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harts/chart4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activeX/activeX16.xml" ContentType="application/vnd.ms-office.activeX+xml"/>
  <Override PartName="/xl/charts/chart1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activeX/activeX17.xml" ContentType="application/vnd.ms-office.activeX+xml"/>
  <Override PartName="/xl/activeX/activeX18.xml" ContentType="application/vnd.ms-office.activeX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19.xml" ContentType="application/vnd.ms-office.activeX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activeX/activeX20.xml" ContentType="application/vnd.ms-office.activeX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2.xml" ContentType="application/vnd.openxmlformats-officedocument.drawing+xml"/>
  <Override PartName="/xl/activeX/activeX21.xml" ContentType="application/vnd.ms-office.activeX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activeX/activeX22.xml" ContentType="application/vnd.ms-office.activeX+xml"/>
  <Override PartName="/xl/charts/chart25.xml" ContentType="application/vnd.openxmlformats-officedocument.drawingml.chart+xml"/>
  <Override PartName="/xl/drawings/drawing14.xml" ContentType="application/vnd.openxmlformats-officedocument.drawing+xml"/>
  <Override PartName="/xl/activeX/activeX23.xml" ContentType="application/vnd.ms-office.activeX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16.xml" ContentType="application/vnd.openxmlformats-officedocument.drawing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7.xml" ContentType="application/vnd.openxmlformats-officedocument.drawing+xml"/>
  <Override PartName="/xl/activeX/activeX27.xml" ContentType="application/vnd.ms-office.activeX+xml"/>
  <Override PartName="/xl/printerSettings/printerSettings8.bin" ContentType="application/vnd.openxmlformats-officedocument.spreadsheetml.printerSettings"/>
  <Override PartName="/xl/drawings/drawing18.xml" ContentType="application/vnd.openxmlformats-officedocument.drawing+xml"/>
  <Override PartName="/xl/activeX/activeX28.xml" ContentType="application/vnd.ms-office.activeX+xml"/>
  <Override PartName="/xl/charts/chart44.xml" ContentType="application/vnd.openxmlformats-officedocument.drawingml.chart+xml"/>
  <Override PartName="/xl/drawings/drawing19.xml" ContentType="application/vnd.openxmlformats-officedocument.drawing+xml"/>
  <Override PartName="/xl/activeX/activeX29.xml" ContentType="application/vnd.ms-office.activeX+xml"/>
  <Override PartName="/xl/charts/chart45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0.xml" ContentType="application/vnd.openxmlformats-officedocument.drawing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1.xml" ContentType="application/vnd.openxmlformats-officedocument.drawing+xml"/>
  <Override PartName="/xl/activeX/activeX33.xml" ContentType="application/vnd.ms-office.activeX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22.xml" ContentType="application/vnd.openxmlformats-officedocument.drawing+xml"/>
  <Override PartName="/xl/activeX/activeX34.xml" ContentType="application/vnd.ms-office.activeX+xml"/>
  <Override PartName="/xl/charts/chart53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23.xml" ContentType="application/vnd.openxmlformats-officedocument.drawing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5" windowWidth="14805" windowHeight="7215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  <sheet name="Лист9" sheetId="9" r:id="rId9"/>
    <sheet name="Лист10" sheetId="10" r:id="rId10"/>
    <sheet name="Лист11" sheetId="11" r:id="rId11"/>
    <sheet name="Лист12" sheetId="12" r:id="rId12"/>
    <sheet name="Лист13" sheetId="13" r:id="rId13"/>
    <sheet name="Лист14" sheetId="14" r:id="rId14"/>
    <sheet name="Лист15" sheetId="15" r:id="rId15"/>
    <sheet name="Лист16" sheetId="16" r:id="rId16"/>
    <sheet name="Лист17" sheetId="17" r:id="rId17"/>
    <sheet name="Лист18" sheetId="18" r:id="rId18"/>
    <sheet name="Лист19" sheetId="19" r:id="rId19"/>
    <sheet name="Лист20" sheetId="20" r:id="rId20"/>
    <sheet name="Лист21" sheetId="21" r:id="rId21"/>
    <sheet name="Лист22" sheetId="22" r:id="rId22"/>
    <sheet name="Лист23" sheetId="23" r:id="rId23"/>
  </sheets>
  <definedNames>
    <definedName name="_xlnm._FilterDatabase" localSheetId="2" hidden="1">Лист3!$O$37:$O$76</definedName>
    <definedName name="a">Лист16!$BY$1</definedName>
    <definedName name="b">Лист16!$BY$2</definedName>
    <definedName name="_xlnm.Criteria" localSheetId="2">Лист3!$M$37</definedName>
  </definedNames>
  <calcPr calcId="145621"/>
</workbook>
</file>

<file path=xl/calcChain.xml><?xml version="1.0" encoding="utf-8"?>
<calcChain xmlns="http://schemas.openxmlformats.org/spreadsheetml/2006/main">
  <c r="C447" i="21" l="1"/>
  <c r="B447" i="21"/>
  <c r="C446" i="21"/>
  <c r="B446" i="21"/>
  <c r="AA229" i="20"/>
  <c r="AA228" i="20"/>
  <c r="H305" i="6"/>
  <c r="H304" i="6"/>
  <c r="C450" i="21" l="1"/>
  <c r="B450" i="21"/>
  <c r="C449" i="21"/>
  <c r="B449" i="21"/>
  <c r="C448" i="21"/>
  <c r="C453" i="21" s="1"/>
  <c r="B448" i="21"/>
  <c r="B453" i="21" s="1"/>
  <c r="AH21" i="20"/>
  <c r="AH20" i="20"/>
  <c r="O2" i="5"/>
  <c r="C451" i="21" l="1"/>
  <c r="C454" i="21" s="1"/>
  <c r="C455" i="21" s="1"/>
  <c r="C456" i="21" s="1"/>
  <c r="C457" i="21" s="1"/>
  <c r="C458" i="21" s="1"/>
  <c r="C459" i="21" s="1"/>
  <c r="C460" i="21" s="1"/>
  <c r="C461" i="21" s="1"/>
  <c r="C462" i="21" s="1"/>
  <c r="C463" i="21" s="1"/>
  <c r="C464" i="21" s="1"/>
  <c r="C465" i="21" s="1"/>
  <c r="C466" i="21" s="1"/>
  <c r="C467" i="21" s="1"/>
  <c r="B451" i="21"/>
  <c r="B454" i="21" s="1"/>
  <c r="B455" i="21" s="1"/>
  <c r="B456" i="21" s="1"/>
  <c r="B457" i="21" s="1"/>
  <c r="B458" i="21" s="1"/>
  <c r="B459" i="21" s="1"/>
  <c r="B460" i="21" s="1"/>
  <c r="B461" i="21" s="1"/>
  <c r="B462" i="21" s="1"/>
  <c r="B463" i="21" s="1"/>
  <c r="B464" i="21" s="1"/>
  <c r="B465" i="21" s="1"/>
  <c r="B466" i="21" s="1"/>
  <c r="B467" i="21" s="1"/>
  <c r="AH22" i="20"/>
  <c r="X28" i="7" a="1"/>
  <c r="X28" i="7" s="1"/>
  <c r="S16" i="7"/>
  <c r="X22" i="7"/>
  <c r="X23" i="7" s="1"/>
  <c r="X20" i="7"/>
  <c r="X21" i="7" s="1"/>
  <c r="X18" i="7"/>
  <c r="X19" i="7" s="1"/>
  <c r="N279" i="6"/>
  <c r="P279" i="6"/>
  <c r="AD6" i="6"/>
  <c r="AE6" i="6"/>
  <c r="AF6" i="6"/>
  <c r="AG6" i="6"/>
  <c r="AH6" i="6"/>
  <c r="AI6" i="6"/>
  <c r="AJ6" i="6"/>
  <c r="AC6" i="6"/>
  <c r="N280" i="6"/>
  <c r="L279" i="6"/>
  <c r="L280" i="6"/>
  <c r="N278" i="6"/>
  <c r="L278" i="6"/>
  <c r="B67" i="5"/>
  <c r="C67" i="5"/>
  <c r="B68" i="5"/>
  <c r="C68" i="5"/>
  <c r="B69" i="5"/>
  <c r="C69" i="5"/>
  <c r="B70" i="5"/>
  <c r="C70" i="5"/>
  <c r="B71" i="5"/>
  <c r="C71" i="5"/>
  <c r="B72" i="5"/>
  <c r="C72" i="5"/>
  <c r="B73" i="5"/>
  <c r="C73" i="5"/>
  <c r="B74" i="5"/>
  <c r="C74" i="5"/>
  <c r="B75" i="5"/>
  <c r="C75" i="5"/>
  <c r="B76" i="5"/>
  <c r="C76" i="5"/>
  <c r="B77" i="5"/>
  <c r="C77" i="5"/>
  <c r="B78" i="5"/>
  <c r="C78" i="5"/>
  <c r="B79" i="5"/>
  <c r="C79" i="5"/>
  <c r="B80" i="5"/>
  <c r="C80" i="5"/>
  <c r="B81" i="5"/>
  <c r="C81" i="5"/>
  <c r="B82" i="5"/>
  <c r="C82" i="5"/>
  <c r="B83" i="5"/>
  <c r="C83" i="5"/>
  <c r="B84" i="5"/>
  <c r="C84" i="5"/>
  <c r="B85" i="5"/>
  <c r="C85" i="5"/>
  <c r="B86" i="5"/>
  <c r="C86" i="5"/>
  <c r="B87" i="5"/>
  <c r="C87" i="5"/>
  <c r="B88" i="5"/>
  <c r="C88" i="5"/>
  <c r="B89" i="5"/>
  <c r="C89" i="5"/>
  <c r="B90" i="5"/>
  <c r="C90" i="5"/>
  <c r="B91" i="5"/>
  <c r="C91" i="5"/>
  <c r="B92" i="5"/>
  <c r="C92" i="5"/>
  <c r="B93" i="5"/>
  <c r="C93" i="5"/>
  <c r="B94" i="5"/>
  <c r="C94" i="5"/>
  <c r="B95" i="5"/>
  <c r="C95" i="5"/>
  <c r="B96" i="5"/>
  <c r="C96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47" i="5"/>
  <c r="C47" i="5"/>
  <c r="X33" i="7" l="1"/>
  <c r="X29" i="7"/>
  <c r="X31" i="7"/>
  <c r="X32" i="7"/>
  <c r="X30" i="7"/>
  <c r="P280" i="6"/>
  <c r="Q3" i="4"/>
  <c r="W26" i="3"/>
  <c r="W25" i="3"/>
  <c r="U3" i="2"/>
  <c r="U2" i="2"/>
  <c r="C34" i="1" l="1"/>
  <c r="C33" i="1"/>
  <c r="E36" i="23"/>
  <c r="E35" i="23"/>
  <c r="E34" i="23"/>
  <c r="E33" i="23" s="1"/>
  <c r="E32" i="23" s="1"/>
  <c r="E31" i="23"/>
  <c r="R7" i="23"/>
  <c r="R6" i="23"/>
  <c r="T4" i="23"/>
  <c r="R5" i="23"/>
  <c r="R4" i="23"/>
  <c r="R2" i="23"/>
  <c r="R3" i="23"/>
  <c r="AA232" i="20" l="1"/>
  <c r="AA231" i="20"/>
  <c r="AA230" i="20"/>
  <c r="AA235" i="20" s="1"/>
  <c r="AB25" i="20"/>
  <c r="AC25" i="20"/>
  <c r="AD25" i="20"/>
  <c r="AE25" i="20"/>
  <c r="AF25" i="20"/>
  <c r="AG25" i="20"/>
  <c r="AH25" i="20"/>
  <c r="AI25" i="20"/>
  <c r="AJ25" i="20"/>
  <c r="AK25" i="20"/>
  <c r="AL25" i="20"/>
  <c r="AM25" i="20"/>
  <c r="AA25" i="20"/>
  <c r="Z25" i="20"/>
  <c r="AA233" i="20" l="1"/>
  <c r="AA236" i="20" s="1"/>
  <c r="B215" i="23"/>
  <c r="B214" i="23"/>
  <c r="B213" i="23"/>
  <c r="B218" i="23" s="1"/>
  <c r="B212" i="23"/>
  <c r="B211" i="23"/>
  <c r="AA237" i="20" l="1"/>
  <c r="AA238" i="20" s="1"/>
  <c r="AA239" i="20" s="1"/>
  <c r="AA240" i="20" s="1"/>
  <c r="AA241" i="20" s="1"/>
  <c r="AA242" i="20" s="1"/>
  <c r="AA243" i="20" s="1"/>
  <c r="AA244" i="20" s="1"/>
  <c r="AA245" i="20" s="1"/>
  <c r="AA246" i="20" s="1"/>
  <c r="AA247" i="20" s="1"/>
  <c r="AA248" i="20" s="1"/>
  <c r="AA249" i="20" s="1"/>
  <c r="B216" i="23"/>
  <c r="B219" i="23" s="1"/>
  <c r="B220" i="23" s="1"/>
  <c r="B221" i="23" s="1"/>
  <c r="B222" i="23" s="1"/>
  <c r="B223" i="23" s="1"/>
  <c r="B224" i="23" s="1"/>
  <c r="B225" i="23" s="1"/>
  <c r="B226" i="23" s="1"/>
  <c r="B227" i="23" s="1"/>
  <c r="B228" i="23" s="1"/>
  <c r="B229" i="23" s="1"/>
  <c r="B230" i="23" s="1"/>
  <c r="B231" i="23" s="1"/>
  <c r="B232" i="23" s="1"/>
  <c r="H79" i="6"/>
  <c r="H80" i="6" s="1"/>
  <c r="AB235" i="20" l="1" a="1"/>
  <c r="C218" i="23" a="1"/>
  <c r="AJ2" i="8"/>
  <c r="AK2" i="8"/>
  <c r="AL2" i="8"/>
  <c r="AM2" i="8"/>
  <c r="AN2" i="8"/>
  <c r="AO2" i="8"/>
  <c r="AP2" i="8"/>
  <c r="AJ3" i="8"/>
  <c r="AK3" i="8"/>
  <c r="AL3" i="8"/>
  <c r="AM3" i="8"/>
  <c r="AN3" i="8"/>
  <c r="AO3" i="8"/>
  <c r="AP3" i="8"/>
  <c r="AJ4" i="8"/>
  <c r="AK4" i="8"/>
  <c r="AL4" i="8"/>
  <c r="AM4" i="8"/>
  <c r="AN4" i="8"/>
  <c r="AO4" i="8"/>
  <c r="AP4" i="8"/>
  <c r="AJ5" i="8"/>
  <c r="AK5" i="8"/>
  <c r="AL5" i="8"/>
  <c r="AM5" i="8"/>
  <c r="AN5" i="8"/>
  <c r="AO5" i="8"/>
  <c r="A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P5" i="8"/>
  <c r="AA2" i="8"/>
  <c r="AB2" i="8"/>
  <c r="AC2" i="8"/>
  <c r="AD2" i="8"/>
  <c r="AE2" i="8"/>
  <c r="AF2" i="8"/>
  <c r="AG2" i="8"/>
  <c r="AH2" i="8"/>
  <c r="AI2" i="8"/>
  <c r="AA3" i="8"/>
  <c r="AB3" i="8"/>
  <c r="AC3" i="8"/>
  <c r="AD3" i="8"/>
  <c r="AE3" i="8"/>
  <c r="AF3" i="8"/>
  <c r="AG3" i="8"/>
  <c r="AH3" i="8"/>
  <c r="AI3" i="8"/>
  <c r="AA4" i="8"/>
  <c r="AB4" i="8"/>
  <c r="AC4" i="8"/>
  <c r="AD4" i="8"/>
  <c r="AE4" i="8"/>
  <c r="AF4" i="8"/>
  <c r="AG4" i="8"/>
  <c r="AH4" i="8"/>
  <c r="AI4" i="8"/>
  <c r="Q2" i="8"/>
  <c r="R2" i="8"/>
  <c r="S2" i="8"/>
  <c r="T2" i="8"/>
  <c r="U2" i="8"/>
  <c r="V2" i="8"/>
  <c r="W2" i="8"/>
  <c r="X2" i="8"/>
  <c r="Y2" i="8"/>
  <c r="Z2" i="8"/>
  <c r="Q3" i="8"/>
  <c r="R3" i="8"/>
  <c r="S3" i="8"/>
  <c r="T3" i="8"/>
  <c r="U3" i="8"/>
  <c r="V3" i="8"/>
  <c r="W3" i="8"/>
  <c r="X3" i="8"/>
  <c r="Y3" i="8"/>
  <c r="Z3" i="8"/>
  <c r="Q4" i="8"/>
  <c r="R4" i="8"/>
  <c r="S4" i="8"/>
  <c r="T4" i="8"/>
  <c r="U4" i="8"/>
  <c r="V4" i="8"/>
  <c r="W4" i="8"/>
  <c r="X4" i="8"/>
  <c r="Y4" i="8"/>
  <c r="Z4" i="8"/>
  <c r="P4" i="8"/>
  <c r="P3" i="8"/>
  <c r="P2" i="8"/>
  <c r="AB235" i="20" l="1"/>
  <c r="AB250" i="20"/>
  <c r="AB246" i="20"/>
  <c r="AB242" i="20"/>
  <c r="AB238" i="20"/>
  <c r="AB249" i="20"/>
  <c r="AB245" i="20"/>
  <c r="AB241" i="20"/>
  <c r="AB237" i="20"/>
  <c r="AB248" i="20"/>
  <c r="AB244" i="20"/>
  <c r="AB240" i="20"/>
  <c r="AB236" i="20"/>
  <c r="AB247" i="20"/>
  <c r="AB243" i="20"/>
  <c r="AB239" i="20"/>
  <c r="C218" i="23"/>
  <c r="C231" i="23"/>
  <c r="C227" i="23"/>
  <c r="C223" i="23"/>
  <c r="C219" i="23"/>
  <c r="C230" i="23"/>
  <c r="C226" i="23"/>
  <c r="C222" i="23"/>
  <c r="C233" i="23"/>
  <c r="C229" i="23"/>
  <c r="C225" i="23"/>
  <c r="C221" i="23"/>
  <c r="C232" i="23"/>
  <c r="C228" i="23"/>
  <c r="C224" i="23"/>
  <c r="C220" i="23"/>
  <c r="N209" i="21"/>
  <c r="M209" i="21"/>
  <c r="R5" i="21"/>
  <c r="S5" i="21"/>
  <c r="T5" i="21"/>
  <c r="U5" i="21"/>
  <c r="V5" i="21"/>
  <c r="W5" i="21"/>
  <c r="X5" i="21"/>
  <c r="Y5" i="21"/>
  <c r="Z5" i="21"/>
  <c r="AA5" i="21"/>
  <c r="AB5" i="21"/>
  <c r="AC5" i="21"/>
  <c r="R6" i="21"/>
  <c r="S6" i="21"/>
  <c r="T6" i="21"/>
  <c r="U6" i="21"/>
  <c r="V6" i="21"/>
  <c r="W6" i="21"/>
  <c r="X6" i="21"/>
  <c r="Y6" i="21"/>
  <c r="Z6" i="21"/>
  <c r="AA6" i="21"/>
  <c r="AB6" i="21"/>
  <c r="AC6" i="21"/>
  <c r="R7" i="21"/>
  <c r="S7" i="21"/>
  <c r="T7" i="21"/>
  <c r="U7" i="21"/>
  <c r="V7" i="21"/>
  <c r="W7" i="21"/>
  <c r="X7" i="21"/>
  <c r="Y7" i="21"/>
  <c r="Z7" i="21"/>
  <c r="AA7" i="21"/>
  <c r="AB7" i="21"/>
  <c r="AC7" i="21"/>
  <c r="R8" i="21"/>
  <c r="S8" i="21"/>
  <c r="T8" i="21"/>
  <c r="U8" i="21"/>
  <c r="V8" i="21"/>
  <c r="W8" i="21"/>
  <c r="X8" i="21"/>
  <c r="Y8" i="21"/>
  <c r="Z8" i="21"/>
  <c r="AA8" i="21"/>
  <c r="AB8" i="21"/>
  <c r="AC8" i="21"/>
  <c r="R9" i="21"/>
  <c r="S9" i="21"/>
  <c r="T9" i="21"/>
  <c r="U9" i="21"/>
  <c r="V9" i="21"/>
  <c r="W9" i="21"/>
  <c r="X9" i="21"/>
  <c r="Y9" i="21"/>
  <c r="Z9" i="21"/>
  <c r="AA9" i="21"/>
  <c r="AB9" i="21"/>
  <c r="AC9" i="21"/>
  <c r="R10" i="21"/>
  <c r="S10" i="21"/>
  <c r="T10" i="21"/>
  <c r="U10" i="21"/>
  <c r="V10" i="21"/>
  <c r="W10" i="21"/>
  <c r="X10" i="21"/>
  <c r="Y10" i="21"/>
  <c r="Z10" i="21"/>
  <c r="AA10" i="21"/>
  <c r="AB10" i="21"/>
  <c r="AC10" i="21"/>
  <c r="R11" i="21"/>
  <c r="S11" i="21"/>
  <c r="T11" i="21"/>
  <c r="U11" i="21"/>
  <c r="V11" i="21"/>
  <c r="W11" i="21"/>
  <c r="X11" i="21"/>
  <c r="Y11" i="21"/>
  <c r="Z11" i="21"/>
  <c r="AA11" i="21"/>
  <c r="AB11" i="21"/>
  <c r="AC11" i="21"/>
  <c r="R12" i="21"/>
  <c r="S12" i="21"/>
  <c r="T12" i="21"/>
  <c r="U12" i="21"/>
  <c r="V12" i="21"/>
  <c r="W12" i="21"/>
  <c r="X12" i="21"/>
  <c r="Y12" i="21"/>
  <c r="Z12" i="21"/>
  <c r="AA12" i="21"/>
  <c r="AB12" i="21"/>
  <c r="AC12" i="21"/>
  <c r="R13" i="21"/>
  <c r="S13" i="21"/>
  <c r="T13" i="21"/>
  <c r="U13" i="21"/>
  <c r="V13" i="21"/>
  <c r="W13" i="21"/>
  <c r="X13" i="21"/>
  <c r="Y13" i="21"/>
  <c r="Z13" i="21"/>
  <c r="AA13" i="21"/>
  <c r="AB13" i="21"/>
  <c r="AC13" i="21"/>
  <c r="R14" i="21"/>
  <c r="S14" i="21"/>
  <c r="T14" i="21"/>
  <c r="U14" i="21"/>
  <c r="V14" i="21"/>
  <c r="W14" i="21"/>
  <c r="X14" i="21"/>
  <c r="Y14" i="21"/>
  <c r="Z14" i="21"/>
  <c r="AA14" i="21"/>
  <c r="AB14" i="21"/>
  <c r="AC14" i="21"/>
  <c r="S4" i="21"/>
  <c r="T4" i="21"/>
  <c r="U4" i="21"/>
  <c r="V4" i="21"/>
  <c r="W4" i="21"/>
  <c r="X4" i="21"/>
  <c r="Y4" i="21"/>
  <c r="Z4" i="21"/>
  <c r="AA4" i="21"/>
  <c r="AB4" i="21"/>
  <c r="AC4" i="21"/>
  <c r="R4" i="21"/>
  <c r="E136" i="20"/>
  <c r="B101" i="20"/>
  <c r="D101" i="20" s="1"/>
  <c r="B102" i="20"/>
  <c r="D102" i="20" s="1"/>
  <c r="B103" i="20"/>
  <c r="D103" i="20" s="1"/>
  <c r="B104" i="20"/>
  <c r="D104" i="20" s="1"/>
  <c r="B105" i="20"/>
  <c r="D105" i="20" s="1"/>
  <c r="B106" i="20"/>
  <c r="D106" i="20" s="1"/>
  <c r="B107" i="20"/>
  <c r="D107" i="20" s="1"/>
  <c r="B108" i="20"/>
  <c r="D108" i="20" s="1"/>
  <c r="B109" i="20"/>
  <c r="D109" i="20" s="1"/>
  <c r="B110" i="20"/>
  <c r="D110" i="20" s="1"/>
  <c r="B111" i="20"/>
  <c r="D111" i="20" s="1"/>
  <c r="B112" i="20"/>
  <c r="D112" i="20" s="1"/>
  <c r="B113" i="20"/>
  <c r="D113" i="20" s="1"/>
  <c r="B114" i="20"/>
  <c r="D114" i="20" s="1"/>
  <c r="B115" i="20"/>
  <c r="D115" i="20" s="1"/>
  <c r="B116" i="20"/>
  <c r="D116" i="20" s="1"/>
  <c r="B117" i="20"/>
  <c r="D117" i="20" s="1"/>
  <c r="B118" i="20"/>
  <c r="D118" i="20" s="1"/>
  <c r="B119" i="20"/>
  <c r="D119" i="20" s="1"/>
  <c r="B120" i="20"/>
  <c r="D120" i="20" s="1"/>
  <c r="B121" i="20"/>
  <c r="D121" i="20" s="1"/>
  <c r="B122" i="20"/>
  <c r="D122" i="20" s="1"/>
  <c r="B123" i="20"/>
  <c r="D123" i="20" s="1"/>
  <c r="B124" i="20"/>
  <c r="D124" i="20" s="1"/>
  <c r="B125" i="20"/>
  <c r="D125" i="20" s="1"/>
  <c r="B126" i="20"/>
  <c r="D126" i="20" s="1"/>
  <c r="B127" i="20"/>
  <c r="D127" i="20" s="1"/>
  <c r="B128" i="20"/>
  <c r="D128" i="20" s="1"/>
  <c r="B129" i="20"/>
  <c r="D129" i="20" s="1"/>
  <c r="B130" i="20"/>
  <c r="D130" i="20" s="1"/>
  <c r="B131" i="20"/>
  <c r="D131" i="20" s="1"/>
  <c r="B132" i="20"/>
  <c r="D132" i="20" s="1"/>
  <c r="B133" i="20"/>
  <c r="D133" i="20" s="1"/>
  <c r="B35" i="20"/>
  <c r="D35" i="20" s="1"/>
  <c r="B36" i="20"/>
  <c r="D36" i="20" s="1"/>
  <c r="B37" i="20"/>
  <c r="D37" i="20" s="1"/>
  <c r="B38" i="20"/>
  <c r="D38" i="20" s="1"/>
  <c r="B39" i="20"/>
  <c r="D39" i="20" s="1"/>
  <c r="B40" i="20"/>
  <c r="D40" i="20" s="1"/>
  <c r="B41" i="20"/>
  <c r="D41" i="20" s="1"/>
  <c r="B42" i="20"/>
  <c r="D42" i="20" s="1"/>
  <c r="B43" i="20"/>
  <c r="D43" i="20" s="1"/>
  <c r="B44" i="20"/>
  <c r="D44" i="20" s="1"/>
  <c r="B45" i="20"/>
  <c r="D45" i="20" s="1"/>
  <c r="B46" i="20"/>
  <c r="D46" i="20" s="1"/>
  <c r="B47" i="20"/>
  <c r="D47" i="20" s="1"/>
  <c r="B48" i="20"/>
  <c r="D48" i="20" s="1"/>
  <c r="B49" i="20"/>
  <c r="D49" i="20" s="1"/>
  <c r="B50" i="20"/>
  <c r="D50" i="20" s="1"/>
  <c r="B51" i="20"/>
  <c r="D51" i="20" s="1"/>
  <c r="B52" i="20"/>
  <c r="D52" i="20" s="1"/>
  <c r="B53" i="20"/>
  <c r="D53" i="20" s="1"/>
  <c r="B54" i="20"/>
  <c r="D54" i="20" s="1"/>
  <c r="B55" i="20"/>
  <c r="D55" i="20" s="1"/>
  <c r="B56" i="20"/>
  <c r="D56" i="20" s="1"/>
  <c r="B57" i="20"/>
  <c r="D57" i="20" s="1"/>
  <c r="B58" i="20"/>
  <c r="D58" i="20" s="1"/>
  <c r="B59" i="20"/>
  <c r="D59" i="20" s="1"/>
  <c r="B60" i="20"/>
  <c r="D60" i="20" s="1"/>
  <c r="B61" i="20"/>
  <c r="D61" i="20" s="1"/>
  <c r="B62" i="20"/>
  <c r="D62" i="20" s="1"/>
  <c r="B63" i="20"/>
  <c r="D63" i="20" s="1"/>
  <c r="B64" i="20"/>
  <c r="D64" i="20" s="1"/>
  <c r="B65" i="20"/>
  <c r="D65" i="20" s="1"/>
  <c r="B66" i="20"/>
  <c r="D66" i="20" s="1"/>
  <c r="B67" i="20"/>
  <c r="D67" i="20" s="1"/>
  <c r="B68" i="20"/>
  <c r="D68" i="20" s="1"/>
  <c r="B69" i="20"/>
  <c r="D69" i="20" s="1"/>
  <c r="B70" i="20"/>
  <c r="D70" i="20" s="1"/>
  <c r="B71" i="20"/>
  <c r="D71" i="20" s="1"/>
  <c r="B72" i="20"/>
  <c r="D72" i="20" s="1"/>
  <c r="B73" i="20"/>
  <c r="D73" i="20" s="1"/>
  <c r="B74" i="20"/>
  <c r="D74" i="20" s="1"/>
  <c r="B75" i="20"/>
  <c r="D75" i="20" s="1"/>
  <c r="B76" i="20"/>
  <c r="D76" i="20" s="1"/>
  <c r="B77" i="20"/>
  <c r="D77" i="20" s="1"/>
  <c r="B78" i="20"/>
  <c r="D78" i="20" s="1"/>
  <c r="B79" i="20"/>
  <c r="D79" i="20" s="1"/>
  <c r="B80" i="20"/>
  <c r="D80" i="20" s="1"/>
  <c r="B81" i="20"/>
  <c r="D81" i="20" s="1"/>
  <c r="B82" i="20"/>
  <c r="D82" i="20" s="1"/>
  <c r="B83" i="20"/>
  <c r="D83" i="20" s="1"/>
  <c r="B84" i="20"/>
  <c r="D84" i="20" s="1"/>
  <c r="B85" i="20"/>
  <c r="D85" i="20" s="1"/>
  <c r="B86" i="20"/>
  <c r="D86" i="20" s="1"/>
  <c r="B87" i="20"/>
  <c r="D87" i="20" s="1"/>
  <c r="B88" i="20"/>
  <c r="D88" i="20" s="1"/>
  <c r="B89" i="20"/>
  <c r="D89" i="20" s="1"/>
  <c r="B90" i="20"/>
  <c r="D90" i="20" s="1"/>
  <c r="B91" i="20"/>
  <c r="D91" i="20" s="1"/>
  <c r="B92" i="20"/>
  <c r="D92" i="20" s="1"/>
  <c r="B93" i="20"/>
  <c r="D93" i="20" s="1"/>
  <c r="B94" i="20"/>
  <c r="D94" i="20" s="1"/>
  <c r="B95" i="20"/>
  <c r="D95" i="20" s="1"/>
  <c r="B96" i="20"/>
  <c r="D96" i="20" s="1"/>
  <c r="B97" i="20"/>
  <c r="D97" i="20" s="1"/>
  <c r="B98" i="20"/>
  <c r="D98" i="20" s="1"/>
  <c r="B99" i="20"/>
  <c r="D99" i="20" s="1"/>
  <c r="B100" i="20"/>
  <c r="D100" i="20" s="1"/>
  <c r="B34" i="20"/>
  <c r="D34" i="20" s="1"/>
  <c r="I32" i="20"/>
  <c r="C105" i="20" s="1"/>
  <c r="AD7" i="21" l="1"/>
  <c r="AD11" i="21"/>
  <c r="AD13" i="21"/>
  <c r="AD5" i="21"/>
  <c r="AD9" i="21"/>
  <c r="AD12" i="21"/>
  <c r="AD8" i="21"/>
  <c r="AD14" i="21"/>
  <c r="AD10" i="21"/>
  <c r="AD6" i="21"/>
  <c r="AD4" i="21"/>
  <c r="C34" i="20"/>
  <c r="E34" i="20" s="1"/>
  <c r="C100" i="20"/>
  <c r="E100" i="20" s="1"/>
  <c r="C99" i="20"/>
  <c r="E99" i="20" s="1"/>
  <c r="C122" i="20"/>
  <c r="E122" i="20" s="1"/>
  <c r="C121" i="20"/>
  <c r="E121" i="20" s="1"/>
  <c r="C117" i="20"/>
  <c r="E117" i="20" s="1"/>
  <c r="C113" i="20"/>
  <c r="E113" i="20" s="1"/>
  <c r="C109" i="20"/>
  <c r="E109" i="20" s="1"/>
  <c r="C101" i="20"/>
  <c r="E101" i="20" s="1"/>
  <c r="C102" i="20"/>
  <c r="E102" i="20" s="1"/>
  <c r="C104" i="20"/>
  <c r="E104" i="20" s="1"/>
  <c r="C106" i="20"/>
  <c r="E106" i="20" s="1"/>
  <c r="C108" i="20"/>
  <c r="E108" i="20" s="1"/>
  <c r="C110" i="20"/>
  <c r="E110" i="20" s="1"/>
  <c r="C112" i="20"/>
  <c r="E112" i="20" s="1"/>
  <c r="C114" i="20"/>
  <c r="E114" i="20" s="1"/>
  <c r="C116" i="20"/>
  <c r="E116" i="20" s="1"/>
  <c r="C118" i="20"/>
  <c r="E118" i="20" s="1"/>
  <c r="C120" i="20"/>
  <c r="E120" i="20" s="1"/>
  <c r="C123" i="20"/>
  <c r="E123" i="20" s="1"/>
  <c r="C124" i="20"/>
  <c r="E124" i="20" s="1"/>
  <c r="C125" i="20"/>
  <c r="E125" i="20" s="1"/>
  <c r="C126" i="20"/>
  <c r="E126" i="20" s="1"/>
  <c r="C127" i="20"/>
  <c r="E127" i="20" s="1"/>
  <c r="C128" i="20"/>
  <c r="E128" i="20" s="1"/>
  <c r="C129" i="20"/>
  <c r="E129" i="20" s="1"/>
  <c r="C130" i="20"/>
  <c r="E130" i="20" s="1"/>
  <c r="C131" i="20"/>
  <c r="E131" i="20" s="1"/>
  <c r="C132" i="20"/>
  <c r="E132" i="20" s="1"/>
  <c r="C133" i="20"/>
  <c r="E133" i="20" s="1"/>
  <c r="C35" i="20"/>
  <c r="E35" i="20" s="1"/>
  <c r="C36" i="20"/>
  <c r="E36" i="20" s="1"/>
  <c r="C37" i="20"/>
  <c r="E37" i="20" s="1"/>
  <c r="C38" i="20"/>
  <c r="E38" i="20" s="1"/>
  <c r="C39" i="20"/>
  <c r="E39" i="20" s="1"/>
  <c r="C40" i="20"/>
  <c r="E40" i="20" s="1"/>
  <c r="C41" i="20"/>
  <c r="E41" i="20" s="1"/>
  <c r="C42" i="20"/>
  <c r="E42" i="20" s="1"/>
  <c r="C43" i="20"/>
  <c r="E43" i="20" s="1"/>
  <c r="C44" i="20"/>
  <c r="E44" i="20" s="1"/>
  <c r="C45" i="20"/>
  <c r="E45" i="20" s="1"/>
  <c r="C46" i="20"/>
  <c r="E46" i="20" s="1"/>
  <c r="C47" i="20"/>
  <c r="E47" i="20" s="1"/>
  <c r="C48" i="20"/>
  <c r="E48" i="20" s="1"/>
  <c r="C49" i="20"/>
  <c r="E49" i="20" s="1"/>
  <c r="C50" i="20"/>
  <c r="E50" i="20" s="1"/>
  <c r="C51" i="20"/>
  <c r="E51" i="20" s="1"/>
  <c r="C52" i="20"/>
  <c r="E52" i="20" s="1"/>
  <c r="C53" i="20"/>
  <c r="E53" i="20" s="1"/>
  <c r="C54" i="20"/>
  <c r="E54" i="20" s="1"/>
  <c r="C55" i="20"/>
  <c r="E55" i="20" s="1"/>
  <c r="C56" i="20"/>
  <c r="E56" i="20" s="1"/>
  <c r="C57" i="20"/>
  <c r="E57" i="20" s="1"/>
  <c r="C58" i="20"/>
  <c r="E58" i="20" s="1"/>
  <c r="C59" i="20"/>
  <c r="E59" i="20" s="1"/>
  <c r="C60" i="20"/>
  <c r="E60" i="20" s="1"/>
  <c r="C61" i="20"/>
  <c r="E61" i="20" s="1"/>
  <c r="C62" i="20"/>
  <c r="E62" i="20" s="1"/>
  <c r="C63" i="20"/>
  <c r="E63" i="20" s="1"/>
  <c r="C64" i="20"/>
  <c r="E64" i="20" s="1"/>
  <c r="C65" i="20"/>
  <c r="E65" i="20" s="1"/>
  <c r="C66" i="20"/>
  <c r="E66" i="20" s="1"/>
  <c r="C67" i="20"/>
  <c r="E67" i="20" s="1"/>
  <c r="C68" i="20"/>
  <c r="E68" i="20" s="1"/>
  <c r="C69" i="20"/>
  <c r="E69" i="20" s="1"/>
  <c r="C70" i="20"/>
  <c r="E70" i="20" s="1"/>
  <c r="C71" i="20"/>
  <c r="E71" i="20" s="1"/>
  <c r="C72" i="20"/>
  <c r="E72" i="20" s="1"/>
  <c r="C73" i="20"/>
  <c r="E73" i="20" s="1"/>
  <c r="C74" i="20"/>
  <c r="E74" i="20" s="1"/>
  <c r="C75" i="20"/>
  <c r="E75" i="20" s="1"/>
  <c r="C76" i="20"/>
  <c r="E76" i="20" s="1"/>
  <c r="C77" i="20"/>
  <c r="E77" i="20" s="1"/>
  <c r="C78" i="20"/>
  <c r="E78" i="20" s="1"/>
  <c r="C79" i="20"/>
  <c r="E79" i="20" s="1"/>
  <c r="C80" i="20"/>
  <c r="E80" i="20" s="1"/>
  <c r="C81" i="20"/>
  <c r="E81" i="20" s="1"/>
  <c r="C82" i="20"/>
  <c r="E82" i="20" s="1"/>
  <c r="C83" i="20"/>
  <c r="E83" i="20" s="1"/>
  <c r="C84" i="20"/>
  <c r="E84" i="20" s="1"/>
  <c r="C85" i="20"/>
  <c r="E85" i="20" s="1"/>
  <c r="C86" i="20"/>
  <c r="E86" i="20" s="1"/>
  <c r="C87" i="20"/>
  <c r="E87" i="20" s="1"/>
  <c r="C88" i="20"/>
  <c r="E88" i="20" s="1"/>
  <c r="C89" i="20"/>
  <c r="E89" i="20" s="1"/>
  <c r="C90" i="20"/>
  <c r="E90" i="20" s="1"/>
  <c r="C91" i="20"/>
  <c r="E91" i="20" s="1"/>
  <c r="C92" i="20"/>
  <c r="E92" i="20" s="1"/>
  <c r="C93" i="20"/>
  <c r="E93" i="20" s="1"/>
  <c r="C94" i="20"/>
  <c r="E94" i="20" s="1"/>
  <c r="C95" i="20"/>
  <c r="E95" i="20" s="1"/>
  <c r="C96" i="20"/>
  <c r="E96" i="20" s="1"/>
  <c r="C97" i="20"/>
  <c r="E97" i="20" s="1"/>
  <c r="C98" i="20"/>
  <c r="E98" i="20" s="1"/>
  <c r="C119" i="20"/>
  <c r="E119" i="20" s="1"/>
  <c r="C115" i="20"/>
  <c r="E115" i="20" s="1"/>
  <c r="C111" i="20"/>
  <c r="E111" i="20" s="1"/>
  <c r="C107" i="20"/>
  <c r="E107" i="20" s="1"/>
  <c r="C103" i="20"/>
  <c r="E103" i="20" s="1"/>
  <c r="E105" i="20"/>
  <c r="B6" i="21"/>
  <c r="C6" i="21"/>
  <c r="D6" i="21"/>
  <c r="E6" i="21"/>
  <c r="F6" i="21"/>
  <c r="G6" i="21"/>
  <c r="H6" i="21"/>
  <c r="I6" i="21"/>
  <c r="J6" i="21"/>
  <c r="K6" i="21"/>
  <c r="L6" i="21"/>
  <c r="M6" i="21"/>
  <c r="B7" i="21"/>
  <c r="C7" i="21"/>
  <c r="D7" i="21"/>
  <c r="E7" i="21"/>
  <c r="F7" i="21"/>
  <c r="G7" i="21"/>
  <c r="H7" i="21"/>
  <c r="I7" i="21"/>
  <c r="J7" i="21"/>
  <c r="K7" i="21"/>
  <c r="L7" i="21"/>
  <c r="M7" i="21"/>
  <c r="B8" i="21"/>
  <c r="C8" i="21"/>
  <c r="D8" i="21"/>
  <c r="E8" i="21"/>
  <c r="F8" i="21"/>
  <c r="G8" i="21"/>
  <c r="H8" i="21"/>
  <c r="I8" i="21"/>
  <c r="J8" i="21"/>
  <c r="K8" i="21"/>
  <c r="L8" i="21"/>
  <c r="M8" i="21"/>
  <c r="B9" i="21"/>
  <c r="C9" i="21"/>
  <c r="D9" i="21"/>
  <c r="E9" i="21"/>
  <c r="F9" i="21"/>
  <c r="G9" i="21"/>
  <c r="H9" i="21"/>
  <c r="I9" i="21"/>
  <c r="J9" i="21"/>
  <c r="K9" i="21"/>
  <c r="L9" i="21"/>
  <c r="M9" i="21"/>
  <c r="B10" i="21"/>
  <c r="C10" i="21"/>
  <c r="D10" i="21"/>
  <c r="E10" i="21"/>
  <c r="F10" i="21"/>
  <c r="G10" i="21"/>
  <c r="H10" i="21"/>
  <c r="I10" i="21"/>
  <c r="J10" i="21"/>
  <c r="K10" i="21"/>
  <c r="L10" i="21"/>
  <c r="M10" i="21"/>
  <c r="B11" i="21"/>
  <c r="C11" i="21"/>
  <c r="D11" i="21"/>
  <c r="E11" i="21"/>
  <c r="F11" i="21"/>
  <c r="G11" i="21"/>
  <c r="H11" i="21"/>
  <c r="I11" i="21"/>
  <c r="J11" i="21"/>
  <c r="K11" i="21"/>
  <c r="L11" i="21"/>
  <c r="M11" i="21"/>
  <c r="B12" i="21"/>
  <c r="C12" i="21"/>
  <c r="D12" i="21"/>
  <c r="E12" i="21"/>
  <c r="F12" i="21"/>
  <c r="G12" i="21"/>
  <c r="H12" i="21"/>
  <c r="I12" i="21"/>
  <c r="J12" i="21"/>
  <c r="K12" i="21"/>
  <c r="L12" i="21"/>
  <c r="M12" i="21"/>
  <c r="B13" i="21"/>
  <c r="C13" i="21"/>
  <c r="D13" i="21"/>
  <c r="E13" i="21"/>
  <c r="F13" i="21"/>
  <c r="G13" i="21"/>
  <c r="H13" i="21"/>
  <c r="I13" i="21"/>
  <c r="J13" i="21"/>
  <c r="K13" i="21"/>
  <c r="L13" i="21"/>
  <c r="M13" i="21"/>
  <c r="B14" i="21"/>
  <c r="C14" i="21"/>
  <c r="D14" i="21"/>
  <c r="E14" i="21"/>
  <c r="F14" i="21"/>
  <c r="G14" i="21"/>
  <c r="H14" i="21"/>
  <c r="I14" i="21"/>
  <c r="J14" i="21"/>
  <c r="K14" i="21"/>
  <c r="L14" i="21"/>
  <c r="M14" i="21"/>
  <c r="B15" i="21"/>
  <c r="C15" i="21"/>
  <c r="D15" i="21"/>
  <c r="E15" i="21"/>
  <c r="F15" i="21"/>
  <c r="G15" i="21"/>
  <c r="H15" i="21"/>
  <c r="I15" i="21"/>
  <c r="J15" i="21"/>
  <c r="K15" i="21"/>
  <c r="L15" i="21"/>
  <c r="M15" i="21"/>
  <c r="B16" i="21"/>
  <c r="C16" i="21"/>
  <c r="D16" i="21"/>
  <c r="E16" i="21"/>
  <c r="F16" i="21"/>
  <c r="G16" i="21"/>
  <c r="H16" i="21"/>
  <c r="I16" i="21"/>
  <c r="J16" i="21"/>
  <c r="K16" i="21"/>
  <c r="L16" i="21"/>
  <c r="M16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B19" i="21"/>
  <c r="C19" i="21"/>
  <c r="D19" i="21"/>
  <c r="E19" i="21"/>
  <c r="F19" i="21"/>
  <c r="G19" i="21"/>
  <c r="H19" i="21"/>
  <c r="I19" i="21"/>
  <c r="J19" i="21"/>
  <c r="K19" i="21"/>
  <c r="L19" i="21"/>
  <c r="M19" i="21"/>
  <c r="B20" i="21"/>
  <c r="C20" i="21"/>
  <c r="D20" i="21"/>
  <c r="E20" i="21"/>
  <c r="F20" i="21"/>
  <c r="G20" i="21"/>
  <c r="H20" i="21"/>
  <c r="I20" i="21"/>
  <c r="J20" i="21"/>
  <c r="K20" i="21"/>
  <c r="L20" i="21"/>
  <c r="M20" i="21"/>
  <c r="B21" i="21"/>
  <c r="C21" i="21"/>
  <c r="D21" i="21"/>
  <c r="E21" i="21"/>
  <c r="F21" i="21"/>
  <c r="G21" i="21"/>
  <c r="H21" i="21"/>
  <c r="I21" i="21"/>
  <c r="J21" i="21"/>
  <c r="K21" i="21"/>
  <c r="L21" i="21"/>
  <c r="M21" i="21"/>
  <c r="B22" i="21"/>
  <c r="C22" i="21"/>
  <c r="D22" i="21"/>
  <c r="E22" i="21"/>
  <c r="F22" i="21"/>
  <c r="G22" i="21"/>
  <c r="H22" i="21"/>
  <c r="I22" i="21"/>
  <c r="J22" i="21"/>
  <c r="K22" i="21"/>
  <c r="L22" i="21"/>
  <c r="M22" i="21"/>
  <c r="B23" i="21"/>
  <c r="C23" i="21"/>
  <c r="D23" i="21"/>
  <c r="E23" i="21"/>
  <c r="F23" i="21"/>
  <c r="G23" i="21"/>
  <c r="H23" i="21"/>
  <c r="I23" i="21"/>
  <c r="J23" i="21"/>
  <c r="K23" i="21"/>
  <c r="L23" i="21"/>
  <c r="M23" i="21"/>
  <c r="B24" i="21"/>
  <c r="C24" i="21"/>
  <c r="D24" i="21"/>
  <c r="E24" i="21"/>
  <c r="F24" i="21"/>
  <c r="G24" i="21"/>
  <c r="H24" i="21"/>
  <c r="I24" i="21"/>
  <c r="J24" i="21"/>
  <c r="K24" i="21"/>
  <c r="L24" i="21"/>
  <c r="M24" i="21"/>
  <c r="B25" i="21"/>
  <c r="C25" i="21"/>
  <c r="D25" i="21"/>
  <c r="E25" i="21"/>
  <c r="F25" i="21"/>
  <c r="G25" i="21"/>
  <c r="H25" i="21"/>
  <c r="I25" i="21"/>
  <c r="J25" i="21"/>
  <c r="K25" i="21"/>
  <c r="L25" i="21"/>
  <c r="M25" i="21"/>
  <c r="B26" i="21"/>
  <c r="C26" i="21"/>
  <c r="D26" i="21"/>
  <c r="E26" i="21"/>
  <c r="F26" i="21"/>
  <c r="G26" i="21"/>
  <c r="H26" i="21"/>
  <c r="I26" i="21"/>
  <c r="J26" i="21"/>
  <c r="K26" i="21"/>
  <c r="L26" i="21"/>
  <c r="M26" i="21"/>
  <c r="B27" i="21"/>
  <c r="C27" i="21"/>
  <c r="D27" i="21"/>
  <c r="E27" i="21"/>
  <c r="F27" i="21"/>
  <c r="G27" i="21"/>
  <c r="H27" i="21"/>
  <c r="I27" i="21"/>
  <c r="J27" i="21"/>
  <c r="K27" i="21"/>
  <c r="L27" i="21"/>
  <c r="M27" i="21"/>
  <c r="B28" i="21"/>
  <c r="C28" i="21"/>
  <c r="D28" i="21"/>
  <c r="E28" i="21"/>
  <c r="F28" i="21"/>
  <c r="G28" i="21"/>
  <c r="H28" i="21"/>
  <c r="I28" i="21"/>
  <c r="J28" i="21"/>
  <c r="K28" i="21"/>
  <c r="L28" i="21"/>
  <c r="M28" i="21"/>
  <c r="B29" i="21"/>
  <c r="C29" i="21"/>
  <c r="D29" i="21"/>
  <c r="E29" i="21"/>
  <c r="F29" i="21"/>
  <c r="G29" i="21"/>
  <c r="H29" i="21"/>
  <c r="I29" i="21"/>
  <c r="J29" i="21"/>
  <c r="K29" i="21"/>
  <c r="L29" i="21"/>
  <c r="M29" i="21"/>
  <c r="B30" i="21"/>
  <c r="C30" i="21"/>
  <c r="D30" i="21"/>
  <c r="E30" i="21"/>
  <c r="F30" i="21"/>
  <c r="G30" i="21"/>
  <c r="H30" i="21"/>
  <c r="I30" i="21"/>
  <c r="J30" i="21"/>
  <c r="K30" i="21"/>
  <c r="L30" i="21"/>
  <c r="M30" i="21"/>
  <c r="B31" i="21"/>
  <c r="C31" i="21"/>
  <c r="D31" i="21"/>
  <c r="E31" i="21"/>
  <c r="F31" i="21"/>
  <c r="G31" i="21"/>
  <c r="H31" i="21"/>
  <c r="I31" i="21"/>
  <c r="J31" i="21"/>
  <c r="K31" i="21"/>
  <c r="L31" i="21"/>
  <c r="M31" i="21"/>
  <c r="B32" i="21"/>
  <c r="C32" i="21"/>
  <c r="D32" i="21"/>
  <c r="E32" i="21"/>
  <c r="F32" i="21"/>
  <c r="G32" i="21"/>
  <c r="H32" i="21"/>
  <c r="I32" i="21"/>
  <c r="J32" i="21"/>
  <c r="K32" i="21"/>
  <c r="L32" i="21"/>
  <c r="M32" i="21"/>
  <c r="B33" i="21"/>
  <c r="C33" i="21"/>
  <c r="D33" i="21"/>
  <c r="E33" i="21"/>
  <c r="F33" i="21"/>
  <c r="G33" i="21"/>
  <c r="H33" i="21"/>
  <c r="I33" i="21"/>
  <c r="J33" i="21"/>
  <c r="K33" i="21"/>
  <c r="L33" i="21"/>
  <c r="M33" i="21"/>
  <c r="B34" i="21"/>
  <c r="C34" i="21"/>
  <c r="D34" i="21"/>
  <c r="E34" i="21"/>
  <c r="F34" i="21"/>
  <c r="G34" i="21"/>
  <c r="H34" i="21"/>
  <c r="I34" i="21"/>
  <c r="J34" i="21"/>
  <c r="K34" i="21"/>
  <c r="L34" i="21"/>
  <c r="M34" i="21"/>
  <c r="B35" i="21"/>
  <c r="C35" i="21"/>
  <c r="D35" i="21"/>
  <c r="E35" i="21"/>
  <c r="F35" i="21"/>
  <c r="G35" i="21"/>
  <c r="H35" i="21"/>
  <c r="I35" i="21"/>
  <c r="J35" i="21"/>
  <c r="K35" i="21"/>
  <c r="L35" i="21"/>
  <c r="M35" i="21"/>
  <c r="B36" i="21"/>
  <c r="C36" i="21"/>
  <c r="D36" i="21"/>
  <c r="E36" i="21"/>
  <c r="F36" i="21"/>
  <c r="G36" i="21"/>
  <c r="H36" i="21"/>
  <c r="I36" i="21"/>
  <c r="J36" i="21"/>
  <c r="K36" i="21"/>
  <c r="L36" i="21"/>
  <c r="M36" i="21"/>
  <c r="B37" i="21"/>
  <c r="C37" i="21"/>
  <c r="D37" i="21"/>
  <c r="E37" i="21"/>
  <c r="F37" i="21"/>
  <c r="G37" i="21"/>
  <c r="H37" i="21"/>
  <c r="I37" i="21"/>
  <c r="J37" i="21"/>
  <c r="K37" i="21"/>
  <c r="L37" i="21"/>
  <c r="M37" i="21"/>
  <c r="B38" i="21"/>
  <c r="C38" i="21"/>
  <c r="D38" i="21"/>
  <c r="E38" i="21"/>
  <c r="F38" i="21"/>
  <c r="G38" i="21"/>
  <c r="H38" i="21"/>
  <c r="I38" i="21"/>
  <c r="J38" i="21"/>
  <c r="K38" i="21"/>
  <c r="L38" i="21"/>
  <c r="M38" i="21"/>
  <c r="B39" i="21"/>
  <c r="C39" i="21"/>
  <c r="D39" i="21"/>
  <c r="E39" i="21"/>
  <c r="F39" i="21"/>
  <c r="G39" i="21"/>
  <c r="H39" i="21"/>
  <c r="I39" i="21"/>
  <c r="J39" i="21"/>
  <c r="K39" i="21"/>
  <c r="L39" i="21"/>
  <c r="M39" i="21"/>
  <c r="B40" i="21"/>
  <c r="C40" i="21"/>
  <c r="D40" i="21"/>
  <c r="E40" i="21"/>
  <c r="F40" i="21"/>
  <c r="G40" i="21"/>
  <c r="H40" i="21"/>
  <c r="I40" i="21"/>
  <c r="J40" i="21"/>
  <c r="K40" i="21"/>
  <c r="L40" i="21"/>
  <c r="M40" i="21"/>
  <c r="B41" i="21"/>
  <c r="C41" i="21"/>
  <c r="D41" i="21"/>
  <c r="E41" i="21"/>
  <c r="F41" i="21"/>
  <c r="G41" i="21"/>
  <c r="H41" i="21"/>
  <c r="I41" i="21"/>
  <c r="J41" i="21"/>
  <c r="K41" i="21"/>
  <c r="L41" i="21"/>
  <c r="M41" i="21"/>
  <c r="B42" i="21"/>
  <c r="C42" i="21"/>
  <c r="D42" i="21"/>
  <c r="E42" i="21"/>
  <c r="F42" i="21"/>
  <c r="G42" i="21"/>
  <c r="H42" i="21"/>
  <c r="I42" i="21"/>
  <c r="J42" i="21"/>
  <c r="K42" i="21"/>
  <c r="L42" i="21"/>
  <c r="M42" i="21"/>
  <c r="B43" i="21"/>
  <c r="C43" i="21"/>
  <c r="D43" i="21"/>
  <c r="E43" i="21"/>
  <c r="F43" i="21"/>
  <c r="G43" i="21"/>
  <c r="H43" i="21"/>
  <c r="I43" i="21"/>
  <c r="J43" i="21"/>
  <c r="K43" i="21"/>
  <c r="L43" i="21"/>
  <c r="M43" i="21"/>
  <c r="B44" i="21"/>
  <c r="C44" i="21"/>
  <c r="D44" i="21"/>
  <c r="E44" i="21"/>
  <c r="F44" i="21"/>
  <c r="G44" i="21"/>
  <c r="H44" i="21"/>
  <c r="I44" i="21"/>
  <c r="J44" i="21"/>
  <c r="K44" i="21"/>
  <c r="L44" i="21"/>
  <c r="M44" i="21"/>
  <c r="B45" i="21"/>
  <c r="C45" i="21"/>
  <c r="D45" i="21"/>
  <c r="E45" i="21"/>
  <c r="F45" i="21"/>
  <c r="G45" i="21"/>
  <c r="H45" i="21"/>
  <c r="I45" i="21"/>
  <c r="J45" i="21"/>
  <c r="K45" i="21"/>
  <c r="L45" i="21"/>
  <c r="M45" i="21"/>
  <c r="B46" i="21"/>
  <c r="C46" i="21"/>
  <c r="D46" i="21"/>
  <c r="E46" i="21"/>
  <c r="F46" i="21"/>
  <c r="G46" i="21"/>
  <c r="H46" i="21"/>
  <c r="I46" i="21"/>
  <c r="J46" i="21"/>
  <c r="K46" i="21"/>
  <c r="L46" i="21"/>
  <c r="M46" i="21"/>
  <c r="B47" i="21"/>
  <c r="C47" i="21"/>
  <c r="D47" i="21"/>
  <c r="E47" i="21"/>
  <c r="F47" i="21"/>
  <c r="G47" i="21"/>
  <c r="H47" i="21"/>
  <c r="I47" i="21"/>
  <c r="J47" i="21"/>
  <c r="K47" i="21"/>
  <c r="L47" i="21"/>
  <c r="M47" i="21"/>
  <c r="B48" i="21"/>
  <c r="C48" i="21"/>
  <c r="D48" i="21"/>
  <c r="E48" i="21"/>
  <c r="F48" i="21"/>
  <c r="G48" i="21"/>
  <c r="H48" i="21"/>
  <c r="I48" i="21"/>
  <c r="J48" i="21"/>
  <c r="K48" i="21"/>
  <c r="L48" i="21"/>
  <c r="M48" i="21"/>
  <c r="B49" i="21"/>
  <c r="C49" i="21"/>
  <c r="D49" i="21"/>
  <c r="E49" i="21"/>
  <c r="F49" i="21"/>
  <c r="G49" i="21"/>
  <c r="H49" i="21"/>
  <c r="I49" i="21"/>
  <c r="J49" i="21"/>
  <c r="K49" i="21"/>
  <c r="L49" i="21"/>
  <c r="M49" i="21"/>
  <c r="B50" i="21"/>
  <c r="C50" i="21"/>
  <c r="D50" i="21"/>
  <c r="E50" i="21"/>
  <c r="F50" i="21"/>
  <c r="G50" i="21"/>
  <c r="H50" i="21"/>
  <c r="I50" i="21"/>
  <c r="J50" i="21"/>
  <c r="K50" i="21"/>
  <c r="L50" i="21"/>
  <c r="M50" i="21"/>
  <c r="B51" i="21"/>
  <c r="C51" i="21"/>
  <c r="D51" i="21"/>
  <c r="E51" i="21"/>
  <c r="F51" i="21"/>
  <c r="G51" i="21"/>
  <c r="H51" i="21"/>
  <c r="I51" i="21"/>
  <c r="J51" i="21"/>
  <c r="K51" i="21"/>
  <c r="L51" i="21"/>
  <c r="M51" i="21"/>
  <c r="B52" i="21"/>
  <c r="C52" i="21"/>
  <c r="D52" i="21"/>
  <c r="E52" i="21"/>
  <c r="F52" i="21"/>
  <c r="G52" i="21"/>
  <c r="H52" i="21"/>
  <c r="I52" i="21"/>
  <c r="J52" i="21"/>
  <c r="K52" i="21"/>
  <c r="L52" i="21"/>
  <c r="M52" i="21"/>
  <c r="B53" i="21"/>
  <c r="C53" i="21"/>
  <c r="D53" i="21"/>
  <c r="E53" i="21"/>
  <c r="F53" i="21"/>
  <c r="G53" i="21"/>
  <c r="H53" i="21"/>
  <c r="I53" i="21"/>
  <c r="J53" i="21"/>
  <c r="K53" i="21"/>
  <c r="L53" i="21"/>
  <c r="M53" i="21"/>
  <c r="B54" i="21"/>
  <c r="C54" i="21"/>
  <c r="D54" i="21"/>
  <c r="E54" i="21"/>
  <c r="F54" i="21"/>
  <c r="G54" i="21"/>
  <c r="H54" i="21"/>
  <c r="I54" i="21"/>
  <c r="J54" i="21"/>
  <c r="K54" i="21"/>
  <c r="L54" i="21"/>
  <c r="M54" i="21"/>
  <c r="B55" i="21"/>
  <c r="C55" i="21"/>
  <c r="D55" i="21"/>
  <c r="E55" i="21"/>
  <c r="F55" i="21"/>
  <c r="G55" i="21"/>
  <c r="H55" i="21"/>
  <c r="I55" i="21"/>
  <c r="J55" i="21"/>
  <c r="K55" i="21"/>
  <c r="L55" i="21"/>
  <c r="M55" i="21"/>
  <c r="B56" i="21"/>
  <c r="C56" i="21"/>
  <c r="D56" i="21"/>
  <c r="E56" i="21"/>
  <c r="F56" i="21"/>
  <c r="G56" i="21"/>
  <c r="H56" i="21"/>
  <c r="I56" i="21"/>
  <c r="J56" i="21"/>
  <c r="K56" i="21"/>
  <c r="L56" i="21"/>
  <c r="M56" i="21"/>
  <c r="B57" i="21"/>
  <c r="C57" i="21"/>
  <c r="D57" i="21"/>
  <c r="E57" i="21"/>
  <c r="F57" i="21"/>
  <c r="G57" i="21"/>
  <c r="H57" i="21"/>
  <c r="I57" i="21"/>
  <c r="J57" i="21"/>
  <c r="K57" i="21"/>
  <c r="L57" i="21"/>
  <c r="M57" i="21"/>
  <c r="B58" i="21"/>
  <c r="C58" i="21"/>
  <c r="D58" i="21"/>
  <c r="E58" i="21"/>
  <c r="F58" i="21"/>
  <c r="G58" i="21"/>
  <c r="H58" i="21"/>
  <c r="I58" i="21"/>
  <c r="J58" i="21"/>
  <c r="K58" i="21"/>
  <c r="L58" i="21"/>
  <c r="M58" i="21"/>
  <c r="B59" i="21"/>
  <c r="C59" i="21"/>
  <c r="D59" i="21"/>
  <c r="E59" i="21"/>
  <c r="F59" i="21"/>
  <c r="G59" i="21"/>
  <c r="H59" i="21"/>
  <c r="I59" i="21"/>
  <c r="J59" i="21"/>
  <c r="K59" i="21"/>
  <c r="L59" i="21"/>
  <c r="M59" i="21"/>
  <c r="B60" i="21"/>
  <c r="C60" i="21"/>
  <c r="D60" i="21"/>
  <c r="E60" i="21"/>
  <c r="F60" i="21"/>
  <c r="G60" i="21"/>
  <c r="H60" i="21"/>
  <c r="I60" i="21"/>
  <c r="J60" i="21"/>
  <c r="K60" i="21"/>
  <c r="L60" i="21"/>
  <c r="M60" i="21"/>
  <c r="B61" i="21"/>
  <c r="C61" i="21"/>
  <c r="D61" i="21"/>
  <c r="E61" i="21"/>
  <c r="F61" i="21"/>
  <c r="G61" i="21"/>
  <c r="H61" i="21"/>
  <c r="I61" i="21"/>
  <c r="J61" i="21"/>
  <c r="K61" i="21"/>
  <c r="L61" i="21"/>
  <c r="M61" i="21"/>
  <c r="B62" i="21"/>
  <c r="C62" i="21"/>
  <c r="D62" i="21"/>
  <c r="E62" i="21"/>
  <c r="F62" i="21"/>
  <c r="G62" i="21"/>
  <c r="H62" i="21"/>
  <c r="I62" i="21"/>
  <c r="J62" i="21"/>
  <c r="K62" i="21"/>
  <c r="L62" i="21"/>
  <c r="M62" i="21"/>
  <c r="B63" i="21"/>
  <c r="C63" i="21"/>
  <c r="D63" i="21"/>
  <c r="E63" i="21"/>
  <c r="F63" i="21"/>
  <c r="G63" i="21"/>
  <c r="H63" i="21"/>
  <c r="I63" i="21"/>
  <c r="J63" i="21"/>
  <c r="K63" i="21"/>
  <c r="L63" i="21"/>
  <c r="M63" i="21"/>
  <c r="B64" i="21"/>
  <c r="C64" i="21"/>
  <c r="D64" i="21"/>
  <c r="E64" i="21"/>
  <c r="F64" i="21"/>
  <c r="G64" i="21"/>
  <c r="H64" i="21"/>
  <c r="I64" i="21"/>
  <c r="J64" i="21"/>
  <c r="K64" i="21"/>
  <c r="L64" i="21"/>
  <c r="M64" i="21"/>
  <c r="B65" i="21"/>
  <c r="C65" i="21"/>
  <c r="D65" i="21"/>
  <c r="E65" i="21"/>
  <c r="F65" i="21"/>
  <c r="G65" i="21"/>
  <c r="H65" i="21"/>
  <c r="I65" i="21"/>
  <c r="J65" i="21"/>
  <c r="K65" i="21"/>
  <c r="L65" i="21"/>
  <c r="M65" i="21"/>
  <c r="B66" i="21"/>
  <c r="C66" i="21"/>
  <c r="D66" i="21"/>
  <c r="E66" i="21"/>
  <c r="F66" i="21"/>
  <c r="G66" i="21"/>
  <c r="H66" i="21"/>
  <c r="I66" i="21"/>
  <c r="J66" i="21"/>
  <c r="K66" i="21"/>
  <c r="L66" i="21"/>
  <c r="M66" i="21"/>
  <c r="B67" i="21"/>
  <c r="C67" i="21"/>
  <c r="D67" i="21"/>
  <c r="E67" i="21"/>
  <c r="F67" i="21"/>
  <c r="G67" i="21"/>
  <c r="H67" i="21"/>
  <c r="I67" i="21"/>
  <c r="J67" i="21"/>
  <c r="K67" i="21"/>
  <c r="L67" i="21"/>
  <c r="M67" i="21"/>
  <c r="B68" i="21"/>
  <c r="C68" i="21"/>
  <c r="D68" i="21"/>
  <c r="E68" i="21"/>
  <c r="F68" i="21"/>
  <c r="G68" i="21"/>
  <c r="H68" i="21"/>
  <c r="I68" i="21"/>
  <c r="J68" i="21"/>
  <c r="K68" i="21"/>
  <c r="L68" i="21"/>
  <c r="M68" i="21"/>
  <c r="B69" i="21"/>
  <c r="C69" i="21"/>
  <c r="D69" i="21"/>
  <c r="E69" i="21"/>
  <c r="F69" i="21"/>
  <c r="G69" i="21"/>
  <c r="H69" i="21"/>
  <c r="I69" i="21"/>
  <c r="J69" i="21"/>
  <c r="K69" i="21"/>
  <c r="L69" i="21"/>
  <c r="M69" i="21"/>
  <c r="B70" i="21"/>
  <c r="C70" i="21"/>
  <c r="D70" i="21"/>
  <c r="E70" i="21"/>
  <c r="F70" i="21"/>
  <c r="G70" i="21"/>
  <c r="H70" i="21"/>
  <c r="I70" i="21"/>
  <c r="J70" i="21"/>
  <c r="K70" i="21"/>
  <c r="L70" i="21"/>
  <c r="M70" i="21"/>
  <c r="B71" i="21"/>
  <c r="C71" i="21"/>
  <c r="D71" i="21"/>
  <c r="E71" i="21"/>
  <c r="F71" i="21"/>
  <c r="G71" i="21"/>
  <c r="H71" i="21"/>
  <c r="I71" i="21"/>
  <c r="J71" i="21"/>
  <c r="K71" i="21"/>
  <c r="L71" i="21"/>
  <c r="M71" i="21"/>
  <c r="B72" i="21"/>
  <c r="C72" i="21"/>
  <c r="D72" i="21"/>
  <c r="E72" i="21"/>
  <c r="F72" i="21"/>
  <c r="G72" i="21"/>
  <c r="H72" i="21"/>
  <c r="I72" i="21"/>
  <c r="J72" i="21"/>
  <c r="K72" i="21"/>
  <c r="L72" i="21"/>
  <c r="M72" i="21"/>
  <c r="B73" i="21"/>
  <c r="C73" i="21"/>
  <c r="D73" i="21"/>
  <c r="E73" i="21"/>
  <c r="F73" i="21"/>
  <c r="G73" i="21"/>
  <c r="H73" i="21"/>
  <c r="I73" i="21"/>
  <c r="J73" i="21"/>
  <c r="K73" i="21"/>
  <c r="L73" i="21"/>
  <c r="M73" i="21"/>
  <c r="B74" i="21"/>
  <c r="C74" i="21"/>
  <c r="D74" i="21"/>
  <c r="E74" i="21"/>
  <c r="F74" i="21"/>
  <c r="G74" i="21"/>
  <c r="H74" i="21"/>
  <c r="I74" i="21"/>
  <c r="J74" i="21"/>
  <c r="K74" i="21"/>
  <c r="L74" i="21"/>
  <c r="M74" i="21"/>
  <c r="B75" i="21"/>
  <c r="C75" i="21"/>
  <c r="D75" i="21"/>
  <c r="E75" i="21"/>
  <c r="F75" i="21"/>
  <c r="G75" i="21"/>
  <c r="H75" i="21"/>
  <c r="I75" i="21"/>
  <c r="J75" i="21"/>
  <c r="K75" i="21"/>
  <c r="L75" i="21"/>
  <c r="M75" i="21"/>
  <c r="B76" i="21"/>
  <c r="C76" i="21"/>
  <c r="D76" i="21"/>
  <c r="E76" i="21"/>
  <c r="F76" i="21"/>
  <c r="G76" i="21"/>
  <c r="H76" i="21"/>
  <c r="I76" i="21"/>
  <c r="J76" i="21"/>
  <c r="K76" i="21"/>
  <c r="L76" i="21"/>
  <c r="M76" i="21"/>
  <c r="B77" i="21"/>
  <c r="C77" i="21"/>
  <c r="D77" i="21"/>
  <c r="E77" i="21"/>
  <c r="F77" i="21"/>
  <c r="G77" i="21"/>
  <c r="H77" i="21"/>
  <c r="I77" i="21"/>
  <c r="J77" i="21"/>
  <c r="K77" i="21"/>
  <c r="L77" i="21"/>
  <c r="M77" i="21"/>
  <c r="B78" i="21"/>
  <c r="C78" i="21"/>
  <c r="D78" i="21"/>
  <c r="E78" i="21"/>
  <c r="F78" i="21"/>
  <c r="G78" i="21"/>
  <c r="H78" i="21"/>
  <c r="I78" i="21"/>
  <c r="J78" i="21"/>
  <c r="K78" i="21"/>
  <c r="L78" i="21"/>
  <c r="M78" i="21"/>
  <c r="B79" i="21"/>
  <c r="C79" i="21"/>
  <c r="D79" i="21"/>
  <c r="E79" i="21"/>
  <c r="F79" i="21"/>
  <c r="G79" i="21"/>
  <c r="H79" i="21"/>
  <c r="I79" i="21"/>
  <c r="J79" i="21"/>
  <c r="K79" i="21"/>
  <c r="L79" i="21"/>
  <c r="M79" i="21"/>
  <c r="B80" i="21"/>
  <c r="C80" i="21"/>
  <c r="D80" i="21"/>
  <c r="E80" i="21"/>
  <c r="F80" i="21"/>
  <c r="G80" i="21"/>
  <c r="H80" i="21"/>
  <c r="I80" i="21"/>
  <c r="J80" i="21"/>
  <c r="K80" i="21"/>
  <c r="L80" i="21"/>
  <c r="M80" i="21"/>
  <c r="B81" i="21"/>
  <c r="C81" i="21"/>
  <c r="D81" i="21"/>
  <c r="E81" i="21"/>
  <c r="F81" i="21"/>
  <c r="G81" i="21"/>
  <c r="H81" i="21"/>
  <c r="I81" i="21"/>
  <c r="J81" i="21"/>
  <c r="K81" i="21"/>
  <c r="L81" i="21"/>
  <c r="M81" i="21"/>
  <c r="B82" i="21"/>
  <c r="C82" i="21"/>
  <c r="D82" i="21"/>
  <c r="E82" i="21"/>
  <c r="F82" i="21"/>
  <c r="G82" i="21"/>
  <c r="H82" i="21"/>
  <c r="I82" i="21"/>
  <c r="J82" i="21"/>
  <c r="K82" i="21"/>
  <c r="L82" i="21"/>
  <c r="M82" i="21"/>
  <c r="B83" i="21"/>
  <c r="C83" i="21"/>
  <c r="D83" i="21"/>
  <c r="E83" i="21"/>
  <c r="F83" i="21"/>
  <c r="G83" i="21"/>
  <c r="H83" i="21"/>
  <c r="I83" i="21"/>
  <c r="J83" i="21"/>
  <c r="K83" i="21"/>
  <c r="L83" i="21"/>
  <c r="M83" i="21"/>
  <c r="B84" i="21"/>
  <c r="C84" i="21"/>
  <c r="D84" i="21"/>
  <c r="E84" i="21"/>
  <c r="F84" i="21"/>
  <c r="G84" i="21"/>
  <c r="H84" i="21"/>
  <c r="I84" i="21"/>
  <c r="J84" i="21"/>
  <c r="K84" i="21"/>
  <c r="L84" i="21"/>
  <c r="M84" i="21"/>
  <c r="B85" i="21"/>
  <c r="C85" i="21"/>
  <c r="D85" i="21"/>
  <c r="E85" i="21"/>
  <c r="F85" i="21"/>
  <c r="G85" i="21"/>
  <c r="H85" i="21"/>
  <c r="I85" i="21"/>
  <c r="J85" i="21"/>
  <c r="K85" i="21"/>
  <c r="L85" i="21"/>
  <c r="M85" i="21"/>
  <c r="B86" i="21"/>
  <c r="C86" i="21"/>
  <c r="D86" i="21"/>
  <c r="E86" i="21"/>
  <c r="F86" i="21"/>
  <c r="G86" i="21"/>
  <c r="H86" i="21"/>
  <c r="I86" i="21"/>
  <c r="J86" i="21"/>
  <c r="K86" i="21"/>
  <c r="L86" i="21"/>
  <c r="M86" i="21"/>
  <c r="B87" i="21"/>
  <c r="C87" i="21"/>
  <c r="D87" i="21"/>
  <c r="E87" i="21"/>
  <c r="F87" i="21"/>
  <c r="G87" i="21"/>
  <c r="H87" i="21"/>
  <c r="I87" i="21"/>
  <c r="J87" i="21"/>
  <c r="K87" i="21"/>
  <c r="L87" i="21"/>
  <c r="M87" i="21"/>
  <c r="B88" i="21"/>
  <c r="C88" i="21"/>
  <c r="D88" i="21"/>
  <c r="E88" i="21"/>
  <c r="F88" i="21"/>
  <c r="G88" i="21"/>
  <c r="H88" i="21"/>
  <c r="I88" i="21"/>
  <c r="J88" i="21"/>
  <c r="K88" i="21"/>
  <c r="L88" i="21"/>
  <c r="M88" i="21"/>
  <c r="B89" i="21"/>
  <c r="C89" i="21"/>
  <c r="D89" i="21"/>
  <c r="E89" i="21"/>
  <c r="F89" i="21"/>
  <c r="G89" i="21"/>
  <c r="H89" i="21"/>
  <c r="I89" i="21"/>
  <c r="J89" i="21"/>
  <c r="K89" i="21"/>
  <c r="L89" i="21"/>
  <c r="M89" i="21"/>
  <c r="B90" i="21"/>
  <c r="C90" i="21"/>
  <c r="D90" i="21"/>
  <c r="E90" i="21"/>
  <c r="F90" i="21"/>
  <c r="G90" i="21"/>
  <c r="H90" i="21"/>
  <c r="I90" i="21"/>
  <c r="J90" i="21"/>
  <c r="K90" i="21"/>
  <c r="L90" i="21"/>
  <c r="M90" i="21"/>
  <c r="B91" i="21"/>
  <c r="C91" i="21"/>
  <c r="D91" i="21"/>
  <c r="E91" i="21"/>
  <c r="F91" i="21"/>
  <c r="G91" i="21"/>
  <c r="H91" i="21"/>
  <c r="I91" i="21"/>
  <c r="J91" i="21"/>
  <c r="K91" i="21"/>
  <c r="L91" i="21"/>
  <c r="M91" i="21"/>
  <c r="B92" i="21"/>
  <c r="C92" i="21"/>
  <c r="D92" i="21"/>
  <c r="E92" i="21"/>
  <c r="F92" i="21"/>
  <c r="G92" i="21"/>
  <c r="H92" i="21"/>
  <c r="I92" i="21"/>
  <c r="J92" i="21"/>
  <c r="K92" i="21"/>
  <c r="L92" i="21"/>
  <c r="M92" i="21"/>
  <c r="B93" i="21"/>
  <c r="C93" i="21"/>
  <c r="D93" i="21"/>
  <c r="E93" i="21"/>
  <c r="F93" i="21"/>
  <c r="G93" i="21"/>
  <c r="H93" i="21"/>
  <c r="I93" i="21"/>
  <c r="J93" i="21"/>
  <c r="K93" i="21"/>
  <c r="L93" i="21"/>
  <c r="M93" i="21"/>
  <c r="B94" i="21"/>
  <c r="C94" i="21"/>
  <c r="D94" i="21"/>
  <c r="E94" i="21"/>
  <c r="F94" i="21"/>
  <c r="G94" i="21"/>
  <c r="H94" i="21"/>
  <c r="I94" i="21"/>
  <c r="J94" i="21"/>
  <c r="K94" i="21"/>
  <c r="L94" i="21"/>
  <c r="M94" i="21"/>
  <c r="B95" i="21"/>
  <c r="C95" i="21"/>
  <c r="D95" i="21"/>
  <c r="E95" i="21"/>
  <c r="F95" i="21"/>
  <c r="G95" i="21"/>
  <c r="H95" i="21"/>
  <c r="I95" i="21"/>
  <c r="J95" i="21"/>
  <c r="K95" i="21"/>
  <c r="L95" i="21"/>
  <c r="M95" i="21"/>
  <c r="B96" i="21"/>
  <c r="C96" i="21"/>
  <c r="D96" i="21"/>
  <c r="E96" i="21"/>
  <c r="F96" i="21"/>
  <c r="G96" i="21"/>
  <c r="H96" i="21"/>
  <c r="I96" i="21"/>
  <c r="J96" i="21"/>
  <c r="K96" i="21"/>
  <c r="L96" i="21"/>
  <c r="M96" i="21"/>
  <c r="B97" i="21"/>
  <c r="C97" i="21"/>
  <c r="D97" i="21"/>
  <c r="E97" i="21"/>
  <c r="F97" i="21"/>
  <c r="G97" i="21"/>
  <c r="H97" i="21"/>
  <c r="I97" i="21"/>
  <c r="J97" i="21"/>
  <c r="K97" i="21"/>
  <c r="L97" i="21"/>
  <c r="M97" i="21"/>
  <c r="B98" i="21"/>
  <c r="C98" i="21"/>
  <c r="D98" i="21"/>
  <c r="E98" i="21"/>
  <c r="F98" i="21"/>
  <c r="G98" i="21"/>
  <c r="H98" i="21"/>
  <c r="I98" i="21"/>
  <c r="J98" i="21"/>
  <c r="K98" i="21"/>
  <c r="L98" i="21"/>
  <c r="M98" i="21"/>
  <c r="B99" i="21"/>
  <c r="C99" i="21"/>
  <c r="D99" i="21"/>
  <c r="E99" i="21"/>
  <c r="F99" i="21"/>
  <c r="G99" i="21"/>
  <c r="H99" i="21"/>
  <c r="I99" i="21"/>
  <c r="J99" i="21"/>
  <c r="K99" i="21"/>
  <c r="L99" i="21"/>
  <c r="M99" i="21"/>
  <c r="B100" i="21"/>
  <c r="C100" i="21"/>
  <c r="D100" i="21"/>
  <c r="E100" i="21"/>
  <c r="F100" i="21"/>
  <c r="G100" i="21"/>
  <c r="H100" i="21"/>
  <c r="I100" i="21"/>
  <c r="J100" i="21"/>
  <c r="K100" i="21"/>
  <c r="L100" i="21"/>
  <c r="M100" i="21"/>
  <c r="B101" i="21"/>
  <c r="C101" i="21"/>
  <c r="D101" i="21"/>
  <c r="E101" i="21"/>
  <c r="F101" i="21"/>
  <c r="G101" i="21"/>
  <c r="H101" i="21"/>
  <c r="I101" i="21"/>
  <c r="J101" i="21"/>
  <c r="K101" i="21"/>
  <c r="L101" i="21"/>
  <c r="M101" i="21"/>
  <c r="B102" i="21"/>
  <c r="C102" i="21"/>
  <c r="D102" i="21"/>
  <c r="E102" i="21"/>
  <c r="F102" i="21"/>
  <c r="G102" i="21"/>
  <c r="H102" i="21"/>
  <c r="I102" i="21"/>
  <c r="J102" i="21"/>
  <c r="K102" i="21"/>
  <c r="L102" i="21"/>
  <c r="M102" i="21"/>
  <c r="B103" i="21"/>
  <c r="C103" i="21"/>
  <c r="D103" i="21"/>
  <c r="E103" i="21"/>
  <c r="F103" i="21"/>
  <c r="G103" i="21"/>
  <c r="H103" i="21"/>
  <c r="I103" i="21"/>
  <c r="J103" i="21"/>
  <c r="K103" i="21"/>
  <c r="L103" i="21"/>
  <c r="M103" i="21"/>
  <c r="B104" i="21"/>
  <c r="C104" i="21"/>
  <c r="D104" i="21"/>
  <c r="E104" i="21"/>
  <c r="F104" i="21"/>
  <c r="G104" i="21"/>
  <c r="H104" i="21"/>
  <c r="I104" i="21"/>
  <c r="J104" i="21"/>
  <c r="K104" i="21"/>
  <c r="L104" i="21"/>
  <c r="M104" i="21"/>
  <c r="B105" i="21"/>
  <c r="C105" i="21"/>
  <c r="D105" i="21"/>
  <c r="E105" i="21"/>
  <c r="F105" i="21"/>
  <c r="G105" i="21"/>
  <c r="H105" i="21"/>
  <c r="I105" i="21"/>
  <c r="J105" i="21"/>
  <c r="K105" i="21"/>
  <c r="L105" i="21"/>
  <c r="M105" i="21"/>
  <c r="B106" i="21"/>
  <c r="C106" i="21"/>
  <c r="D106" i="21"/>
  <c r="E106" i="21"/>
  <c r="F106" i="21"/>
  <c r="G106" i="21"/>
  <c r="H106" i="21"/>
  <c r="I106" i="21"/>
  <c r="J106" i="21"/>
  <c r="K106" i="21"/>
  <c r="L106" i="21"/>
  <c r="M106" i="21"/>
  <c r="B107" i="21"/>
  <c r="C107" i="21"/>
  <c r="D107" i="21"/>
  <c r="E107" i="21"/>
  <c r="F107" i="21"/>
  <c r="G107" i="21"/>
  <c r="H107" i="21"/>
  <c r="I107" i="21"/>
  <c r="J107" i="21"/>
  <c r="K107" i="21"/>
  <c r="L107" i="21"/>
  <c r="M107" i="21"/>
  <c r="B108" i="21"/>
  <c r="C108" i="21"/>
  <c r="D108" i="21"/>
  <c r="E108" i="21"/>
  <c r="F108" i="21"/>
  <c r="G108" i="21"/>
  <c r="H108" i="21"/>
  <c r="I108" i="21"/>
  <c r="J108" i="21"/>
  <c r="K108" i="21"/>
  <c r="L108" i="21"/>
  <c r="M108" i="21"/>
  <c r="B109" i="21"/>
  <c r="C109" i="21"/>
  <c r="D109" i="21"/>
  <c r="E109" i="21"/>
  <c r="F109" i="21"/>
  <c r="G109" i="21"/>
  <c r="H109" i="21"/>
  <c r="I109" i="21"/>
  <c r="J109" i="21"/>
  <c r="K109" i="21"/>
  <c r="L109" i="21"/>
  <c r="M109" i="21"/>
  <c r="B110" i="21"/>
  <c r="C110" i="21"/>
  <c r="D110" i="21"/>
  <c r="E110" i="21"/>
  <c r="F110" i="21"/>
  <c r="G110" i="21"/>
  <c r="H110" i="21"/>
  <c r="I110" i="21"/>
  <c r="J110" i="21"/>
  <c r="K110" i="21"/>
  <c r="L110" i="21"/>
  <c r="M110" i="21"/>
  <c r="B111" i="21"/>
  <c r="C111" i="21"/>
  <c r="D111" i="21"/>
  <c r="E111" i="21"/>
  <c r="F111" i="21"/>
  <c r="G111" i="21"/>
  <c r="H111" i="21"/>
  <c r="I111" i="21"/>
  <c r="J111" i="21"/>
  <c r="K111" i="21"/>
  <c r="L111" i="21"/>
  <c r="M111" i="21"/>
  <c r="B112" i="21"/>
  <c r="C112" i="21"/>
  <c r="D112" i="21"/>
  <c r="E112" i="21"/>
  <c r="F112" i="21"/>
  <c r="G112" i="21"/>
  <c r="H112" i="21"/>
  <c r="I112" i="21"/>
  <c r="J112" i="21"/>
  <c r="K112" i="21"/>
  <c r="L112" i="21"/>
  <c r="M112" i="21"/>
  <c r="B113" i="21"/>
  <c r="C113" i="21"/>
  <c r="D113" i="21"/>
  <c r="E113" i="21"/>
  <c r="F113" i="21"/>
  <c r="G113" i="21"/>
  <c r="H113" i="21"/>
  <c r="I113" i="21"/>
  <c r="J113" i="21"/>
  <c r="K113" i="21"/>
  <c r="L113" i="21"/>
  <c r="M113" i="21"/>
  <c r="B114" i="21"/>
  <c r="C114" i="21"/>
  <c r="D114" i="21"/>
  <c r="E114" i="21"/>
  <c r="F114" i="21"/>
  <c r="G114" i="21"/>
  <c r="H114" i="21"/>
  <c r="I114" i="21"/>
  <c r="J114" i="21"/>
  <c r="K114" i="21"/>
  <c r="L114" i="21"/>
  <c r="M114" i="21"/>
  <c r="B115" i="21"/>
  <c r="C115" i="21"/>
  <c r="D115" i="21"/>
  <c r="E115" i="21"/>
  <c r="F115" i="21"/>
  <c r="G115" i="21"/>
  <c r="H115" i="21"/>
  <c r="I115" i="21"/>
  <c r="J115" i="21"/>
  <c r="K115" i="21"/>
  <c r="L115" i="21"/>
  <c r="M115" i="21"/>
  <c r="B116" i="21"/>
  <c r="C116" i="21"/>
  <c r="D116" i="21"/>
  <c r="E116" i="21"/>
  <c r="F116" i="21"/>
  <c r="G116" i="21"/>
  <c r="H116" i="21"/>
  <c r="I116" i="21"/>
  <c r="J116" i="21"/>
  <c r="K116" i="21"/>
  <c r="L116" i="21"/>
  <c r="M116" i="21"/>
  <c r="B117" i="21"/>
  <c r="C117" i="21"/>
  <c r="D117" i="21"/>
  <c r="E117" i="21"/>
  <c r="F117" i="21"/>
  <c r="G117" i="21"/>
  <c r="H117" i="21"/>
  <c r="I117" i="21"/>
  <c r="J117" i="21"/>
  <c r="K117" i="21"/>
  <c r="L117" i="21"/>
  <c r="M117" i="21"/>
  <c r="B118" i="21"/>
  <c r="C118" i="21"/>
  <c r="D118" i="21"/>
  <c r="E118" i="21"/>
  <c r="F118" i="21"/>
  <c r="G118" i="21"/>
  <c r="H118" i="21"/>
  <c r="I118" i="21"/>
  <c r="J118" i="21"/>
  <c r="K118" i="21"/>
  <c r="L118" i="21"/>
  <c r="M118" i="21"/>
  <c r="B119" i="21"/>
  <c r="C119" i="21"/>
  <c r="D119" i="21"/>
  <c r="E119" i="21"/>
  <c r="F119" i="21"/>
  <c r="G119" i="21"/>
  <c r="H119" i="21"/>
  <c r="I119" i="21"/>
  <c r="J119" i="21"/>
  <c r="K119" i="21"/>
  <c r="L119" i="21"/>
  <c r="M119" i="21"/>
  <c r="B120" i="21"/>
  <c r="C120" i="21"/>
  <c r="D120" i="21"/>
  <c r="E120" i="21"/>
  <c r="F120" i="21"/>
  <c r="G120" i="21"/>
  <c r="H120" i="21"/>
  <c r="I120" i="21"/>
  <c r="J120" i="21"/>
  <c r="K120" i="21"/>
  <c r="L120" i="21"/>
  <c r="M120" i="21"/>
  <c r="B121" i="21"/>
  <c r="C121" i="21"/>
  <c r="D121" i="21"/>
  <c r="E121" i="21"/>
  <c r="F121" i="21"/>
  <c r="G121" i="21"/>
  <c r="H121" i="21"/>
  <c r="I121" i="21"/>
  <c r="J121" i="21"/>
  <c r="K121" i="21"/>
  <c r="L121" i="21"/>
  <c r="M121" i="21"/>
  <c r="B122" i="21"/>
  <c r="C122" i="21"/>
  <c r="D122" i="21"/>
  <c r="E122" i="21"/>
  <c r="F122" i="21"/>
  <c r="G122" i="21"/>
  <c r="H122" i="21"/>
  <c r="I122" i="21"/>
  <c r="J122" i="21"/>
  <c r="K122" i="21"/>
  <c r="L122" i="21"/>
  <c r="M122" i="21"/>
  <c r="B123" i="21"/>
  <c r="C123" i="21"/>
  <c r="D123" i="21"/>
  <c r="E123" i="21"/>
  <c r="F123" i="21"/>
  <c r="G123" i="21"/>
  <c r="H123" i="21"/>
  <c r="I123" i="21"/>
  <c r="J123" i="21"/>
  <c r="K123" i="21"/>
  <c r="L123" i="21"/>
  <c r="M123" i="21"/>
  <c r="B124" i="21"/>
  <c r="C124" i="21"/>
  <c r="D124" i="21"/>
  <c r="E124" i="21"/>
  <c r="F124" i="21"/>
  <c r="G124" i="21"/>
  <c r="H124" i="21"/>
  <c r="I124" i="21"/>
  <c r="J124" i="21"/>
  <c r="K124" i="21"/>
  <c r="L124" i="21"/>
  <c r="M124" i="21"/>
  <c r="B125" i="21"/>
  <c r="C125" i="21"/>
  <c r="D125" i="21"/>
  <c r="E125" i="21"/>
  <c r="F125" i="21"/>
  <c r="G125" i="21"/>
  <c r="H125" i="21"/>
  <c r="I125" i="21"/>
  <c r="J125" i="21"/>
  <c r="K125" i="21"/>
  <c r="L125" i="21"/>
  <c r="M125" i="21"/>
  <c r="B126" i="21"/>
  <c r="C126" i="21"/>
  <c r="D126" i="21"/>
  <c r="E126" i="21"/>
  <c r="F126" i="21"/>
  <c r="G126" i="21"/>
  <c r="H126" i="21"/>
  <c r="I126" i="21"/>
  <c r="J126" i="21"/>
  <c r="K126" i="21"/>
  <c r="L126" i="21"/>
  <c r="M126" i="21"/>
  <c r="B127" i="21"/>
  <c r="C127" i="21"/>
  <c r="D127" i="21"/>
  <c r="E127" i="21"/>
  <c r="F127" i="21"/>
  <c r="G127" i="21"/>
  <c r="H127" i="21"/>
  <c r="I127" i="21"/>
  <c r="J127" i="21"/>
  <c r="K127" i="21"/>
  <c r="L127" i="21"/>
  <c r="M127" i="21"/>
  <c r="B128" i="21"/>
  <c r="C128" i="21"/>
  <c r="D128" i="21"/>
  <c r="E128" i="21"/>
  <c r="F128" i="21"/>
  <c r="G128" i="21"/>
  <c r="H128" i="21"/>
  <c r="I128" i="21"/>
  <c r="J128" i="21"/>
  <c r="K128" i="21"/>
  <c r="L128" i="21"/>
  <c r="M128" i="21"/>
  <c r="B129" i="21"/>
  <c r="C129" i="21"/>
  <c r="D129" i="21"/>
  <c r="E129" i="21"/>
  <c r="F129" i="21"/>
  <c r="G129" i="21"/>
  <c r="H129" i="21"/>
  <c r="I129" i="21"/>
  <c r="J129" i="21"/>
  <c r="K129" i="21"/>
  <c r="L129" i="21"/>
  <c r="M129" i="21"/>
  <c r="B130" i="21"/>
  <c r="C130" i="21"/>
  <c r="D130" i="21"/>
  <c r="E130" i="21"/>
  <c r="F130" i="21"/>
  <c r="G130" i="21"/>
  <c r="H130" i="21"/>
  <c r="I130" i="21"/>
  <c r="J130" i="21"/>
  <c r="K130" i="21"/>
  <c r="L130" i="21"/>
  <c r="M130" i="21"/>
  <c r="B131" i="21"/>
  <c r="C131" i="21"/>
  <c r="D131" i="21"/>
  <c r="E131" i="21"/>
  <c r="F131" i="21"/>
  <c r="G131" i="21"/>
  <c r="H131" i="21"/>
  <c r="I131" i="21"/>
  <c r="J131" i="21"/>
  <c r="K131" i="21"/>
  <c r="L131" i="21"/>
  <c r="M131" i="21"/>
  <c r="B132" i="21"/>
  <c r="C132" i="21"/>
  <c r="D132" i="21"/>
  <c r="E132" i="21"/>
  <c r="F132" i="21"/>
  <c r="G132" i="21"/>
  <c r="H132" i="21"/>
  <c r="I132" i="21"/>
  <c r="J132" i="21"/>
  <c r="K132" i="21"/>
  <c r="L132" i="21"/>
  <c r="M132" i="21"/>
  <c r="B133" i="21"/>
  <c r="C133" i="21"/>
  <c r="D133" i="21"/>
  <c r="E133" i="21"/>
  <c r="F133" i="21"/>
  <c r="G133" i="21"/>
  <c r="H133" i="21"/>
  <c r="I133" i="21"/>
  <c r="J133" i="21"/>
  <c r="K133" i="21"/>
  <c r="L133" i="21"/>
  <c r="M133" i="21"/>
  <c r="B134" i="21"/>
  <c r="C134" i="21"/>
  <c r="D134" i="21"/>
  <c r="E134" i="21"/>
  <c r="F134" i="21"/>
  <c r="G134" i="21"/>
  <c r="H134" i="21"/>
  <c r="I134" i="21"/>
  <c r="J134" i="21"/>
  <c r="K134" i="21"/>
  <c r="L134" i="21"/>
  <c r="M134" i="21"/>
  <c r="B135" i="21"/>
  <c r="C135" i="21"/>
  <c r="D135" i="21"/>
  <c r="E135" i="21"/>
  <c r="F135" i="21"/>
  <c r="G135" i="21"/>
  <c r="H135" i="21"/>
  <c r="I135" i="21"/>
  <c r="J135" i="21"/>
  <c r="K135" i="21"/>
  <c r="L135" i="21"/>
  <c r="M135" i="21"/>
  <c r="B136" i="21"/>
  <c r="C136" i="21"/>
  <c r="D136" i="21"/>
  <c r="E136" i="21"/>
  <c r="F136" i="21"/>
  <c r="G136" i="21"/>
  <c r="H136" i="21"/>
  <c r="I136" i="21"/>
  <c r="J136" i="21"/>
  <c r="K136" i="21"/>
  <c r="L136" i="21"/>
  <c r="M136" i="21"/>
  <c r="B137" i="21"/>
  <c r="C137" i="21"/>
  <c r="D137" i="21"/>
  <c r="E137" i="21"/>
  <c r="F137" i="21"/>
  <c r="G137" i="21"/>
  <c r="H137" i="21"/>
  <c r="I137" i="21"/>
  <c r="J137" i="21"/>
  <c r="K137" i="21"/>
  <c r="L137" i="21"/>
  <c r="M137" i="21"/>
  <c r="B138" i="21"/>
  <c r="C138" i="21"/>
  <c r="D138" i="21"/>
  <c r="E138" i="21"/>
  <c r="F138" i="21"/>
  <c r="G138" i="21"/>
  <c r="H138" i="21"/>
  <c r="I138" i="21"/>
  <c r="J138" i="21"/>
  <c r="K138" i="21"/>
  <c r="L138" i="21"/>
  <c r="M138" i="21"/>
  <c r="B139" i="21"/>
  <c r="C139" i="21"/>
  <c r="D139" i="21"/>
  <c r="E139" i="21"/>
  <c r="F139" i="21"/>
  <c r="G139" i="21"/>
  <c r="H139" i="21"/>
  <c r="I139" i="21"/>
  <c r="J139" i="21"/>
  <c r="K139" i="21"/>
  <c r="L139" i="21"/>
  <c r="M139" i="21"/>
  <c r="B140" i="21"/>
  <c r="C140" i="21"/>
  <c r="D140" i="21"/>
  <c r="E140" i="21"/>
  <c r="F140" i="21"/>
  <c r="G140" i="21"/>
  <c r="H140" i="21"/>
  <c r="I140" i="21"/>
  <c r="J140" i="21"/>
  <c r="K140" i="21"/>
  <c r="L140" i="21"/>
  <c r="M140" i="21"/>
  <c r="B141" i="21"/>
  <c r="C141" i="21"/>
  <c r="D141" i="21"/>
  <c r="E141" i="21"/>
  <c r="F141" i="21"/>
  <c r="G141" i="21"/>
  <c r="H141" i="21"/>
  <c r="I141" i="21"/>
  <c r="J141" i="21"/>
  <c r="K141" i="21"/>
  <c r="L141" i="21"/>
  <c r="M141" i="21"/>
  <c r="B142" i="21"/>
  <c r="C142" i="21"/>
  <c r="D142" i="21"/>
  <c r="E142" i="21"/>
  <c r="F142" i="21"/>
  <c r="G142" i="21"/>
  <c r="H142" i="21"/>
  <c r="I142" i="21"/>
  <c r="J142" i="21"/>
  <c r="K142" i="21"/>
  <c r="L142" i="21"/>
  <c r="M142" i="21"/>
  <c r="B143" i="21"/>
  <c r="C143" i="21"/>
  <c r="D143" i="21"/>
  <c r="E143" i="21"/>
  <c r="F143" i="21"/>
  <c r="G143" i="21"/>
  <c r="H143" i="21"/>
  <c r="I143" i="21"/>
  <c r="J143" i="21"/>
  <c r="K143" i="21"/>
  <c r="L143" i="21"/>
  <c r="M143" i="21"/>
  <c r="B144" i="21"/>
  <c r="C144" i="21"/>
  <c r="D144" i="21"/>
  <c r="E144" i="21"/>
  <c r="F144" i="21"/>
  <c r="G144" i="21"/>
  <c r="H144" i="21"/>
  <c r="I144" i="21"/>
  <c r="J144" i="21"/>
  <c r="K144" i="21"/>
  <c r="L144" i="21"/>
  <c r="M144" i="21"/>
  <c r="B145" i="21"/>
  <c r="C145" i="21"/>
  <c r="D145" i="21"/>
  <c r="E145" i="21"/>
  <c r="F145" i="21"/>
  <c r="G145" i="21"/>
  <c r="H145" i="21"/>
  <c r="I145" i="21"/>
  <c r="J145" i="21"/>
  <c r="K145" i="21"/>
  <c r="L145" i="21"/>
  <c r="M145" i="21"/>
  <c r="B146" i="21"/>
  <c r="C146" i="21"/>
  <c r="D146" i="21"/>
  <c r="E146" i="21"/>
  <c r="F146" i="21"/>
  <c r="G146" i="21"/>
  <c r="H146" i="21"/>
  <c r="I146" i="21"/>
  <c r="J146" i="21"/>
  <c r="K146" i="21"/>
  <c r="L146" i="21"/>
  <c r="M146" i="21"/>
  <c r="B147" i="21"/>
  <c r="C147" i="21"/>
  <c r="D147" i="21"/>
  <c r="E147" i="21"/>
  <c r="F147" i="21"/>
  <c r="G147" i="21"/>
  <c r="H147" i="21"/>
  <c r="I147" i="21"/>
  <c r="J147" i="21"/>
  <c r="K147" i="21"/>
  <c r="L147" i="21"/>
  <c r="M147" i="21"/>
  <c r="B148" i="21"/>
  <c r="C148" i="21"/>
  <c r="D148" i="21"/>
  <c r="E148" i="21"/>
  <c r="F148" i="21"/>
  <c r="G148" i="21"/>
  <c r="H148" i="21"/>
  <c r="I148" i="21"/>
  <c r="J148" i="21"/>
  <c r="K148" i="21"/>
  <c r="L148" i="21"/>
  <c r="M148" i="21"/>
  <c r="B149" i="21"/>
  <c r="C149" i="21"/>
  <c r="D149" i="21"/>
  <c r="E149" i="21"/>
  <c r="F149" i="21"/>
  <c r="G149" i="21"/>
  <c r="H149" i="21"/>
  <c r="I149" i="21"/>
  <c r="J149" i="21"/>
  <c r="K149" i="21"/>
  <c r="L149" i="21"/>
  <c r="M149" i="21"/>
  <c r="B150" i="21"/>
  <c r="C150" i="21"/>
  <c r="D150" i="21"/>
  <c r="E150" i="21"/>
  <c r="F150" i="21"/>
  <c r="G150" i="21"/>
  <c r="H150" i="21"/>
  <c r="I150" i="21"/>
  <c r="J150" i="21"/>
  <c r="K150" i="21"/>
  <c r="L150" i="21"/>
  <c r="M150" i="21"/>
  <c r="B151" i="21"/>
  <c r="C151" i="21"/>
  <c r="D151" i="21"/>
  <c r="E151" i="21"/>
  <c r="F151" i="21"/>
  <c r="G151" i="21"/>
  <c r="H151" i="21"/>
  <c r="I151" i="21"/>
  <c r="J151" i="21"/>
  <c r="K151" i="21"/>
  <c r="L151" i="21"/>
  <c r="M151" i="21"/>
  <c r="B152" i="21"/>
  <c r="C152" i="21"/>
  <c r="D152" i="21"/>
  <c r="E152" i="21"/>
  <c r="F152" i="21"/>
  <c r="G152" i="21"/>
  <c r="H152" i="21"/>
  <c r="I152" i="21"/>
  <c r="J152" i="21"/>
  <c r="K152" i="21"/>
  <c r="L152" i="21"/>
  <c r="M152" i="21"/>
  <c r="B153" i="21"/>
  <c r="C153" i="21"/>
  <c r="D153" i="21"/>
  <c r="E153" i="21"/>
  <c r="F153" i="21"/>
  <c r="G153" i="21"/>
  <c r="H153" i="21"/>
  <c r="I153" i="21"/>
  <c r="J153" i="21"/>
  <c r="K153" i="21"/>
  <c r="L153" i="21"/>
  <c r="M153" i="21"/>
  <c r="B154" i="21"/>
  <c r="C154" i="21"/>
  <c r="D154" i="21"/>
  <c r="E154" i="21"/>
  <c r="F154" i="21"/>
  <c r="G154" i="21"/>
  <c r="H154" i="21"/>
  <c r="I154" i="21"/>
  <c r="J154" i="21"/>
  <c r="K154" i="21"/>
  <c r="L154" i="21"/>
  <c r="M154" i="21"/>
  <c r="B155" i="21"/>
  <c r="C155" i="21"/>
  <c r="D155" i="21"/>
  <c r="E155" i="21"/>
  <c r="F155" i="21"/>
  <c r="G155" i="21"/>
  <c r="H155" i="21"/>
  <c r="I155" i="21"/>
  <c r="J155" i="21"/>
  <c r="K155" i="21"/>
  <c r="L155" i="21"/>
  <c r="M155" i="21"/>
  <c r="B156" i="21"/>
  <c r="C156" i="21"/>
  <c r="D156" i="21"/>
  <c r="E156" i="21"/>
  <c r="F156" i="21"/>
  <c r="G156" i="21"/>
  <c r="H156" i="21"/>
  <c r="I156" i="21"/>
  <c r="J156" i="21"/>
  <c r="K156" i="21"/>
  <c r="L156" i="21"/>
  <c r="M156" i="21"/>
  <c r="B157" i="21"/>
  <c r="C157" i="21"/>
  <c r="D157" i="21"/>
  <c r="E157" i="21"/>
  <c r="F157" i="21"/>
  <c r="G157" i="21"/>
  <c r="H157" i="21"/>
  <c r="I157" i="21"/>
  <c r="J157" i="21"/>
  <c r="K157" i="21"/>
  <c r="L157" i="21"/>
  <c r="M157" i="21"/>
  <c r="B158" i="21"/>
  <c r="C158" i="21"/>
  <c r="D158" i="21"/>
  <c r="E158" i="21"/>
  <c r="F158" i="21"/>
  <c r="G158" i="21"/>
  <c r="H158" i="21"/>
  <c r="I158" i="21"/>
  <c r="J158" i="21"/>
  <c r="K158" i="21"/>
  <c r="L158" i="21"/>
  <c r="M158" i="21"/>
  <c r="B159" i="21"/>
  <c r="C159" i="21"/>
  <c r="D159" i="21"/>
  <c r="E159" i="21"/>
  <c r="F159" i="21"/>
  <c r="G159" i="21"/>
  <c r="H159" i="21"/>
  <c r="I159" i="21"/>
  <c r="J159" i="21"/>
  <c r="K159" i="21"/>
  <c r="L159" i="21"/>
  <c r="M159" i="21"/>
  <c r="B160" i="21"/>
  <c r="C160" i="21"/>
  <c r="D160" i="21"/>
  <c r="E160" i="21"/>
  <c r="F160" i="21"/>
  <c r="G160" i="21"/>
  <c r="H160" i="21"/>
  <c r="I160" i="21"/>
  <c r="J160" i="21"/>
  <c r="K160" i="21"/>
  <c r="L160" i="21"/>
  <c r="M160" i="21"/>
  <c r="B161" i="21"/>
  <c r="C161" i="21"/>
  <c r="D161" i="21"/>
  <c r="E161" i="21"/>
  <c r="F161" i="21"/>
  <c r="G161" i="21"/>
  <c r="H161" i="21"/>
  <c r="I161" i="21"/>
  <c r="J161" i="21"/>
  <c r="K161" i="21"/>
  <c r="L161" i="21"/>
  <c r="M161" i="21"/>
  <c r="B162" i="21"/>
  <c r="C162" i="21"/>
  <c r="D162" i="21"/>
  <c r="E162" i="21"/>
  <c r="F162" i="21"/>
  <c r="G162" i="21"/>
  <c r="H162" i="21"/>
  <c r="I162" i="21"/>
  <c r="J162" i="21"/>
  <c r="K162" i="21"/>
  <c r="L162" i="21"/>
  <c r="M162" i="21"/>
  <c r="B163" i="21"/>
  <c r="C163" i="21"/>
  <c r="D163" i="21"/>
  <c r="E163" i="21"/>
  <c r="F163" i="21"/>
  <c r="G163" i="21"/>
  <c r="H163" i="21"/>
  <c r="I163" i="21"/>
  <c r="J163" i="21"/>
  <c r="K163" i="21"/>
  <c r="L163" i="21"/>
  <c r="M163" i="21"/>
  <c r="B164" i="21"/>
  <c r="C164" i="21"/>
  <c r="D164" i="21"/>
  <c r="E164" i="21"/>
  <c r="F164" i="21"/>
  <c r="G164" i="21"/>
  <c r="H164" i="21"/>
  <c r="I164" i="21"/>
  <c r="J164" i="21"/>
  <c r="K164" i="21"/>
  <c r="L164" i="21"/>
  <c r="M164" i="21"/>
  <c r="B165" i="21"/>
  <c r="C165" i="21"/>
  <c r="D165" i="21"/>
  <c r="E165" i="21"/>
  <c r="F165" i="21"/>
  <c r="G165" i="21"/>
  <c r="H165" i="21"/>
  <c r="I165" i="21"/>
  <c r="J165" i="21"/>
  <c r="K165" i="21"/>
  <c r="L165" i="21"/>
  <c r="M165" i="21"/>
  <c r="B166" i="21"/>
  <c r="C166" i="21"/>
  <c r="D166" i="21"/>
  <c r="E166" i="21"/>
  <c r="F166" i="21"/>
  <c r="G166" i="21"/>
  <c r="H166" i="21"/>
  <c r="I166" i="21"/>
  <c r="J166" i="21"/>
  <c r="K166" i="21"/>
  <c r="L166" i="21"/>
  <c r="M166" i="21"/>
  <c r="B167" i="21"/>
  <c r="C167" i="21"/>
  <c r="D167" i="21"/>
  <c r="E167" i="21"/>
  <c r="F167" i="21"/>
  <c r="G167" i="21"/>
  <c r="H167" i="21"/>
  <c r="I167" i="21"/>
  <c r="J167" i="21"/>
  <c r="K167" i="21"/>
  <c r="L167" i="21"/>
  <c r="M167" i="21"/>
  <c r="B168" i="21"/>
  <c r="C168" i="21"/>
  <c r="D168" i="21"/>
  <c r="E168" i="21"/>
  <c r="F168" i="21"/>
  <c r="G168" i="21"/>
  <c r="H168" i="21"/>
  <c r="I168" i="21"/>
  <c r="J168" i="21"/>
  <c r="K168" i="21"/>
  <c r="L168" i="21"/>
  <c r="M168" i="21"/>
  <c r="B169" i="21"/>
  <c r="C169" i="21"/>
  <c r="D169" i="21"/>
  <c r="E169" i="21"/>
  <c r="F169" i="21"/>
  <c r="G169" i="21"/>
  <c r="H169" i="21"/>
  <c r="I169" i="21"/>
  <c r="J169" i="21"/>
  <c r="K169" i="21"/>
  <c r="L169" i="21"/>
  <c r="M169" i="21"/>
  <c r="B170" i="21"/>
  <c r="C170" i="21"/>
  <c r="D170" i="21"/>
  <c r="E170" i="21"/>
  <c r="F170" i="21"/>
  <c r="G170" i="21"/>
  <c r="H170" i="21"/>
  <c r="I170" i="21"/>
  <c r="J170" i="21"/>
  <c r="K170" i="21"/>
  <c r="L170" i="21"/>
  <c r="M170" i="21"/>
  <c r="B171" i="21"/>
  <c r="C171" i="21"/>
  <c r="D171" i="21"/>
  <c r="E171" i="21"/>
  <c r="F171" i="21"/>
  <c r="G171" i="21"/>
  <c r="H171" i="21"/>
  <c r="I171" i="21"/>
  <c r="J171" i="21"/>
  <c r="K171" i="21"/>
  <c r="L171" i="21"/>
  <c r="M171" i="21"/>
  <c r="B172" i="21"/>
  <c r="C172" i="21"/>
  <c r="D172" i="21"/>
  <c r="E172" i="21"/>
  <c r="F172" i="21"/>
  <c r="G172" i="21"/>
  <c r="H172" i="21"/>
  <c r="I172" i="21"/>
  <c r="J172" i="21"/>
  <c r="K172" i="21"/>
  <c r="L172" i="21"/>
  <c r="M172" i="21"/>
  <c r="B173" i="21"/>
  <c r="C173" i="21"/>
  <c r="D173" i="21"/>
  <c r="E173" i="21"/>
  <c r="F173" i="21"/>
  <c r="G173" i="21"/>
  <c r="H173" i="21"/>
  <c r="I173" i="21"/>
  <c r="J173" i="21"/>
  <c r="K173" i="21"/>
  <c r="L173" i="21"/>
  <c r="M173" i="21"/>
  <c r="B174" i="21"/>
  <c r="C174" i="21"/>
  <c r="D174" i="21"/>
  <c r="E174" i="21"/>
  <c r="F174" i="21"/>
  <c r="G174" i="21"/>
  <c r="H174" i="21"/>
  <c r="I174" i="21"/>
  <c r="J174" i="21"/>
  <c r="K174" i="21"/>
  <c r="L174" i="21"/>
  <c r="M174" i="21"/>
  <c r="B175" i="21"/>
  <c r="C175" i="21"/>
  <c r="D175" i="21"/>
  <c r="E175" i="21"/>
  <c r="F175" i="21"/>
  <c r="G175" i="21"/>
  <c r="H175" i="21"/>
  <c r="I175" i="21"/>
  <c r="J175" i="21"/>
  <c r="K175" i="21"/>
  <c r="L175" i="21"/>
  <c r="M175" i="21"/>
  <c r="B176" i="21"/>
  <c r="C176" i="21"/>
  <c r="D176" i="21"/>
  <c r="E176" i="21"/>
  <c r="F176" i="21"/>
  <c r="G176" i="21"/>
  <c r="H176" i="21"/>
  <c r="I176" i="21"/>
  <c r="J176" i="21"/>
  <c r="K176" i="21"/>
  <c r="L176" i="21"/>
  <c r="M176" i="21"/>
  <c r="B177" i="21"/>
  <c r="C177" i="21"/>
  <c r="D177" i="21"/>
  <c r="E177" i="21"/>
  <c r="F177" i="21"/>
  <c r="G177" i="21"/>
  <c r="H177" i="21"/>
  <c r="I177" i="21"/>
  <c r="J177" i="21"/>
  <c r="K177" i="21"/>
  <c r="L177" i="21"/>
  <c r="M177" i="21"/>
  <c r="B178" i="21"/>
  <c r="C178" i="21"/>
  <c r="D178" i="21"/>
  <c r="E178" i="21"/>
  <c r="F178" i="21"/>
  <c r="G178" i="21"/>
  <c r="H178" i="21"/>
  <c r="I178" i="21"/>
  <c r="J178" i="21"/>
  <c r="K178" i="21"/>
  <c r="L178" i="21"/>
  <c r="M178" i="21"/>
  <c r="B179" i="21"/>
  <c r="C179" i="21"/>
  <c r="D179" i="21"/>
  <c r="E179" i="21"/>
  <c r="F179" i="21"/>
  <c r="G179" i="21"/>
  <c r="H179" i="21"/>
  <c r="I179" i="21"/>
  <c r="J179" i="21"/>
  <c r="K179" i="21"/>
  <c r="L179" i="21"/>
  <c r="M179" i="21"/>
  <c r="B180" i="21"/>
  <c r="C180" i="21"/>
  <c r="D180" i="21"/>
  <c r="E180" i="21"/>
  <c r="F180" i="21"/>
  <c r="G180" i="21"/>
  <c r="H180" i="21"/>
  <c r="I180" i="21"/>
  <c r="J180" i="21"/>
  <c r="K180" i="21"/>
  <c r="L180" i="21"/>
  <c r="M180" i="21"/>
  <c r="B181" i="21"/>
  <c r="C181" i="21"/>
  <c r="D181" i="21"/>
  <c r="E181" i="21"/>
  <c r="F181" i="21"/>
  <c r="G181" i="21"/>
  <c r="H181" i="21"/>
  <c r="I181" i="21"/>
  <c r="J181" i="21"/>
  <c r="K181" i="21"/>
  <c r="L181" i="21"/>
  <c r="M181" i="21"/>
  <c r="B182" i="21"/>
  <c r="C182" i="21"/>
  <c r="D182" i="21"/>
  <c r="E182" i="21"/>
  <c r="F182" i="21"/>
  <c r="G182" i="21"/>
  <c r="H182" i="21"/>
  <c r="I182" i="21"/>
  <c r="J182" i="21"/>
  <c r="K182" i="21"/>
  <c r="L182" i="21"/>
  <c r="M182" i="21"/>
  <c r="B183" i="21"/>
  <c r="C183" i="21"/>
  <c r="D183" i="21"/>
  <c r="E183" i="21"/>
  <c r="F183" i="21"/>
  <c r="G183" i="21"/>
  <c r="H183" i="21"/>
  <c r="I183" i="21"/>
  <c r="J183" i="21"/>
  <c r="K183" i="21"/>
  <c r="L183" i="21"/>
  <c r="M183" i="21"/>
  <c r="B184" i="21"/>
  <c r="C184" i="21"/>
  <c r="D184" i="21"/>
  <c r="E184" i="21"/>
  <c r="F184" i="21"/>
  <c r="G184" i="21"/>
  <c r="H184" i="21"/>
  <c r="I184" i="21"/>
  <c r="J184" i="21"/>
  <c r="K184" i="21"/>
  <c r="L184" i="21"/>
  <c r="M184" i="21"/>
  <c r="B185" i="21"/>
  <c r="C185" i="21"/>
  <c r="D185" i="21"/>
  <c r="E185" i="21"/>
  <c r="F185" i="21"/>
  <c r="G185" i="21"/>
  <c r="H185" i="21"/>
  <c r="I185" i="21"/>
  <c r="J185" i="21"/>
  <c r="K185" i="21"/>
  <c r="L185" i="21"/>
  <c r="M185" i="21"/>
  <c r="B186" i="21"/>
  <c r="C186" i="21"/>
  <c r="D186" i="21"/>
  <c r="E186" i="21"/>
  <c r="F186" i="21"/>
  <c r="G186" i="21"/>
  <c r="H186" i="21"/>
  <c r="I186" i="21"/>
  <c r="J186" i="21"/>
  <c r="K186" i="21"/>
  <c r="L186" i="21"/>
  <c r="M186" i="21"/>
  <c r="B187" i="21"/>
  <c r="C187" i="21"/>
  <c r="D187" i="21"/>
  <c r="E187" i="21"/>
  <c r="F187" i="21"/>
  <c r="G187" i="21"/>
  <c r="H187" i="21"/>
  <c r="I187" i="21"/>
  <c r="J187" i="21"/>
  <c r="K187" i="21"/>
  <c r="L187" i="21"/>
  <c r="M187" i="21"/>
  <c r="B188" i="21"/>
  <c r="C188" i="21"/>
  <c r="D188" i="21"/>
  <c r="E188" i="21"/>
  <c r="F188" i="21"/>
  <c r="G188" i="21"/>
  <c r="H188" i="21"/>
  <c r="I188" i="21"/>
  <c r="J188" i="21"/>
  <c r="K188" i="21"/>
  <c r="L188" i="21"/>
  <c r="M188" i="21"/>
  <c r="B189" i="21"/>
  <c r="C189" i="21"/>
  <c r="D189" i="21"/>
  <c r="E189" i="21"/>
  <c r="F189" i="21"/>
  <c r="G189" i="21"/>
  <c r="H189" i="21"/>
  <c r="I189" i="21"/>
  <c r="J189" i="21"/>
  <c r="K189" i="21"/>
  <c r="L189" i="21"/>
  <c r="M189" i="21"/>
  <c r="B190" i="21"/>
  <c r="C190" i="21"/>
  <c r="D190" i="21"/>
  <c r="E190" i="21"/>
  <c r="F190" i="21"/>
  <c r="G190" i="21"/>
  <c r="H190" i="21"/>
  <c r="I190" i="21"/>
  <c r="J190" i="21"/>
  <c r="K190" i="21"/>
  <c r="L190" i="21"/>
  <c r="M190" i="21"/>
  <c r="B191" i="21"/>
  <c r="C191" i="21"/>
  <c r="D191" i="21"/>
  <c r="E191" i="21"/>
  <c r="F191" i="21"/>
  <c r="G191" i="21"/>
  <c r="H191" i="21"/>
  <c r="I191" i="21"/>
  <c r="J191" i="21"/>
  <c r="K191" i="21"/>
  <c r="L191" i="21"/>
  <c r="M191" i="21"/>
  <c r="B192" i="21"/>
  <c r="C192" i="21"/>
  <c r="D192" i="21"/>
  <c r="E192" i="21"/>
  <c r="F192" i="21"/>
  <c r="G192" i="21"/>
  <c r="H192" i="21"/>
  <c r="I192" i="21"/>
  <c r="J192" i="21"/>
  <c r="K192" i="21"/>
  <c r="L192" i="21"/>
  <c r="M192" i="21"/>
  <c r="B193" i="21"/>
  <c r="C193" i="21"/>
  <c r="D193" i="21"/>
  <c r="E193" i="21"/>
  <c r="F193" i="21"/>
  <c r="G193" i="21"/>
  <c r="H193" i="21"/>
  <c r="I193" i="21"/>
  <c r="J193" i="21"/>
  <c r="K193" i="21"/>
  <c r="L193" i="21"/>
  <c r="M193" i="21"/>
  <c r="B194" i="21"/>
  <c r="C194" i="21"/>
  <c r="D194" i="21"/>
  <c r="E194" i="21"/>
  <c r="F194" i="21"/>
  <c r="G194" i="21"/>
  <c r="H194" i="21"/>
  <c r="I194" i="21"/>
  <c r="J194" i="21"/>
  <c r="K194" i="21"/>
  <c r="L194" i="21"/>
  <c r="M194" i="21"/>
  <c r="B195" i="21"/>
  <c r="C195" i="21"/>
  <c r="D195" i="21"/>
  <c r="E195" i="21"/>
  <c r="F195" i="21"/>
  <c r="G195" i="21"/>
  <c r="H195" i="21"/>
  <c r="I195" i="21"/>
  <c r="J195" i="21"/>
  <c r="K195" i="21"/>
  <c r="L195" i="21"/>
  <c r="M195" i="21"/>
  <c r="B196" i="21"/>
  <c r="C196" i="21"/>
  <c r="D196" i="21"/>
  <c r="E196" i="21"/>
  <c r="F196" i="21"/>
  <c r="G196" i="21"/>
  <c r="H196" i="21"/>
  <c r="I196" i="21"/>
  <c r="J196" i="21"/>
  <c r="K196" i="21"/>
  <c r="L196" i="21"/>
  <c r="M196" i="21"/>
  <c r="B197" i="21"/>
  <c r="C197" i="21"/>
  <c r="D197" i="21"/>
  <c r="E197" i="21"/>
  <c r="F197" i="21"/>
  <c r="G197" i="21"/>
  <c r="H197" i="21"/>
  <c r="I197" i="21"/>
  <c r="J197" i="21"/>
  <c r="K197" i="21"/>
  <c r="L197" i="21"/>
  <c r="M197" i="21"/>
  <c r="B198" i="21"/>
  <c r="C198" i="21"/>
  <c r="D198" i="21"/>
  <c r="E198" i="21"/>
  <c r="F198" i="21"/>
  <c r="G198" i="21"/>
  <c r="H198" i="21"/>
  <c r="I198" i="21"/>
  <c r="J198" i="21"/>
  <c r="K198" i="21"/>
  <c r="L198" i="21"/>
  <c r="M198" i="21"/>
  <c r="B199" i="21"/>
  <c r="C199" i="21"/>
  <c r="D199" i="21"/>
  <c r="E199" i="21"/>
  <c r="F199" i="21"/>
  <c r="G199" i="21"/>
  <c r="H199" i="21"/>
  <c r="I199" i="21"/>
  <c r="J199" i="21"/>
  <c r="K199" i="21"/>
  <c r="L199" i="21"/>
  <c r="M199" i="21"/>
  <c r="B200" i="21"/>
  <c r="C200" i="21"/>
  <c r="D200" i="21"/>
  <c r="E200" i="21"/>
  <c r="F200" i="21"/>
  <c r="G200" i="21"/>
  <c r="H200" i="21"/>
  <c r="I200" i="21"/>
  <c r="J200" i="21"/>
  <c r="K200" i="21"/>
  <c r="L200" i="21"/>
  <c r="M200" i="21"/>
  <c r="B201" i="21"/>
  <c r="C201" i="21"/>
  <c r="D201" i="21"/>
  <c r="E201" i="21"/>
  <c r="F201" i="21"/>
  <c r="G201" i="21"/>
  <c r="H201" i="21"/>
  <c r="I201" i="21"/>
  <c r="J201" i="21"/>
  <c r="K201" i="21"/>
  <c r="L201" i="21"/>
  <c r="M201" i="21"/>
  <c r="B202" i="21"/>
  <c r="C202" i="21"/>
  <c r="D202" i="21"/>
  <c r="E202" i="21"/>
  <c r="F202" i="21"/>
  <c r="G202" i="21"/>
  <c r="H202" i="21"/>
  <c r="I202" i="21"/>
  <c r="J202" i="21"/>
  <c r="K202" i="21"/>
  <c r="L202" i="21"/>
  <c r="M202" i="21"/>
  <c r="B203" i="21"/>
  <c r="C203" i="21"/>
  <c r="D203" i="21"/>
  <c r="E203" i="21"/>
  <c r="F203" i="21"/>
  <c r="G203" i="21"/>
  <c r="H203" i="21"/>
  <c r="I203" i="21"/>
  <c r="J203" i="21"/>
  <c r="K203" i="21"/>
  <c r="L203" i="21"/>
  <c r="M203" i="21"/>
  <c r="B204" i="21"/>
  <c r="C204" i="21"/>
  <c r="D204" i="21"/>
  <c r="E204" i="21"/>
  <c r="F204" i="21"/>
  <c r="G204" i="21"/>
  <c r="H204" i="21"/>
  <c r="I204" i="21"/>
  <c r="J204" i="21"/>
  <c r="K204" i="21"/>
  <c r="L204" i="21"/>
  <c r="M204" i="21"/>
  <c r="C5" i="21"/>
  <c r="D5" i="21"/>
  <c r="E5" i="21"/>
  <c r="F5" i="21"/>
  <c r="G5" i="21"/>
  <c r="H5" i="21"/>
  <c r="I5" i="21"/>
  <c r="J5" i="21"/>
  <c r="K5" i="21"/>
  <c r="L5" i="21"/>
  <c r="M5" i="21"/>
  <c r="B5" i="21"/>
  <c r="BV208" i="16"/>
  <c r="BU208" i="16"/>
  <c r="BU30" i="16"/>
  <c r="BV30" i="16"/>
  <c r="BU31" i="16"/>
  <c r="BV31" i="16"/>
  <c r="BU32" i="16"/>
  <c r="BV32" i="16"/>
  <c r="BU33" i="16"/>
  <c r="BV33" i="16"/>
  <c r="BU34" i="16"/>
  <c r="BV34" i="16"/>
  <c r="BU35" i="16"/>
  <c r="BV35" i="16"/>
  <c r="BU36" i="16"/>
  <c r="BV36" i="16"/>
  <c r="BU37" i="16"/>
  <c r="BV37" i="16"/>
  <c r="BU38" i="16"/>
  <c r="BV38" i="16"/>
  <c r="BU39" i="16"/>
  <c r="BV39" i="16"/>
  <c r="BU40" i="16"/>
  <c r="BV40" i="16"/>
  <c r="BU41" i="16"/>
  <c r="BV41" i="16"/>
  <c r="BU42" i="16"/>
  <c r="BV42" i="16"/>
  <c r="BU43" i="16"/>
  <c r="BV43" i="16"/>
  <c r="BU44" i="16"/>
  <c r="BV44" i="16"/>
  <c r="BU45" i="16"/>
  <c r="BV45" i="16"/>
  <c r="BU46" i="16"/>
  <c r="BV46" i="16"/>
  <c r="BU47" i="16"/>
  <c r="BV47" i="16"/>
  <c r="BU48" i="16"/>
  <c r="BV48" i="16"/>
  <c r="BU49" i="16"/>
  <c r="BV49" i="16"/>
  <c r="BU50" i="16"/>
  <c r="BV50" i="16"/>
  <c r="BU51" i="16"/>
  <c r="BV51" i="16"/>
  <c r="BU52" i="16"/>
  <c r="BV52" i="16"/>
  <c r="BU53" i="16"/>
  <c r="BV53" i="16"/>
  <c r="BU54" i="16"/>
  <c r="BV54" i="16"/>
  <c r="BU55" i="16"/>
  <c r="BV55" i="16"/>
  <c r="BU56" i="16"/>
  <c r="BV56" i="16"/>
  <c r="BU57" i="16"/>
  <c r="BV57" i="16"/>
  <c r="BU58" i="16"/>
  <c r="BV58" i="16"/>
  <c r="BU59" i="16"/>
  <c r="BV59" i="16"/>
  <c r="BU60" i="16"/>
  <c r="BV60" i="16"/>
  <c r="BU61" i="16"/>
  <c r="BV61" i="16"/>
  <c r="BU62" i="16"/>
  <c r="BV62" i="16"/>
  <c r="BU63" i="16"/>
  <c r="BV63" i="16"/>
  <c r="BU64" i="16"/>
  <c r="BV64" i="16"/>
  <c r="BU65" i="16"/>
  <c r="BV65" i="16"/>
  <c r="BU66" i="16"/>
  <c r="BV66" i="16"/>
  <c r="BU67" i="16"/>
  <c r="BV67" i="16"/>
  <c r="BU68" i="16"/>
  <c r="BV68" i="16"/>
  <c r="BU69" i="16"/>
  <c r="BV69" i="16"/>
  <c r="BU70" i="16"/>
  <c r="BV70" i="16"/>
  <c r="BU71" i="16"/>
  <c r="BV71" i="16"/>
  <c r="BU72" i="16"/>
  <c r="BV72" i="16"/>
  <c r="BU73" i="16"/>
  <c r="BV73" i="16"/>
  <c r="BU74" i="16"/>
  <c r="BV74" i="16"/>
  <c r="BU75" i="16"/>
  <c r="BV75" i="16"/>
  <c r="BU76" i="16"/>
  <c r="BV76" i="16"/>
  <c r="BU77" i="16"/>
  <c r="BV77" i="16"/>
  <c r="BU78" i="16"/>
  <c r="BV78" i="16"/>
  <c r="BU79" i="16"/>
  <c r="BV79" i="16"/>
  <c r="BU80" i="16"/>
  <c r="BV80" i="16"/>
  <c r="BU81" i="16"/>
  <c r="BV81" i="16"/>
  <c r="BU82" i="16"/>
  <c r="BV82" i="16"/>
  <c r="BU83" i="16"/>
  <c r="BV83" i="16"/>
  <c r="BU84" i="16"/>
  <c r="BV84" i="16"/>
  <c r="BU85" i="16"/>
  <c r="BV85" i="16"/>
  <c r="BU86" i="16"/>
  <c r="BV86" i="16"/>
  <c r="BU87" i="16"/>
  <c r="BV87" i="16"/>
  <c r="BU88" i="16"/>
  <c r="BV88" i="16"/>
  <c r="BU89" i="16"/>
  <c r="BV89" i="16"/>
  <c r="BU90" i="16"/>
  <c r="BV90" i="16"/>
  <c r="BU91" i="16"/>
  <c r="BV91" i="16"/>
  <c r="BU92" i="16"/>
  <c r="BV92" i="16"/>
  <c r="BU93" i="16"/>
  <c r="BV93" i="16"/>
  <c r="BU94" i="16"/>
  <c r="BV94" i="16"/>
  <c r="BU95" i="16"/>
  <c r="BV95" i="16"/>
  <c r="BU96" i="16"/>
  <c r="BV96" i="16"/>
  <c r="BU97" i="16"/>
  <c r="BV97" i="16"/>
  <c r="BU98" i="16"/>
  <c r="BV98" i="16"/>
  <c r="BU99" i="16"/>
  <c r="BV99" i="16"/>
  <c r="BU100" i="16"/>
  <c r="BV100" i="16"/>
  <c r="BU101" i="16"/>
  <c r="BV101" i="16"/>
  <c r="BU102" i="16"/>
  <c r="BV102" i="16"/>
  <c r="BU103" i="16"/>
  <c r="BV103" i="16"/>
  <c r="BU104" i="16"/>
  <c r="BV104" i="16"/>
  <c r="BU105" i="16"/>
  <c r="BV105" i="16"/>
  <c r="BU106" i="16"/>
  <c r="BV106" i="16"/>
  <c r="BU107" i="16"/>
  <c r="BV107" i="16"/>
  <c r="BU108" i="16"/>
  <c r="BV108" i="16"/>
  <c r="BU109" i="16"/>
  <c r="BV109" i="16"/>
  <c r="BU110" i="16"/>
  <c r="BV110" i="16"/>
  <c r="BU111" i="16"/>
  <c r="BV111" i="16"/>
  <c r="BU112" i="16"/>
  <c r="BV112" i="16"/>
  <c r="BU113" i="16"/>
  <c r="BV113" i="16"/>
  <c r="BU114" i="16"/>
  <c r="BV114" i="16"/>
  <c r="BU115" i="16"/>
  <c r="BV115" i="16"/>
  <c r="BU116" i="16"/>
  <c r="BV116" i="16"/>
  <c r="BU117" i="16"/>
  <c r="BV117" i="16"/>
  <c r="BU118" i="16"/>
  <c r="BV118" i="16"/>
  <c r="BU119" i="16"/>
  <c r="BV119" i="16"/>
  <c r="BU120" i="16"/>
  <c r="BV120" i="16"/>
  <c r="BU121" i="16"/>
  <c r="BV121" i="16"/>
  <c r="BU122" i="16"/>
  <c r="BV122" i="16"/>
  <c r="BU123" i="16"/>
  <c r="BV123" i="16"/>
  <c r="BU124" i="16"/>
  <c r="BV124" i="16"/>
  <c r="BU125" i="16"/>
  <c r="BV125" i="16"/>
  <c r="BU126" i="16"/>
  <c r="BV126" i="16"/>
  <c r="BU127" i="16"/>
  <c r="BV127" i="16"/>
  <c r="BU128" i="16"/>
  <c r="BV128" i="16"/>
  <c r="BU129" i="16"/>
  <c r="BV129" i="16"/>
  <c r="BU130" i="16"/>
  <c r="BV130" i="16"/>
  <c r="BU131" i="16"/>
  <c r="BV131" i="16"/>
  <c r="BU132" i="16"/>
  <c r="BV132" i="16"/>
  <c r="BU133" i="16"/>
  <c r="BV133" i="16"/>
  <c r="BU134" i="16"/>
  <c r="BV134" i="16"/>
  <c r="BU135" i="16"/>
  <c r="BV135" i="16"/>
  <c r="BU136" i="16"/>
  <c r="BV136" i="16"/>
  <c r="BU137" i="16"/>
  <c r="BV137" i="16"/>
  <c r="BU138" i="16"/>
  <c r="BV138" i="16"/>
  <c r="BU139" i="16"/>
  <c r="BV139" i="16"/>
  <c r="BU140" i="16"/>
  <c r="BV140" i="16"/>
  <c r="BU141" i="16"/>
  <c r="BV141" i="16"/>
  <c r="BU142" i="16"/>
  <c r="BV142" i="16"/>
  <c r="BU143" i="16"/>
  <c r="BV143" i="16"/>
  <c r="BU144" i="16"/>
  <c r="BV144" i="16"/>
  <c r="BU145" i="16"/>
  <c r="BV145" i="16"/>
  <c r="BU146" i="16"/>
  <c r="BV146" i="16"/>
  <c r="BU147" i="16"/>
  <c r="BV147" i="16"/>
  <c r="BU148" i="16"/>
  <c r="BV148" i="16"/>
  <c r="BU149" i="16"/>
  <c r="BV149" i="16"/>
  <c r="BU150" i="16"/>
  <c r="BV150" i="16"/>
  <c r="BU151" i="16"/>
  <c r="BV151" i="16"/>
  <c r="BU152" i="16"/>
  <c r="BV152" i="16"/>
  <c r="BU153" i="16"/>
  <c r="BV153" i="16"/>
  <c r="BU154" i="16"/>
  <c r="BV154" i="16"/>
  <c r="BU155" i="16"/>
  <c r="BV155" i="16"/>
  <c r="BU156" i="16"/>
  <c r="BV156" i="16"/>
  <c r="BU157" i="16"/>
  <c r="BV157" i="16"/>
  <c r="BU158" i="16"/>
  <c r="BV158" i="16"/>
  <c r="BU159" i="16"/>
  <c r="BV159" i="16"/>
  <c r="BU160" i="16"/>
  <c r="BV160" i="16"/>
  <c r="BU161" i="16"/>
  <c r="BV161" i="16"/>
  <c r="BU162" i="16"/>
  <c r="BV162" i="16"/>
  <c r="BU163" i="16"/>
  <c r="BV163" i="16"/>
  <c r="BU164" i="16"/>
  <c r="BV164" i="16"/>
  <c r="BU165" i="16"/>
  <c r="BV165" i="16"/>
  <c r="BU166" i="16"/>
  <c r="BV166" i="16"/>
  <c r="BU167" i="16"/>
  <c r="BV167" i="16"/>
  <c r="BU168" i="16"/>
  <c r="BV168" i="16"/>
  <c r="BU169" i="16"/>
  <c r="BV169" i="16"/>
  <c r="BU170" i="16"/>
  <c r="BV170" i="16"/>
  <c r="BU171" i="16"/>
  <c r="BV171" i="16"/>
  <c r="BU172" i="16"/>
  <c r="BV172" i="16"/>
  <c r="BU173" i="16"/>
  <c r="BV173" i="16"/>
  <c r="BU174" i="16"/>
  <c r="BV174" i="16"/>
  <c r="BU175" i="16"/>
  <c r="BV175" i="16"/>
  <c r="BU176" i="16"/>
  <c r="BV176" i="16"/>
  <c r="BU177" i="16"/>
  <c r="BV177" i="16"/>
  <c r="BU178" i="16"/>
  <c r="BV178" i="16"/>
  <c r="BU179" i="16"/>
  <c r="BV179" i="16"/>
  <c r="BU180" i="16"/>
  <c r="BV180" i="16"/>
  <c r="BU181" i="16"/>
  <c r="BV181" i="16"/>
  <c r="BU182" i="16"/>
  <c r="BV182" i="16"/>
  <c r="BU183" i="16"/>
  <c r="BV183" i="16"/>
  <c r="BU184" i="16"/>
  <c r="BV184" i="16"/>
  <c r="BU185" i="16"/>
  <c r="BV185" i="16"/>
  <c r="BU186" i="16"/>
  <c r="BV186" i="16"/>
  <c r="BU187" i="16"/>
  <c r="BV187" i="16"/>
  <c r="BU188" i="16"/>
  <c r="BV188" i="16"/>
  <c r="BU189" i="16"/>
  <c r="BV189" i="16"/>
  <c r="BU190" i="16"/>
  <c r="BV190" i="16"/>
  <c r="BU191" i="16"/>
  <c r="BV191" i="16"/>
  <c r="BU192" i="16"/>
  <c r="BV192" i="16"/>
  <c r="BU193" i="16"/>
  <c r="BV193" i="16"/>
  <c r="BU194" i="16"/>
  <c r="BV194" i="16"/>
  <c r="BU195" i="16"/>
  <c r="BV195" i="16"/>
  <c r="BU196" i="16"/>
  <c r="BV196" i="16"/>
  <c r="BU197" i="16"/>
  <c r="BV197" i="16"/>
  <c r="BU198" i="16"/>
  <c r="BV198" i="16"/>
  <c r="BU199" i="16"/>
  <c r="BV199" i="16"/>
  <c r="BU200" i="16"/>
  <c r="BV200" i="16"/>
  <c r="BU201" i="16"/>
  <c r="BV201" i="16"/>
  <c r="BU202" i="16"/>
  <c r="BV202" i="16"/>
  <c r="BU203" i="16"/>
  <c r="BV203" i="16"/>
  <c r="BU204" i="16"/>
  <c r="BV204" i="16"/>
  <c r="BU205" i="16"/>
  <c r="BV205" i="16"/>
  <c r="BV7" i="16"/>
  <c r="BV8" i="16"/>
  <c r="BV9" i="16"/>
  <c r="BV10" i="16"/>
  <c r="BV11" i="16"/>
  <c r="BV12" i="16"/>
  <c r="BV13" i="16"/>
  <c r="BV14" i="16"/>
  <c r="BV15" i="16"/>
  <c r="BV16" i="16"/>
  <c r="BV17" i="16"/>
  <c r="BV18" i="16"/>
  <c r="BV19" i="16"/>
  <c r="BV20" i="16"/>
  <c r="BV21" i="16"/>
  <c r="BV22" i="16"/>
  <c r="BV23" i="16"/>
  <c r="BV24" i="16"/>
  <c r="BV25" i="16"/>
  <c r="BV26" i="16"/>
  <c r="BV27" i="16"/>
  <c r="BV28" i="16"/>
  <c r="BV29" i="16"/>
  <c r="BV6" i="16"/>
  <c r="M206" i="21" l="1"/>
  <c r="M205" i="21"/>
  <c r="E134" i="20"/>
  <c r="E135" i="20"/>
  <c r="N6" i="21"/>
  <c r="N138" i="21"/>
  <c r="N203" i="21"/>
  <c r="N70" i="21"/>
  <c r="N108" i="21"/>
  <c r="N72" i="21"/>
  <c r="N170" i="21"/>
  <c r="N40" i="21"/>
  <c r="N187" i="21"/>
  <c r="N124" i="21"/>
  <c r="N56" i="21"/>
  <c r="N154" i="21"/>
  <c r="N92" i="21"/>
  <c r="N24" i="21"/>
  <c r="N195" i="21"/>
  <c r="N162" i="21"/>
  <c r="N132" i="21"/>
  <c r="N100" i="21"/>
  <c r="N64" i="21"/>
  <c r="N32" i="21"/>
  <c r="N179" i="21"/>
  <c r="N146" i="21"/>
  <c r="N116" i="21"/>
  <c r="N84" i="21"/>
  <c r="N50" i="21"/>
  <c r="N16" i="21"/>
  <c r="N199" i="21"/>
  <c r="N183" i="21"/>
  <c r="N166" i="21"/>
  <c r="N150" i="21"/>
  <c r="N134" i="21"/>
  <c r="N120" i="21"/>
  <c r="N104" i="21"/>
  <c r="N88" i="21"/>
  <c r="N66" i="21"/>
  <c r="N52" i="21"/>
  <c r="N36" i="21"/>
  <c r="N20" i="21"/>
  <c r="N191" i="21"/>
  <c r="N174" i="21"/>
  <c r="N158" i="21"/>
  <c r="N142" i="21"/>
  <c r="N128" i="21"/>
  <c r="N110" i="21"/>
  <c r="N96" i="21"/>
  <c r="N76" i="21"/>
  <c r="N58" i="21"/>
  <c r="N44" i="21"/>
  <c r="N28" i="21"/>
  <c r="N12" i="21"/>
  <c r="N201" i="21"/>
  <c r="N193" i="21"/>
  <c r="N185" i="21"/>
  <c r="N177" i="21"/>
  <c r="N168" i="21"/>
  <c r="N160" i="21"/>
  <c r="N152" i="21"/>
  <c r="N144" i="21"/>
  <c r="N136" i="21"/>
  <c r="N130" i="21"/>
  <c r="N122" i="21"/>
  <c r="N114" i="21"/>
  <c r="N112" i="21"/>
  <c r="N106" i="21"/>
  <c r="N98" i="21"/>
  <c r="N90" i="21"/>
  <c r="N82" i="21"/>
  <c r="N80" i="21"/>
  <c r="N78" i="21"/>
  <c r="N68" i="21"/>
  <c r="N62" i="21"/>
  <c r="N60" i="21"/>
  <c r="N54" i="21"/>
  <c r="N48" i="21"/>
  <c r="N46" i="21"/>
  <c r="N38" i="21"/>
  <c r="N30" i="21"/>
  <c r="N22" i="21"/>
  <c r="N14" i="21"/>
  <c r="N197" i="21"/>
  <c r="N189" i="21"/>
  <c r="N181" i="21"/>
  <c r="N172" i="21"/>
  <c r="N164" i="21"/>
  <c r="N156" i="21"/>
  <c r="N148" i="21"/>
  <c r="N140" i="21"/>
  <c r="N126" i="21"/>
  <c r="N118" i="21"/>
  <c r="N102" i="21"/>
  <c r="N94" i="21"/>
  <c r="N86" i="21"/>
  <c r="N74" i="21"/>
  <c r="N42" i="21"/>
  <c r="N34" i="21"/>
  <c r="N26" i="21"/>
  <c r="N18" i="21"/>
  <c r="N10" i="21"/>
  <c r="N8" i="21"/>
  <c r="N202" i="21"/>
  <c r="N198" i="21"/>
  <c r="N194" i="21"/>
  <c r="N190" i="21"/>
  <c r="N186" i="21"/>
  <c r="N182" i="21"/>
  <c r="N178" i="21"/>
  <c r="N165" i="21"/>
  <c r="N161" i="21"/>
  <c r="N157" i="21"/>
  <c r="N153" i="21"/>
  <c r="N149" i="21"/>
  <c r="N145" i="21"/>
  <c r="N141" i="21"/>
  <c r="N137" i="21"/>
  <c r="N133" i="21"/>
  <c r="N129" i="21"/>
  <c r="N125" i="21"/>
  <c r="N121" i="21"/>
  <c r="N117" i="21"/>
  <c r="N113" i="21"/>
  <c r="N109" i="21"/>
  <c r="N105" i="21"/>
  <c r="N101" i="21"/>
  <c r="N97" i="21"/>
  <c r="N93" i="21"/>
  <c r="N89" i="21"/>
  <c r="N85" i="21"/>
  <c r="N81" i="21"/>
  <c r="N77" i="21"/>
  <c r="N73" i="21"/>
  <c r="N69" i="21"/>
  <c r="N65" i="21"/>
  <c r="N61" i="21"/>
  <c r="N57" i="21"/>
  <c r="N53" i="21"/>
  <c r="N49" i="21"/>
  <c r="N45" i="21"/>
  <c r="N41" i="21"/>
  <c r="N37" i="21"/>
  <c r="N33" i="21"/>
  <c r="N29" i="21"/>
  <c r="N25" i="21"/>
  <c r="N21" i="21"/>
  <c r="N17" i="21"/>
  <c r="N13" i="21"/>
  <c r="N9" i="21"/>
  <c r="N204" i="21"/>
  <c r="N200" i="21"/>
  <c r="N196" i="21"/>
  <c r="N192" i="21"/>
  <c r="N188" i="21"/>
  <c r="N184" i="21"/>
  <c r="N180" i="21"/>
  <c r="N176" i="21"/>
  <c r="N163" i="21"/>
  <c r="N159" i="21"/>
  <c r="N155" i="21"/>
  <c r="N151" i="21"/>
  <c r="N147" i="21"/>
  <c r="N143" i="21"/>
  <c r="N139" i="21"/>
  <c r="N135" i="21"/>
  <c r="N131" i="21"/>
  <c r="N127" i="21"/>
  <c r="N123" i="21"/>
  <c r="N119" i="21"/>
  <c r="N115" i="21"/>
  <c r="N111" i="21"/>
  <c r="N107" i="21"/>
  <c r="N103" i="21"/>
  <c r="N99" i="21"/>
  <c r="N95" i="21"/>
  <c r="N91" i="21"/>
  <c r="N87" i="21"/>
  <c r="N83" i="21"/>
  <c r="N79" i="21"/>
  <c r="N75" i="21"/>
  <c r="N71" i="21"/>
  <c r="N67" i="21"/>
  <c r="N63" i="21"/>
  <c r="N59" i="21"/>
  <c r="N55" i="21"/>
  <c r="N51" i="21"/>
  <c r="N47" i="21"/>
  <c r="N43" i="21"/>
  <c r="N39" i="21"/>
  <c r="N35" i="21"/>
  <c r="N31" i="21"/>
  <c r="N27" i="21"/>
  <c r="N23" i="21"/>
  <c r="N19" i="21"/>
  <c r="N15" i="21"/>
  <c r="N11" i="21"/>
  <c r="N7" i="21"/>
  <c r="N173" i="21"/>
  <c r="N169" i="21"/>
  <c r="N175" i="21"/>
  <c r="N171" i="21"/>
  <c r="N167" i="21"/>
  <c r="N5" i="21"/>
  <c r="BV206" i="16"/>
  <c r="BV211" i="16" s="1"/>
  <c r="BV207" i="16"/>
  <c r="BC273" i="16"/>
  <c r="BB270" i="16"/>
  <c r="BC270" i="16" s="1"/>
  <c r="BB269" i="16"/>
  <c r="BC269" i="16" s="1"/>
  <c r="BB268" i="16"/>
  <c r="BC268" i="16" s="1"/>
  <c r="BB267" i="16"/>
  <c r="BC267" i="16" s="1"/>
  <c r="BB266" i="16"/>
  <c r="BC266" i="16" s="1"/>
  <c r="BB265" i="16"/>
  <c r="BC265" i="16" s="1"/>
  <c r="BB264" i="16"/>
  <c r="BC264" i="16" s="1"/>
  <c r="BB263" i="16"/>
  <c r="BC263" i="16" s="1"/>
  <c r="BB262" i="16"/>
  <c r="BC262" i="16" s="1"/>
  <c r="BB261" i="16"/>
  <c r="BC261" i="16" s="1"/>
  <c r="BB260" i="16"/>
  <c r="BC260" i="16" s="1"/>
  <c r="BB259" i="16"/>
  <c r="BC259" i="16" s="1"/>
  <c r="BB258" i="16"/>
  <c r="BC258" i="16" s="1"/>
  <c r="BB257" i="16"/>
  <c r="BC257" i="16" s="1"/>
  <c r="BB256" i="16"/>
  <c r="BC256" i="16" s="1"/>
  <c r="BB255" i="16"/>
  <c r="BC255" i="16" s="1"/>
  <c r="BB254" i="16"/>
  <c r="BC254" i="16" s="1"/>
  <c r="BB253" i="16"/>
  <c r="BC253" i="16" s="1"/>
  <c r="BB252" i="16"/>
  <c r="BC252" i="16" s="1"/>
  <c r="BB251" i="16"/>
  <c r="BC251" i="16" s="1"/>
  <c r="BB250" i="16"/>
  <c r="BC250" i="16" s="1"/>
  <c r="BB249" i="16"/>
  <c r="BC249" i="16" s="1"/>
  <c r="BB248" i="16"/>
  <c r="BC248" i="16" s="1"/>
  <c r="BB247" i="16"/>
  <c r="BC247" i="16" s="1"/>
  <c r="BB246" i="16"/>
  <c r="BC246" i="16" s="1"/>
  <c r="BB245" i="16"/>
  <c r="BC245" i="16" s="1"/>
  <c r="BB244" i="16"/>
  <c r="BC244" i="16" s="1"/>
  <c r="BB243" i="16"/>
  <c r="BC243" i="16" s="1"/>
  <c r="BB242" i="16"/>
  <c r="BC242" i="16" s="1"/>
  <c r="BB241" i="16"/>
  <c r="BC241" i="16" s="1"/>
  <c r="BB240" i="16"/>
  <c r="BC240" i="16" s="1"/>
  <c r="BB239" i="16"/>
  <c r="BC239" i="16" s="1"/>
  <c r="BB238" i="16"/>
  <c r="BC238" i="16" s="1"/>
  <c r="BB237" i="16"/>
  <c r="BC237" i="16" s="1"/>
  <c r="BB236" i="16"/>
  <c r="BC236" i="16" s="1"/>
  <c r="BB235" i="16"/>
  <c r="BC235" i="16" s="1"/>
  <c r="BB234" i="16"/>
  <c r="BC234" i="16" s="1"/>
  <c r="BB233" i="16"/>
  <c r="BC233" i="16" s="1"/>
  <c r="BB232" i="16"/>
  <c r="BC232" i="16" s="1"/>
  <c r="BB231" i="16"/>
  <c r="BC231" i="16" s="1"/>
  <c r="BB230" i="16"/>
  <c r="BC230" i="16" s="1"/>
  <c r="BB229" i="16"/>
  <c r="BC229" i="16" s="1"/>
  <c r="BB228" i="16"/>
  <c r="BC228" i="16" s="1"/>
  <c r="BB227" i="16"/>
  <c r="BC227" i="16" s="1"/>
  <c r="BB226" i="16"/>
  <c r="BC226" i="16" s="1"/>
  <c r="BB225" i="16"/>
  <c r="BC225" i="16" s="1"/>
  <c r="BB224" i="16"/>
  <c r="BC224" i="16" s="1"/>
  <c r="BB223" i="16"/>
  <c r="BC223" i="16" s="1"/>
  <c r="BB222" i="16"/>
  <c r="BC222" i="16" s="1"/>
  <c r="BB221" i="16"/>
  <c r="BC221" i="16" s="1"/>
  <c r="BB220" i="16"/>
  <c r="BC220" i="16" s="1"/>
  <c r="BB219" i="16"/>
  <c r="BC219" i="16" s="1"/>
  <c r="BB218" i="16"/>
  <c r="BC218" i="16" s="1"/>
  <c r="BB217" i="16"/>
  <c r="BC217" i="16" s="1"/>
  <c r="BB216" i="16"/>
  <c r="BC216" i="16" s="1"/>
  <c r="BB215" i="16"/>
  <c r="BC215" i="16" s="1"/>
  <c r="BB214" i="16"/>
  <c r="BC214" i="16" s="1"/>
  <c r="BB213" i="16"/>
  <c r="BC213" i="16" s="1"/>
  <c r="BB212" i="16"/>
  <c r="BC212" i="16" s="1"/>
  <c r="BB211" i="16"/>
  <c r="BC211" i="16" s="1"/>
  <c r="BB210" i="16"/>
  <c r="BC210" i="16" s="1"/>
  <c r="BB209" i="16"/>
  <c r="BC209" i="16" s="1"/>
  <c r="BB208" i="16"/>
  <c r="BC208" i="16" s="1"/>
  <c r="BB207" i="16"/>
  <c r="BC207" i="16" s="1"/>
  <c r="BB206" i="16"/>
  <c r="BC206" i="16" s="1"/>
  <c r="BB205" i="16"/>
  <c r="BC205" i="16" s="1"/>
  <c r="BB204" i="16"/>
  <c r="BC204" i="16" s="1"/>
  <c r="BB203" i="16"/>
  <c r="BC203" i="16" s="1"/>
  <c r="BB202" i="16"/>
  <c r="BC202" i="16" s="1"/>
  <c r="BB201" i="16"/>
  <c r="BC201" i="16" s="1"/>
  <c r="BB200" i="16"/>
  <c r="BC200" i="16" s="1"/>
  <c r="BB199" i="16"/>
  <c r="BC199" i="16" s="1"/>
  <c r="BB198" i="16"/>
  <c r="BC198" i="16" s="1"/>
  <c r="BB197" i="16"/>
  <c r="BC197" i="16" s="1"/>
  <c r="BB196" i="16"/>
  <c r="BC196" i="16" s="1"/>
  <c r="BB195" i="16"/>
  <c r="BC195" i="16" s="1"/>
  <c r="BB194" i="16"/>
  <c r="BC194" i="16" s="1"/>
  <c r="BB193" i="16"/>
  <c r="BC193" i="16" s="1"/>
  <c r="BB192" i="16"/>
  <c r="BC192" i="16" s="1"/>
  <c r="BB191" i="16"/>
  <c r="BC191" i="16" s="1"/>
  <c r="BB190" i="16"/>
  <c r="BC190" i="16" s="1"/>
  <c r="BB189" i="16"/>
  <c r="BC189" i="16" s="1"/>
  <c r="BB188" i="16"/>
  <c r="BC188" i="16" s="1"/>
  <c r="BB187" i="16"/>
  <c r="BC187" i="16" s="1"/>
  <c r="BB186" i="16"/>
  <c r="BC186" i="16" s="1"/>
  <c r="BB185" i="16"/>
  <c r="BC185" i="16" s="1"/>
  <c r="BB184" i="16"/>
  <c r="BC184" i="16" s="1"/>
  <c r="BB183" i="16"/>
  <c r="BC183" i="16" s="1"/>
  <c r="BB182" i="16"/>
  <c r="BC182" i="16" s="1"/>
  <c r="BB181" i="16"/>
  <c r="BC181" i="16" s="1"/>
  <c r="BB180" i="16"/>
  <c r="BC180" i="16" s="1"/>
  <c r="BB179" i="16"/>
  <c r="BC179" i="16" s="1"/>
  <c r="BB178" i="16"/>
  <c r="BC178" i="16" s="1"/>
  <c r="BB177" i="16"/>
  <c r="BC177" i="16" s="1"/>
  <c r="BB176" i="16"/>
  <c r="BC176" i="16" s="1"/>
  <c r="BB175" i="16"/>
  <c r="BC175" i="16" s="1"/>
  <c r="BB174" i="16"/>
  <c r="BC174" i="16" s="1"/>
  <c r="BB173" i="16"/>
  <c r="BC173" i="16" s="1"/>
  <c r="BB172" i="16"/>
  <c r="BC172" i="16" s="1"/>
  <c r="BB171" i="16"/>
  <c r="BC171" i="16" s="1"/>
  <c r="BB170" i="16"/>
  <c r="BC170" i="16" s="1"/>
  <c r="BB169" i="16"/>
  <c r="BC169" i="16" s="1"/>
  <c r="BB168" i="16"/>
  <c r="BC168" i="16" s="1"/>
  <c r="BB167" i="16"/>
  <c r="BC167" i="16" s="1"/>
  <c r="BB166" i="16"/>
  <c r="BC166" i="16" s="1"/>
  <c r="BB165" i="16"/>
  <c r="BC165" i="16" s="1"/>
  <c r="BB164" i="16"/>
  <c r="BC164" i="16" s="1"/>
  <c r="BB163" i="16"/>
  <c r="BC163" i="16" s="1"/>
  <c r="BB162" i="16"/>
  <c r="BC162" i="16" s="1"/>
  <c r="BB161" i="16"/>
  <c r="BC161" i="16" s="1"/>
  <c r="BB160" i="16"/>
  <c r="BC160" i="16" s="1"/>
  <c r="BB159" i="16"/>
  <c r="BC159" i="16" s="1"/>
  <c r="BB158" i="16"/>
  <c r="BC158" i="16" s="1"/>
  <c r="BB157" i="16"/>
  <c r="BC157" i="16" s="1"/>
  <c r="BB156" i="16"/>
  <c r="BC156" i="16" s="1"/>
  <c r="BB155" i="16"/>
  <c r="BC155" i="16" s="1"/>
  <c r="BB154" i="16"/>
  <c r="BC154" i="16" s="1"/>
  <c r="BB153" i="16"/>
  <c r="BC153" i="16" s="1"/>
  <c r="BB152" i="16"/>
  <c r="BC152" i="16" s="1"/>
  <c r="BB151" i="16"/>
  <c r="BC151" i="16" s="1"/>
  <c r="BB150" i="16"/>
  <c r="BC150" i="16" s="1"/>
  <c r="BB149" i="16"/>
  <c r="BC149" i="16" s="1"/>
  <c r="BB148" i="16"/>
  <c r="BC148" i="16" s="1"/>
  <c r="BB147" i="16"/>
  <c r="BC147" i="16" s="1"/>
  <c r="BB146" i="16"/>
  <c r="BC146" i="16" s="1"/>
  <c r="BB145" i="16"/>
  <c r="BC145" i="16" s="1"/>
  <c r="BB144" i="16"/>
  <c r="BC144" i="16" s="1"/>
  <c r="BB143" i="16"/>
  <c r="BC143" i="16" s="1"/>
  <c r="BB142" i="16"/>
  <c r="BC142" i="16" s="1"/>
  <c r="BB141" i="16"/>
  <c r="BC141" i="16" s="1"/>
  <c r="BB140" i="16"/>
  <c r="BC140" i="16" s="1"/>
  <c r="BB139" i="16"/>
  <c r="BC139" i="16" s="1"/>
  <c r="BB138" i="16"/>
  <c r="BC138" i="16" s="1"/>
  <c r="BB137" i="16"/>
  <c r="BC137" i="16" s="1"/>
  <c r="BB136" i="16"/>
  <c r="BC136" i="16" s="1"/>
  <c r="BB135" i="16"/>
  <c r="BC135" i="16" s="1"/>
  <c r="BB134" i="16"/>
  <c r="BC134" i="16" s="1"/>
  <c r="BB133" i="16"/>
  <c r="BC133" i="16" s="1"/>
  <c r="BB132" i="16"/>
  <c r="BC132" i="16" s="1"/>
  <c r="BB131" i="16"/>
  <c r="BC131" i="16" s="1"/>
  <c r="BB130" i="16"/>
  <c r="BC130" i="16" s="1"/>
  <c r="BB129" i="16"/>
  <c r="BC129" i="16" s="1"/>
  <c r="BB128" i="16"/>
  <c r="BC128" i="16" s="1"/>
  <c r="BB127" i="16"/>
  <c r="BC127" i="16" s="1"/>
  <c r="BB126" i="16"/>
  <c r="BC126" i="16" s="1"/>
  <c r="BB125" i="16"/>
  <c r="BC125" i="16" s="1"/>
  <c r="BB124" i="16"/>
  <c r="BC124" i="16" s="1"/>
  <c r="BB123" i="16"/>
  <c r="BC123" i="16" s="1"/>
  <c r="BB122" i="16"/>
  <c r="BC122" i="16" s="1"/>
  <c r="BB121" i="16"/>
  <c r="BC121" i="16" s="1"/>
  <c r="BB120" i="16"/>
  <c r="BC120" i="16" s="1"/>
  <c r="BB119" i="16"/>
  <c r="BC119" i="16" s="1"/>
  <c r="BB118" i="16"/>
  <c r="BC118" i="16" s="1"/>
  <c r="BB117" i="16"/>
  <c r="BC117" i="16" s="1"/>
  <c r="BB116" i="16"/>
  <c r="BC116" i="16" s="1"/>
  <c r="BB115" i="16"/>
  <c r="BC115" i="16" s="1"/>
  <c r="BB114" i="16"/>
  <c r="BC114" i="16" s="1"/>
  <c r="BB113" i="16"/>
  <c r="BC113" i="16" s="1"/>
  <c r="BB112" i="16"/>
  <c r="BC112" i="16" s="1"/>
  <c r="BB111" i="16"/>
  <c r="BC111" i="16" s="1"/>
  <c r="BB110" i="16"/>
  <c r="BC110" i="16" s="1"/>
  <c r="BB109" i="16"/>
  <c r="BC109" i="16" s="1"/>
  <c r="BB108" i="16"/>
  <c r="BC108" i="16" s="1"/>
  <c r="BB107" i="16"/>
  <c r="BC107" i="16" s="1"/>
  <c r="BB106" i="16"/>
  <c r="BC106" i="16" s="1"/>
  <c r="BB105" i="16"/>
  <c r="BC105" i="16" s="1"/>
  <c r="BB104" i="16"/>
  <c r="BC104" i="16" s="1"/>
  <c r="BB103" i="16"/>
  <c r="BC103" i="16" s="1"/>
  <c r="BB102" i="16"/>
  <c r="BC102" i="16" s="1"/>
  <c r="BB101" i="16"/>
  <c r="BC101" i="16" s="1"/>
  <c r="BB100" i="16"/>
  <c r="BC100" i="16" s="1"/>
  <c r="BB99" i="16"/>
  <c r="BC99" i="16" s="1"/>
  <c r="BB98" i="16"/>
  <c r="BC98" i="16" s="1"/>
  <c r="BB97" i="16"/>
  <c r="BC97" i="16" s="1"/>
  <c r="BB96" i="16"/>
  <c r="BC96" i="16" s="1"/>
  <c r="BB95" i="16"/>
  <c r="BC95" i="16" s="1"/>
  <c r="BB94" i="16"/>
  <c r="BC94" i="16" s="1"/>
  <c r="BB93" i="16"/>
  <c r="BC93" i="16" s="1"/>
  <c r="BB92" i="16"/>
  <c r="BC92" i="16" s="1"/>
  <c r="BB91" i="16"/>
  <c r="BC91" i="16" s="1"/>
  <c r="BB90" i="16"/>
  <c r="BC90" i="16" s="1"/>
  <c r="BB89" i="16"/>
  <c r="BC89" i="16" s="1"/>
  <c r="BB88" i="16"/>
  <c r="BC88" i="16" s="1"/>
  <c r="BB87" i="16"/>
  <c r="BC87" i="16" s="1"/>
  <c r="BB86" i="16"/>
  <c r="BC86" i="16" s="1"/>
  <c r="BB85" i="16"/>
  <c r="BC85" i="16" s="1"/>
  <c r="BB84" i="16"/>
  <c r="BC84" i="16" s="1"/>
  <c r="BB83" i="16"/>
  <c r="BC83" i="16" s="1"/>
  <c r="BB82" i="16"/>
  <c r="BC82" i="16" s="1"/>
  <c r="BB81" i="16"/>
  <c r="BC81" i="16" s="1"/>
  <c r="BB80" i="16"/>
  <c r="BC80" i="16" s="1"/>
  <c r="BB79" i="16"/>
  <c r="BC79" i="16" s="1"/>
  <c r="BB78" i="16"/>
  <c r="BC78" i="16" s="1"/>
  <c r="BB77" i="16"/>
  <c r="BC77" i="16" s="1"/>
  <c r="BB76" i="16"/>
  <c r="BC76" i="16" s="1"/>
  <c r="BB75" i="16"/>
  <c r="BC75" i="16" s="1"/>
  <c r="BB74" i="16"/>
  <c r="BC74" i="16" s="1"/>
  <c r="BB73" i="16"/>
  <c r="BC73" i="16" s="1"/>
  <c r="BB72" i="16"/>
  <c r="BC72" i="16" s="1"/>
  <c r="BB71" i="16"/>
  <c r="BC71" i="16" s="1"/>
  <c r="M208" i="21" l="1"/>
  <c r="N206" i="21"/>
  <c r="N205" i="21"/>
  <c r="M207" i="21"/>
  <c r="E139" i="20"/>
  <c r="N207" i="21"/>
  <c r="N208" i="21"/>
  <c r="E137" i="20"/>
  <c r="BV209" i="16"/>
  <c r="BV212" i="16" s="1"/>
  <c r="BC271" i="16"/>
  <c r="BC276" i="16" s="1"/>
  <c r="BC272" i="16"/>
  <c r="K39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23" i="19"/>
  <c r="J39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23" i="19"/>
  <c r="BU7" i="16"/>
  <c r="BU8" i="16"/>
  <c r="BU9" i="16"/>
  <c r="BU10" i="16"/>
  <c r="BU11" i="16"/>
  <c r="BU12" i="16"/>
  <c r="BU13" i="16"/>
  <c r="BU14" i="16"/>
  <c r="BU15" i="16"/>
  <c r="BU16" i="16"/>
  <c r="BU17" i="16"/>
  <c r="BU18" i="16"/>
  <c r="BU19" i="16"/>
  <c r="BU20" i="16"/>
  <c r="BU21" i="16"/>
  <c r="BU22" i="16"/>
  <c r="BU23" i="16"/>
  <c r="BU24" i="16"/>
  <c r="BU25" i="16"/>
  <c r="BU26" i="16"/>
  <c r="BU27" i="16"/>
  <c r="BU28" i="16"/>
  <c r="BU29" i="16"/>
  <c r="BU6" i="16"/>
  <c r="M210" i="21" l="1"/>
  <c r="M212" i="21"/>
  <c r="E140" i="20"/>
  <c r="E141" i="20" s="1"/>
  <c r="E142" i="20" s="1"/>
  <c r="E143" i="20" s="1"/>
  <c r="E144" i="20" s="1"/>
  <c r="E145" i="20" s="1"/>
  <c r="E146" i="20" s="1"/>
  <c r="E147" i="20" s="1"/>
  <c r="E148" i="20" s="1"/>
  <c r="E149" i="20" s="1"/>
  <c r="N212" i="21"/>
  <c r="N210" i="21"/>
  <c r="BV213" i="16"/>
  <c r="BV214" i="16" s="1"/>
  <c r="BV215" i="16" s="1"/>
  <c r="BV216" i="16" s="1"/>
  <c r="BV217" i="16" s="1"/>
  <c r="BV218" i="16" s="1"/>
  <c r="BV219" i="16" s="1"/>
  <c r="BV220" i="16" s="1"/>
  <c r="BV221" i="16" s="1"/>
  <c r="BV222" i="16" s="1"/>
  <c r="BV223" i="16" s="1"/>
  <c r="BV224" i="16" s="1"/>
  <c r="BV225" i="16" s="1"/>
  <c r="BU206" i="16"/>
  <c r="BU211" i="16" s="1"/>
  <c r="BU207" i="16"/>
  <c r="BC274" i="16"/>
  <c r="BC277" i="16" s="1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B225" i="19"/>
  <c r="B224" i="19"/>
  <c r="B223" i="19"/>
  <c r="B228" i="19" s="1"/>
  <c r="B209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7" i="18"/>
  <c r="M213" i="21" l="1"/>
  <c r="M214" i="21" s="1"/>
  <c r="M215" i="21" s="1"/>
  <c r="M216" i="21" s="1"/>
  <c r="M217" i="21" s="1"/>
  <c r="M218" i="21" s="1"/>
  <c r="M219" i="21" s="1"/>
  <c r="M220" i="21" s="1"/>
  <c r="M221" i="21" s="1"/>
  <c r="M222" i="21" s="1"/>
  <c r="M223" i="21" s="1"/>
  <c r="M224" i="21" s="1"/>
  <c r="M225" i="21" s="1"/>
  <c r="M226" i="21" s="1"/>
  <c r="D453" i="21" a="1"/>
  <c r="F139" i="20" a="1"/>
  <c r="F140" i="20" s="1"/>
  <c r="N213" i="21"/>
  <c r="N214" i="21" s="1"/>
  <c r="N215" i="21" s="1"/>
  <c r="N216" i="21" s="1"/>
  <c r="N217" i="21" s="1"/>
  <c r="N218" i="21" s="1"/>
  <c r="N219" i="21" s="1"/>
  <c r="N220" i="21" s="1"/>
  <c r="N221" i="21" s="1"/>
  <c r="N222" i="21" s="1"/>
  <c r="N223" i="21" s="1"/>
  <c r="N224" i="21" s="1"/>
  <c r="N225" i="21" s="1"/>
  <c r="N226" i="21" s="1"/>
  <c r="BX211" i="16" a="1"/>
  <c r="BU209" i="16"/>
  <c r="BU212" i="16" s="1"/>
  <c r="BU213" i="16" s="1"/>
  <c r="BU214" i="16" s="1"/>
  <c r="BU215" i="16" s="1"/>
  <c r="BU216" i="16" s="1"/>
  <c r="BU217" i="16" s="1"/>
  <c r="BU218" i="16" s="1"/>
  <c r="BU219" i="16" s="1"/>
  <c r="BU220" i="16" s="1"/>
  <c r="BU221" i="16" s="1"/>
  <c r="BU222" i="16" s="1"/>
  <c r="BU223" i="16" s="1"/>
  <c r="BU224" i="16" s="1"/>
  <c r="BU225" i="16" s="1"/>
  <c r="BC278" i="16"/>
  <c r="BC279" i="16" s="1"/>
  <c r="BC280" i="16" s="1"/>
  <c r="BC281" i="16" s="1"/>
  <c r="BC282" i="16" s="1"/>
  <c r="BC283" i="16" s="1"/>
  <c r="BC284" i="16" s="1"/>
  <c r="BC285" i="16" s="1"/>
  <c r="BC286" i="16" s="1"/>
  <c r="BC287" i="16" s="1"/>
  <c r="BC288" i="16" s="1"/>
  <c r="BC289" i="16" s="1"/>
  <c r="BC290" i="16" s="1"/>
  <c r="B226" i="19"/>
  <c r="B229" i="19" s="1"/>
  <c r="B230" i="19" s="1"/>
  <c r="B231" i="19" s="1"/>
  <c r="B232" i="19" s="1"/>
  <c r="B233" i="19" s="1"/>
  <c r="B234" i="19" s="1"/>
  <c r="B235" i="19" s="1"/>
  <c r="B236" i="19" s="1"/>
  <c r="B237" i="19" s="1"/>
  <c r="B238" i="19" s="1"/>
  <c r="B239" i="19" s="1"/>
  <c r="B240" i="19" s="1"/>
  <c r="B241" i="19" s="1"/>
  <c r="B242" i="19" s="1"/>
  <c r="B207" i="18"/>
  <c r="B212" i="18" s="1"/>
  <c r="B208" i="18"/>
  <c r="H308" i="6"/>
  <c r="H309" i="6" s="1"/>
  <c r="H307" i="6"/>
  <c r="H306" i="6"/>
  <c r="G311" i="6" s="1"/>
  <c r="O212" i="21" l="1" a="1"/>
  <c r="O213" i="21" s="1"/>
  <c r="E453" i="21" a="1"/>
  <c r="D465" i="21"/>
  <c r="D459" i="21"/>
  <c r="D466" i="21"/>
  <c r="D464" i="21"/>
  <c r="D462" i="21"/>
  <c r="D460" i="21"/>
  <c r="D458" i="21"/>
  <c r="D456" i="21"/>
  <c r="D454" i="21"/>
  <c r="D467" i="21"/>
  <c r="D463" i="21"/>
  <c r="D461" i="21"/>
  <c r="D457" i="21"/>
  <c r="D455" i="21"/>
  <c r="D453" i="21"/>
  <c r="F148" i="20"/>
  <c r="F145" i="20"/>
  <c r="F142" i="20"/>
  <c r="F147" i="20"/>
  <c r="F143" i="20"/>
  <c r="F144" i="20"/>
  <c r="F141" i="20"/>
  <c r="F149" i="20"/>
  <c r="F139" i="20"/>
  <c r="F146" i="20"/>
  <c r="P212" i="21" a="1"/>
  <c r="P215" i="21" s="1"/>
  <c r="BW211" i="16" a="1"/>
  <c r="BW214" i="16" s="1"/>
  <c r="BX212" i="16"/>
  <c r="BX214" i="16"/>
  <c r="BX216" i="16"/>
  <c r="BX218" i="16"/>
  <c r="BX220" i="16"/>
  <c r="BX222" i="16"/>
  <c r="BX224" i="16"/>
  <c r="BX211" i="16"/>
  <c r="BX213" i="16"/>
  <c r="BX215" i="16"/>
  <c r="BX217" i="16"/>
  <c r="BX219" i="16"/>
  <c r="BX221" i="16"/>
  <c r="BX223" i="16"/>
  <c r="BX225" i="16"/>
  <c r="BD276" i="16" a="1"/>
  <c r="C228" i="19" a="1"/>
  <c r="C228" i="19" s="1"/>
  <c r="B210" i="18"/>
  <c r="B213" i="18" s="1"/>
  <c r="H310" i="6"/>
  <c r="G312" i="6" s="1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" i="8"/>
  <c r="O217" i="21" l="1"/>
  <c r="O223" i="21"/>
  <c r="O216" i="21"/>
  <c r="O220" i="21"/>
  <c r="O218" i="21"/>
  <c r="O215" i="21"/>
  <c r="O222" i="21"/>
  <c r="O224" i="21"/>
  <c r="O226" i="21"/>
  <c r="O225" i="21"/>
  <c r="O219" i="21"/>
  <c r="O214" i="21"/>
  <c r="O221" i="21"/>
  <c r="O212" i="21"/>
  <c r="E467" i="21"/>
  <c r="E465" i="21"/>
  <c r="E463" i="21"/>
  <c r="E459" i="21"/>
  <c r="E457" i="21"/>
  <c r="E455" i="21"/>
  <c r="E453" i="21"/>
  <c r="E466" i="21"/>
  <c r="E464" i="21"/>
  <c r="E462" i="21"/>
  <c r="E460" i="21"/>
  <c r="E458" i="21"/>
  <c r="E456" i="21"/>
  <c r="E454" i="21"/>
  <c r="E461" i="21"/>
  <c r="P226" i="21"/>
  <c r="P222" i="21"/>
  <c r="P218" i="21"/>
  <c r="P214" i="21"/>
  <c r="P225" i="21"/>
  <c r="P221" i="21"/>
  <c r="P217" i="21"/>
  <c r="P213" i="21"/>
  <c r="P224" i="21"/>
  <c r="P220" i="21"/>
  <c r="P216" i="21"/>
  <c r="P212" i="21"/>
  <c r="P223" i="21"/>
  <c r="P219" i="21"/>
  <c r="BW225" i="16"/>
  <c r="BW217" i="16"/>
  <c r="BW224" i="16"/>
  <c r="BW216" i="16"/>
  <c r="BW221" i="16"/>
  <c r="BW213" i="16"/>
  <c r="BW220" i="16"/>
  <c r="BW212" i="16"/>
  <c r="BW223" i="16"/>
  <c r="BW219" i="16"/>
  <c r="BW215" i="16"/>
  <c r="BW211" i="16"/>
  <c r="BW222" i="16"/>
  <c r="BW218" i="16"/>
  <c r="BD277" i="16"/>
  <c r="BD279" i="16"/>
  <c r="BD281" i="16"/>
  <c r="BD283" i="16"/>
  <c r="BD285" i="16"/>
  <c r="BD287" i="16"/>
  <c r="BD289" i="16"/>
  <c r="BD276" i="16"/>
  <c r="BD278" i="16"/>
  <c r="BD280" i="16"/>
  <c r="BD282" i="16"/>
  <c r="BD284" i="16"/>
  <c r="BD286" i="16"/>
  <c r="BD288" i="16"/>
  <c r="BD290" i="16"/>
  <c r="C234" i="19"/>
  <c r="C242" i="19"/>
  <c r="C235" i="19"/>
  <c r="C232" i="19"/>
  <c r="C240" i="19"/>
  <c r="C233" i="19"/>
  <c r="C241" i="19"/>
  <c r="C230" i="19"/>
  <c r="C238" i="19"/>
  <c r="C231" i="19"/>
  <c r="C239" i="19"/>
  <c r="C236" i="19"/>
  <c r="C229" i="19"/>
  <c r="C237" i="19"/>
  <c r="B214" i="18"/>
  <c r="G313" i="6"/>
  <c r="G314" i="6" s="1"/>
  <c r="G315" i="6" s="1"/>
  <c r="G316" i="6" s="1"/>
  <c r="G317" i="6" s="1"/>
  <c r="G318" i="6" s="1"/>
  <c r="G319" i="6" s="1"/>
  <c r="G320" i="6" s="1"/>
  <c r="G321" i="6" s="1"/>
  <c r="G322" i="6" s="1"/>
  <c r="G323" i="6" s="1"/>
  <c r="G324" i="6" s="1"/>
  <c r="G325" i="6" s="1"/>
  <c r="M10" i="5"/>
  <c r="B215" i="18" l="1"/>
  <c r="B216" i="18" s="1"/>
  <c r="B217" i="18" s="1"/>
  <c r="B218" i="18" s="1"/>
  <c r="B219" i="18" s="1"/>
  <c r="B220" i="18" s="1"/>
  <c r="B221" i="18" s="1"/>
  <c r="B222" i="18" s="1"/>
  <c r="B223" i="18" s="1"/>
  <c r="B224" i="18" s="1"/>
  <c r="B225" i="18" s="1"/>
  <c r="B226" i="18" s="1"/>
  <c r="H311" i="6" a="1"/>
  <c r="S2" i="7"/>
  <c r="C212" i="18" l="1" a="1"/>
  <c r="H311" i="6"/>
  <c r="H324" i="6"/>
  <c r="H326" i="6"/>
  <c r="H322" i="6"/>
  <c r="H318" i="6"/>
  <c r="H314" i="6"/>
  <c r="H325" i="6"/>
  <c r="H321" i="6"/>
  <c r="H317" i="6"/>
  <c r="H313" i="6"/>
  <c r="H320" i="6"/>
  <c r="H316" i="6"/>
  <c r="H312" i="6"/>
  <c r="H323" i="6"/>
  <c r="H319" i="6"/>
  <c r="H315" i="6"/>
  <c r="L55" i="16" a="1"/>
  <c r="L55" i="16" s="1"/>
  <c r="J55" i="16" a="1"/>
  <c r="J55" i="16" s="1"/>
  <c r="H56" i="16"/>
  <c r="H57" i="16" s="1"/>
  <c r="H58" i="16" s="1"/>
  <c r="H59" i="16" s="1"/>
  <c r="H60" i="16" s="1"/>
  <c r="H61" i="16" s="1"/>
  <c r="H62" i="16" s="1"/>
  <c r="H63" i="16" s="1"/>
  <c r="H64" i="16" s="1"/>
  <c r="H65" i="16" s="1"/>
  <c r="H66" i="16" s="1"/>
  <c r="H67" i="16" s="1"/>
  <c r="H68" i="16" s="1"/>
  <c r="H69" i="16" s="1"/>
  <c r="H70" i="16" s="1"/>
  <c r="H71" i="16" s="1"/>
  <c r="H72" i="16" s="1"/>
  <c r="H73" i="16" s="1"/>
  <c r="H74" i="16" s="1"/>
  <c r="H75" i="16" s="1"/>
  <c r="H76" i="16" s="1"/>
  <c r="H77" i="16" s="1"/>
  <c r="H78" i="16" s="1"/>
  <c r="H79" i="16" s="1"/>
  <c r="H80" i="16" s="1"/>
  <c r="H81" i="16" s="1"/>
  <c r="H82" i="16" s="1"/>
  <c r="H83" i="16" s="1"/>
  <c r="H84" i="16" s="1"/>
  <c r="H85" i="16" s="1"/>
  <c r="H86" i="16" s="1"/>
  <c r="I54" i="16"/>
  <c r="I53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C901" i="16" s="1"/>
  <c r="B902" i="16"/>
  <c r="B903" i="16"/>
  <c r="C903" i="16" s="1"/>
  <c r="B904" i="16"/>
  <c r="B905" i="16"/>
  <c r="C905" i="16" s="1"/>
  <c r="B906" i="16"/>
  <c r="B907" i="16"/>
  <c r="C907" i="16" s="1"/>
  <c r="B908" i="16"/>
  <c r="B909" i="16"/>
  <c r="C909" i="16" s="1"/>
  <c r="B910" i="16"/>
  <c r="B911" i="16"/>
  <c r="C911" i="16" s="1"/>
  <c r="B912" i="16"/>
  <c r="B913" i="16"/>
  <c r="C913" i="16" s="1"/>
  <c r="B914" i="16"/>
  <c r="B915" i="16"/>
  <c r="C915" i="16" s="1"/>
  <c r="B916" i="16"/>
  <c r="B917" i="16"/>
  <c r="C917" i="16" s="1"/>
  <c r="B918" i="16"/>
  <c r="B919" i="16"/>
  <c r="C919" i="16" s="1"/>
  <c r="B920" i="16"/>
  <c r="B921" i="16"/>
  <c r="C921" i="16" s="1"/>
  <c r="B922" i="16"/>
  <c r="B923" i="16"/>
  <c r="C923" i="16" s="1"/>
  <c r="B924" i="16"/>
  <c r="B925" i="16"/>
  <c r="C925" i="16" s="1"/>
  <c r="B926" i="16"/>
  <c r="B927" i="16"/>
  <c r="C927" i="16" s="1"/>
  <c r="B928" i="16"/>
  <c r="C928" i="16" s="1"/>
  <c r="B929" i="16"/>
  <c r="C929" i="16" s="1"/>
  <c r="B930" i="16"/>
  <c r="C930" i="16" s="1"/>
  <c r="B931" i="16"/>
  <c r="C931" i="16" s="1"/>
  <c r="B932" i="16"/>
  <c r="C932" i="16" s="1"/>
  <c r="B933" i="16"/>
  <c r="C933" i="16" s="1"/>
  <c r="B934" i="16"/>
  <c r="C934" i="16" s="1"/>
  <c r="B935" i="16"/>
  <c r="C935" i="16" s="1"/>
  <c r="B936" i="16"/>
  <c r="C936" i="16" s="1"/>
  <c r="B937" i="16"/>
  <c r="C937" i="16" s="1"/>
  <c r="B938" i="16"/>
  <c r="C938" i="16" s="1"/>
  <c r="B939" i="16"/>
  <c r="C939" i="16" s="1"/>
  <c r="B940" i="16"/>
  <c r="C940" i="16" s="1"/>
  <c r="B941" i="16"/>
  <c r="C941" i="16" s="1"/>
  <c r="B942" i="16"/>
  <c r="C942" i="16" s="1"/>
  <c r="B943" i="16"/>
  <c r="C943" i="16" s="1"/>
  <c r="B944" i="16"/>
  <c r="C944" i="16" s="1"/>
  <c r="B945" i="16"/>
  <c r="C945" i="16" s="1"/>
  <c r="B946" i="16"/>
  <c r="C946" i="16" s="1"/>
  <c r="B947" i="16"/>
  <c r="C947" i="16" s="1"/>
  <c r="B948" i="16"/>
  <c r="C948" i="16" s="1"/>
  <c r="B949" i="16"/>
  <c r="C949" i="16" s="1"/>
  <c r="B950" i="16"/>
  <c r="C950" i="16" s="1"/>
  <c r="B951" i="16"/>
  <c r="C951" i="16" s="1"/>
  <c r="B952" i="16"/>
  <c r="C952" i="16" s="1"/>
  <c r="B953" i="16"/>
  <c r="C953" i="16" s="1"/>
  <c r="B954" i="16"/>
  <c r="C954" i="16" s="1"/>
  <c r="B955" i="16"/>
  <c r="C955" i="16" s="1"/>
  <c r="B956" i="16"/>
  <c r="C956" i="16" s="1"/>
  <c r="B957" i="16"/>
  <c r="C957" i="16" s="1"/>
  <c r="B958" i="16"/>
  <c r="C958" i="16" s="1"/>
  <c r="B959" i="16"/>
  <c r="C959" i="16" s="1"/>
  <c r="B960" i="16"/>
  <c r="C960" i="16" s="1"/>
  <c r="B961" i="16"/>
  <c r="C961" i="16" s="1"/>
  <c r="B962" i="16"/>
  <c r="C962" i="16" s="1"/>
  <c r="B963" i="16"/>
  <c r="C963" i="16" s="1"/>
  <c r="B964" i="16"/>
  <c r="C964" i="16" s="1"/>
  <c r="B965" i="16"/>
  <c r="C965" i="16" s="1"/>
  <c r="B966" i="16"/>
  <c r="C966" i="16" s="1"/>
  <c r="B967" i="16"/>
  <c r="C967" i="16" s="1"/>
  <c r="B968" i="16"/>
  <c r="C968" i="16" s="1"/>
  <c r="B969" i="16"/>
  <c r="C969" i="16" s="1"/>
  <c r="B970" i="16"/>
  <c r="C970" i="16" s="1"/>
  <c r="B971" i="16"/>
  <c r="C971" i="16" s="1"/>
  <c r="B972" i="16"/>
  <c r="C972" i="16" s="1"/>
  <c r="B973" i="16"/>
  <c r="C973" i="16" s="1"/>
  <c r="B974" i="16"/>
  <c r="C974" i="16" s="1"/>
  <c r="B975" i="16"/>
  <c r="C975" i="16" s="1"/>
  <c r="B976" i="16"/>
  <c r="C976" i="16" s="1"/>
  <c r="B977" i="16"/>
  <c r="C977" i="16" s="1"/>
  <c r="B978" i="16"/>
  <c r="C978" i="16" s="1"/>
  <c r="B979" i="16"/>
  <c r="C979" i="16" s="1"/>
  <c r="B980" i="16"/>
  <c r="C980" i="16" s="1"/>
  <c r="B981" i="16"/>
  <c r="C981" i="16" s="1"/>
  <c r="B982" i="16"/>
  <c r="C982" i="16" s="1"/>
  <c r="B983" i="16"/>
  <c r="C983" i="16" s="1"/>
  <c r="B984" i="16"/>
  <c r="C984" i="16" s="1"/>
  <c r="B985" i="16"/>
  <c r="C985" i="16" s="1"/>
  <c r="B986" i="16"/>
  <c r="C986" i="16" s="1"/>
  <c r="B987" i="16"/>
  <c r="C987" i="16" s="1"/>
  <c r="B988" i="16"/>
  <c r="C988" i="16" s="1"/>
  <c r="B989" i="16"/>
  <c r="C989" i="16" s="1"/>
  <c r="B990" i="16"/>
  <c r="C990" i="16" s="1"/>
  <c r="B991" i="16"/>
  <c r="C991" i="16" s="1"/>
  <c r="B992" i="16"/>
  <c r="C992" i="16" s="1"/>
  <c r="B993" i="16"/>
  <c r="C993" i="16" s="1"/>
  <c r="B994" i="16"/>
  <c r="C994" i="16" s="1"/>
  <c r="B995" i="16"/>
  <c r="C995" i="16" s="1"/>
  <c r="B996" i="16"/>
  <c r="C996" i="16" s="1"/>
  <c r="B997" i="16"/>
  <c r="C997" i="16" s="1"/>
  <c r="B998" i="16"/>
  <c r="C998" i="16" s="1"/>
  <c r="B999" i="16"/>
  <c r="C999" i="16" s="1"/>
  <c r="B1000" i="16"/>
  <c r="C1000" i="16" s="1"/>
  <c r="B1001" i="16"/>
  <c r="C1001" i="16" s="1"/>
  <c r="B1002" i="16"/>
  <c r="C1002" i="16" s="1"/>
  <c r="B1003" i="16"/>
  <c r="C1003" i="16" s="1"/>
  <c r="B1004" i="16"/>
  <c r="C1004" i="16" s="1"/>
  <c r="B1005" i="16"/>
  <c r="C1005" i="16" s="1"/>
  <c r="B1006" i="16"/>
  <c r="C1006" i="16" s="1"/>
  <c r="B1007" i="16"/>
  <c r="C1007" i="16" s="1"/>
  <c r="B1008" i="16"/>
  <c r="C1008" i="16" s="1"/>
  <c r="B1009" i="16"/>
  <c r="C1009" i="16" s="1"/>
  <c r="B1010" i="16"/>
  <c r="C1010" i="16" s="1"/>
  <c r="B1011" i="16"/>
  <c r="C1011" i="16" s="1"/>
  <c r="B1012" i="16"/>
  <c r="C1012" i="16" s="1"/>
  <c r="B1013" i="16"/>
  <c r="C1013" i="16" s="1"/>
  <c r="B1014" i="16"/>
  <c r="C1014" i="16" s="1"/>
  <c r="B1015" i="16"/>
  <c r="C1015" i="16" s="1"/>
  <c r="B1016" i="16"/>
  <c r="C1016" i="16" s="1"/>
  <c r="B1017" i="16"/>
  <c r="C1017" i="16" s="1"/>
  <c r="B1018" i="16"/>
  <c r="C1018" i="16" s="1"/>
  <c r="B1019" i="16"/>
  <c r="C1019" i="16" s="1"/>
  <c r="B1020" i="16"/>
  <c r="C1020" i="16" s="1"/>
  <c r="B1021" i="16"/>
  <c r="C1021" i="16" s="1"/>
  <c r="B1022" i="16"/>
  <c r="C1022" i="16" s="1"/>
  <c r="B1023" i="16"/>
  <c r="C1023" i="16" s="1"/>
  <c r="B1024" i="16"/>
  <c r="C1024" i="16" s="1"/>
  <c r="B1025" i="16"/>
  <c r="C1025" i="16" s="1"/>
  <c r="B1026" i="16"/>
  <c r="C1026" i="16" s="1"/>
  <c r="B1027" i="16"/>
  <c r="C1027" i="16" s="1"/>
  <c r="B1028" i="16"/>
  <c r="C1028" i="16" s="1"/>
  <c r="B1029" i="16"/>
  <c r="C1029" i="16" s="1"/>
  <c r="B1030" i="16"/>
  <c r="C1030" i="16" s="1"/>
  <c r="B1031" i="16"/>
  <c r="C1031" i="16" s="1"/>
  <c r="B1032" i="16"/>
  <c r="C1032" i="16" s="1"/>
  <c r="B1033" i="16"/>
  <c r="C1033" i="16" s="1"/>
  <c r="B1034" i="16"/>
  <c r="C1034" i="16" s="1"/>
  <c r="B1035" i="16"/>
  <c r="C1035" i="16" s="1"/>
  <c r="B1036" i="16"/>
  <c r="C1036" i="16" s="1"/>
  <c r="B1037" i="16"/>
  <c r="C1037" i="16" s="1"/>
  <c r="B1038" i="16"/>
  <c r="C1038" i="16" s="1"/>
  <c r="B1039" i="16"/>
  <c r="C1039" i="16" s="1"/>
  <c r="B1040" i="16"/>
  <c r="C1040" i="16" s="1"/>
  <c r="B1041" i="16"/>
  <c r="C1041" i="16" s="1"/>
  <c r="B1042" i="16"/>
  <c r="C1042" i="16" s="1"/>
  <c r="B1043" i="16"/>
  <c r="C1043" i="16" s="1"/>
  <c r="B1044" i="16"/>
  <c r="C1044" i="16" s="1"/>
  <c r="B1045" i="16"/>
  <c r="C1045" i="16" s="1"/>
  <c r="B1046" i="16"/>
  <c r="C1046" i="16" s="1"/>
  <c r="B1047" i="16"/>
  <c r="C1047" i="16" s="1"/>
  <c r="B1048" i="16"/>
  <c r="C1048" i="16" s="1"/>
  <c r="B1049" i="16"/>
  <c r="C1049" i="16" s="1"/>
  <c r="B1050" i="16"/>
  <c r="C1050" i="16" s="1"/>
  <c r="B1051" i="16"/>
  <c r="C1051" i="16" s="1"/>
  <c r="B1052" i="16"/>
  <c r="C1052" i="16" s="1"/>
  <c r="B1053" i="16"/>
  <c r="C1053" i="16" s="1"/>
  <c r="B54" i="16"/>
  <c r="C54" i="16" s="1"/>
  <c r="BF19" i="16" a="1"/>
  <c r="BF19" i="16" s="1"/>
  <c r="BD19" i="16" a="1"/>
  <c r="BD19" i="16" s="1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74" i="16"/>
  <c r="P76" i="16"/>
  <c r="P77" i="16" s="1"/>
  <c r="P78" i="16" s="1"/>
  <c r="P79" i="16" s="1"/>
  <c r="P80" i="16" s="1"/>
  <c r="P81" i="16" s="1"/>
  <c r="P82" i="16" s="1"/>
  <c r="P83" i="16" s="1"/>
  <c r="P84" i="16" s="1"/>
  <c r="P85" i="16" s="1"/>
  <c r="P86" i="16" s="1"/>
  <c r="P87" i="16" s="1"/>
  <c r="P88" i="16" s="1"/>
  <c r="P89" i="16" s="1"/>
  <c r="P90" i="16" s="1"/>
  <c r="P91" i="16" s="1"/>
  <c r="P92" i="16" s="1"/>
  <c r="P93" i="16" s="1"/>
  <c r="P94" i="16" s="1"/>
  <c r="P95" i="16" s="1"/>
  <c r="P96" i="16" s="1"/>
  <c r="P97" i="16" s="1"/>
  <c r="P98" i="16" s="1"/>
  <c r="P99" i="16" s="1"/>
  <c r="P100" i="16" s="1"/>
  <c r="P101" i="16" s="1"/>
  <c r="P102" i="16" s="1"/>
  <c r="P103" i="16" s="1"/>
  <c r="P104" i="16" s="1"/>
  <c r="P75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40" i="16"/>
  <c r="P40" i="16"/>
  <c r="P41" i="16" s="1"/>
  <c r="P42" i="16" s="1"/>
  <c r="P43" i="16" s="1"/>
  <c r="P44" i="16" s="1"/>
  <c r="P45" i="16" s="1"/>
  <c r="P46" i="16" s="1"/>
  <c r="P47" i="16" s="1"/>
  <c r="P48" i="16" s="1"/>
  <c r="P49" i="16" s="1"/>
  <c r="P50" i="16" s="1"/>
  <c r="P51" i="16" s="1"/>
  <c r="P52" i="16" s="1"/>
  <c r="P53" i="16" s="1"/>
  <c r="P54" i="16" s="1"/>
  <c r="P55" i="16" s="1"/>
  <c r="P56" i="16" s="1"/>
  <c r="P57" i="16" s="1"/>
  <c r="P58" i="16" s="1"/>
  <c r="P59" i="16" s="1"/>
  <c r="P60" i="16" s="1"/>
  <c r="P61" i="16" s="1"/>
  <c r="P62" i="16" s="1"/>
  <c r="P63" i="16" s="1"/>
  <c r="P64" i="16" s="1"/>
  <c r="P65" i="16" s="1"/>
  <c r="P66" i="16" s="1"/>
  <c r="P67" i="16" s="1"/>
  <c r="P68" i="16" s="1"/>
  <c r="P69" i="16" s="1"/>
  <c r="P70" i="16" s="1"/>
  <c r="Q8" i="16"/>
  <c r="Q9" i="16" s="1"/>
  <c r="Q10" i="16" s="1"/>
  <c r="Q11" i="16" s="1"/>
  <c r="Q12" i="16" s="1"/>
  <c r="Q13" i="16" s="1"/>
  <c r="Q14" i="16" s="1"/>
  <c r="Q15" i="16" s="1"/>
  <c r="Q16" i="16" s="1"/>
  <c r="Q17" i="16" s="1"/>
  <c r="Q18" i="16" s="1"/>
  <c r="Q19" i="16" s="1"/>
  <c r="Q20" i="16" s="1"/>
  <c r="Q21" i="16" s="1"/>
  <c r="Q22" i="16" s="1"/>
  <c r="Q23" i="16" s="1"/>
  <c r="Q24" i="16" s="1"/>
  <c r="Q25" i="16" s="1"/>
  <c r="Q26" i="16" s="1"/>
  <c r="Q27" i="16" s="1"/>
  <c r="Q28" i="16" s="1"/>
  <c r="Q29" i="16" s="1"/>
  <c r="Q30" i="16" s="1"/>
  <c r="Q31" i="16" s="1"/>
  <c r="Q32" i="16" s="1"/>
  <c r="Q33" i="16" s="1"/>
  <c r="Q34" i="16" s="1"/>
  <c r="Q35" i="16" s="1"/>
  <c r="Q36" i="16" s="1"/>
  <c r="Q6" i="16"/>
  <c r="AI7" i="16"/>
  <c r="AI8" i="16"/>
  <c r="AI9" i="16"/>
  <c r="AI10" i="16"/>
  <c r="AI11" i="16"/>
  <c r="AI12" i="16"/>
  <c r="AI13" i="16"/>
  <c r="AI14" i="16"/>
  <c r="AI15" i="16"/>
  <c r="AI16" i="16"/>
  <c r="AI17" i="16"/>
  <c r="AI18" i="16"/>
  <c r="AI19" i="16"/>
  <c r="AI20" i="16"/>
  <c r="AI21" i="16"/>
  <c r="AI22" i="16"/>
  <c r="AI23" i="16"/>
  <c r="AI24" i="16"/>
  <c r="AI25" i="16"/>
  <c r="AI26" i="16"/>
  <c r="AI27" i="16"/>
  <c r="AI28" i="16"/>
  <c r="AI29" i="16"/>
  <c r="AI30" i="16"/>
  <c r="AI31" i="16"/>
  <c r="AI32" i="16"/>
  <c r="AI33" i="16"/>
  <c r="AI34" i="16"/>
  <c r="AI35" i="16"/>
  <c r="AI36" i="16"/>
  <c r="AI6" i="16"/>
  <c r="K22" i="8"/>
  <c r="H22" i="8"/>
  <c r="E22" i="8"/>
  <c r="I222" i="8"/>
  <c r="I221" i="8"/>
  <c r="I220" i="8"/>
  <c r="I219" i="8"/>
  <c r="I218" i="8"/>
  <c r="I217" i="8"/>
  <c r="I216" i="8"/>
  <c r="I215" i="8"/>
  <c r="I214" i="8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168" i="8"/>
  <c r="I167" i="8"/>
  <c r="I166" i="8"/>
  <c r="I165" i="8"/>
  <c r="I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120" i="8"/>
  <c r="I119" i="8"/>
  <c r="I118" i="8"/>
  <c r="I117" i="8"/>
  <c r="I116" i="8"/>
  <c r="I115" i="8"/>
  <c r="I114" i="8"/>
  <c r="I113" i="8"/>
  <c r="I112" i="8"/>
  <c r="I111" i="8"/>
  <c r="I110" i="8"/>
  <c r="I109" i="8"/>
  <c r="I108" i="8"/>
  <c r="I107" i="8"/>
  <c r="I106" i="8"/>
  <c r="I105" i="8"/>
  <c r="I104" i="8"/>
  <c r="I103" i="8"/>
  <c r="I102" i="8"/>
  <c r="I101" i="8"/>
  <c r="I100" i="8"/>
  <c r="I99" i="8"/>
  <c r="I98" i="8"/>
  <c r="I97" i="8"/>
  <c r="I96" i="8"/>
  <c r="I95" i="8"/>
  <c r="I94" i="8"/>
  <c r="I93" i="8"/>
  <c r="I92" i="8"/>
  <c r="I91" i="8"/>
  <c r="I90" i="8"/>
  <c r="I89" i="8"/>
  <c r="I88" i="8"/>
  <c r="I87" i="8"/>
  <c r="I86" i="8"/>
  <c r="I85" i="8"/>
  <c r="I84" i="8"/>
  <c r="I83" i="8"/>
  <c r="I82" i="8"/>
  <c r="I81" i="8"/>
  <c r="I80" i="8"/>
  <c r="I79" i="8"/>
  <c r="I78" i="8"/>
  <c r="I77" i="8"/>
  <c r="I76" i="8"/>
  <c r="I75" i="8"/>
  <c r="I74" i="8"/>
  <c r="I73" i="8"/>
  <c r="I72" i="8"/>
  <c r="I71" i="8"/>
  <c r="I70" i="8"/>
  <c r="I69" i="8"/>
  <c r="I68" i="8"/>
  <c r="I67" i="8"/>
  <c r="I66" i="8"/>
  <c r="I65" i="8"/>
  <c r="I64" i="8"/>
  <c r="I63" i="8"/>
  <c r="I62" i="8"/>
  <c r="I61" i="8"/>
  <c r="I60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J23" i="8" s="1"/>
  <c r="K23" i="8" s="1"/>
  <c r="J22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G23" i="8" s="1"/>
  <c r="H23" i="8" s="1"/>
  <c r="G22" i="8"/>
  <c r="C213" i="18" l="1"/>
  <c r="C215" i="18"/>
  <c r="C217" i="18"/>
  <c r="C219" i="18"/>
  <c r="C221" i="18"/>
  <c r="C223" i="18"/>
  <c r="C225" i="18"/>
  <c r="C227" i="18"/>
  <c r="C212" i="18"/>
  <c r="C214" i="18"/>
  <c r="C216" i="18"/>
  <c r="C218" i="18"/>
  <c r="C220" i="18"/>
  <c r="C222" i="18"/>
  <c r="C224" i="18"/>
  <c r="C226" i="18"/>
  <c r="L86" i="16"/>
  <c r="J86" i="16"/>
  <c r="L70" i="16"/>
  <c r="J70" i="16"/>
  <c r="L78" i="16"/>
  <c r="L62" i="16"/>
  <c r="J78" i="16"/>
  <c r="J62" i="16"/>
  <c r="L82" i="16"/>
  <c r="L74" i="16"/>
  <c r="L66" i="16"/>
  <c r="L58" i="16"/>
  <c r="J82" i="16"/>
  <c r="J74" i="16"/>
  <c r="J66" i="16"/>
  <c r="J58" i="16"/>
  <c r="L84" i="16"/>
  <c r="L80" i="16"/>
  <c r="L76" i="16"/>
  <c r="L72" i="16"/>
  <c r="L68" i="16"/>
  <c r="L64" i="16"/>
  <c r="L60" i="16"/>
  <c r="L56" i="16"/>
  <c r="J84" i="16"/>
  <c r="J80" i="16"/>
  <c r="J76" i="16"/>
  <c r="J72" i="16"/>
  <c r="J68" i="16"/>
  <c r="J64" i="16"/>
  <c r="J60" i="16"/>
  <c r="J56" i="16"/>
  <c r="L87" i="16"/>
  <c r="L85" i="16"/>
  <c r="L83" i="16"/>
  <c r="L81" i="16"/>
  <c r="L79" i="16"/>
  <c r="L77" i="16"/>
  <c r="L75" i="16"/>
  <c r="L73" i="16"/>
  <c r="L71" i="16"/>
  <c r="L69" i="16"/>
  <c r="L67" i="16"/>
  <c r="L65" i="16"/>
  <c r="L63" i="16"/>
  <c r="L61" i="16"/>
  <c r="L59" i="16"/>
  <c r="L57" i="16"/>
  <c r="J87" i="16"/>
  <c r="J85" i="16"/>
  <c r="J83" i="16"/>
  <c r="J81" i="16"/>
  <c r="J79" i="16"/>
  <c r="J77" i="16"/>
  <c r="J75" i="16"/>
  <c r="J73" i="16"/>
  <c r="J71" i="16"/>
  <c r="J69" i="16"/>
  <c r="J67" i="16"/>
  <c r="J65" i="16"/>
  <c r="J63" i="16"/>
  <c r="J61" i="16"/>
  <c r="J59" i="16"/>
  <c r="J57" i="16"/>
  <c r="C926" i="16"/>
  <c r="E926" i="16"/>
  <c r="C924" i="16"/>
  <c r="E924" i="16"/>
  <c r="C922" i="16"/>
  <c r="E922" i="16"/>
  <c r="C920" i="16"/>
  <c r="E920" i="16"/>
  <c r="C918" i="16"/>
  <c r="E918" i="16"/>
  <c r="C916" i="16"/>
  <c r="E916" i="16"/>
  <c r="C914" i="16"/>
  <c r="E914" i="16"/>
  <c r="C912" i="16"/>
  <c r="E912" i="16"/>
  <c r="C910" i="16"/>
  <c r="E910" i="16"/>
  <c r="C908" i="16"/>
  <c r="E908" i="16"/>
  <c r="C906" i="16"/>
  <c r="E906" i="16"/>
  <c r="C904" i="16"/>
  <c r="E904" i="16"/>
  <c r="C902" i="16"/>
  <c r="E902" i="16"/>
  <c r="C900" i="16"/>
  <c r="E900" i="16"/>
  <c r="C898" i="16"/>
  <c r="E898" i="16"/>
  <c r="C896" i="16"/>
  <c r="E896" i="16"/>
  <c r="C894" i="16"/>
  <c r="E894" i="16"/>
  <c r="C892" i="16"/>
  <c r="E892" i="16"/>
  <c r="C890" i="16"/>
  <c r="E890" i="16"/>
  <c r="C888" i="16"/>
  <c r="E888" i="16"/>
  <c r="C886" i="16"/>
  <c r="E886" i="16"/>
  <c r="C884" i="16"/>
  <c r="E884" i="16"/>
  <c r="C882" i="16"/>
  <c r="E882" i="16"/>
  <c r="C880" i="16"/>
  <c r="E880" i="16"/>
  <c r="C878" i="16"/>
  <c r="E878" i="16"/>
  <c r="C876" i="16"/>
  <c r="E876" i="16"/>
  <c r="C874" i="16"/>
  <c r="E874" i="16"/>
  <c r="C872" i="16"/>
  <c r="E872" i="16"/>
  <c r="C870" i="16"/>
  <c r="E870" i="16"/>
  <c r="C868" i="16"/>
  <c r="E868" i="16"/>
  <c r="C866" i="16"/>
  <c r="E866" i="16"/>
  <c r="C864" i="16"/>
  <c r="E864" i="16"/>
  <c r="C862" i="16"/>
  <c r="E862" i="16"/>
  <c r="C860" i="16"/>
  <c r="E860" i="16"/>
  <c r="C858" i="16"/>
  <c r="E858" i="16"/>
  <c r="C856" i="16"/>
  <c r="E856" i="16"/>
  <c r="C854" i="16"/>
  <c r="E854" i="16"/>
  <c r="C852" i="16"/>
  <c r="E852" i="16"/>
  <c r="C850" i="16"/>
  <c r="E850" i="16"/>
  <c r="C848" i="16"/>
  <c r="E848" i="16"/>
  <c r="C846" i="16"/>
  <c r="E846" i="16"/>
  <c r="C844" i="16"/>
  <c r="E844" i="16"/>
  <c r="C842" i="16"/>
  <c r="E842" i="16"/>
  <c r="C840" i="16"/>
  <c r="E840" i="16"/>
  <c r="C838" i="16"/>
  <c r="E838" i="16"/>
  <c r="C836" i="16"/>
  <c r="E836" i="16"/>
  <c r="C834" i="16"/>
  <c r="E834" i="16"/>
  <c r="C832" i="16"/>
  <c r="E832" i="16"/>
  <c r="C830" i="16"/>
  <c r="E830" i="16"/>
  <c r="C828" i="16"/>
  <c r="E828" i="16"/>
  <c r="C826" i="16"/>
  <c r="E826" i="16"/>
  <c r="C824" i="16"/>
  <c r="E824" i="16"/>
  <c r="C822" i="16"/>
  <c r="E822" i="16"/>
  <c r="C820" i="16"/>
  <c r="E820" i="16"/>
  <c r="C818" i="16"/>
  <c r="E818" i="16"/>
  <c r="C816" i="16"/>
  <c r="E816" i="16"/>
  <c r="C814" i="16"/>
  <c r="E814" i="16"/>
  <c r="C812" i="16"/>
  <c r="E812" i="16"/>
  <c r="C810" i="16"/>
  <c r="E810" i="16"/>
  <c r="C808" i="16"/>
  <c r="E808" i="16"/>
  <c r="C806" i="16"/>
  <c r="E806" i="16"/>
  <c r="C804" i="16"/>
  <c r="E804" i="16"/>
  <c r="C802" i="16"/>
  <c r="E802" i="16"/>
  <c r="C800" i="16"/>
  <c r="E800" i="16"/>
  <c r="C798" i="16"/>
  <c r="E798" i="16"/>
  <c r="C796" i="16"/>
  <c r="E796" i="16"/>
  <c r="C794" i="16"/>
  <c r="E794" i="16"/>
  <c r="C792" i="16"/>
  <c r="E792" i="16"/>
  <c r="C790" i="16"/>
  <c r="E790" i="16"/>
  <c r="C788" i="16"/>
  <c r="E788" i="16"/>
  <c r="C786" i="16"/>
  <c r="E786" i="16"/>
  <c r="C784" i="16"/>
  <c r="E784" i="16"/>
  <c r="C782" i="16"/>
  <c r="E782" i="16"/>
  <c r="C780" i="16"/>
  <c r="E780" i="16"/>
  <c r="C778" i="16"/>
  <c r="E778" i="16"/>
  <c r="C776" i="16"/>
  <c r="E776" i="16"/>
  <c r="C774" i="16"/>
  <c r="E774" i="16"/>
  <c r="C772" i="16"/>
  <c r="E772" i="16"/>
  <c r="C770" i="16"/>
  <c r="E770" i="16"/>
  <c r="C768" i="16"/>
  <c r="E768" i="16"/>
  <c r="C766" i="16"/>
  <c r="E766" i="16"/>
  <c r="C764" i="16"/>
  <c r="E764" i="16"/>
  <c r="C762" i="16"/>
  <c r="E762" i="16"/>
  <c r="C760" i="16"/>
  <c r="E760" i="16"/>
  <c r="C758" i="16"/>
  <c r="E758" i="16"/>
  <c r="C756" i="16"/>
  <c r="E756" i="16"/>
  <c r="C754" i="16"/>
  <c r="E754" i="16"/>
  <c r="C752" i="16"/>
  <c r="E752" i="16"/>
  <c r="C750" i="16"/>
  <c r="E750" i="16"/>
  <c r="C748" i="16"/>
  <c r="E748" i="16"/>
  <c r="C746" i="16"/>
  <c r="E746" i="16"/>
  <c r="C744" i="16"/>
  <c r="E744" i="16"/>
  <c r="C742" i="16"/>
  <c r="E742" i="16"/>
  <c r="C740" i="16"/>
  <c r="E740" i="16"/>
  <c r="C738" i="16"/>
  <c r="E738" i="16"/>
  <c r="C736" i="16"/>
  <c r="E736" i="16"/>
  <c r="C734" i="16"/>
  <c r="E734" i="16"/>
  <c r="C732" i="16"/>
  <c r="E732" i="16"/>
  <c r="C730" i="16"/>
  <c r="E730" i="16"/>
  <c r="C728" i="16"/>
  <c r="E728" i="16"/>
  <c r="C726" i="16"/>
  <c r="E726" i="16"/>
  <c r="C724" i="16"/>
  <c r="E724" i="16"/>
  <c r="C722" i="16"/>
  <c r="E722" i="16"/>
  <c r="C720" i="16"/>
  <c r="E720" i="16"/>
  <c r="C718" i="16"/>
  <c r="E718" i="16"/>
  <c r="C716" i="16"/>
  <c r="E716" i="16"/>
  <c r="C714" i="16"/>
  <c r="E714" i="16"/>
  <c r="C712" i="16"/>
  <c r="E712" i="16"/>
  <c r="C710" i="16"/>
  <c r="E710" i="16"/>
  <c r="C708" i="16"/>
  <c r="E708" i="16"/>
  <c r="C706" i="16"/>
  <c r="E706" i="16"/>
  <c r="C704" i="16"/>
  <c r="E704" i="16"/>
  <c r="C702" i="16"/>
  <c r="E702" i="16"/>
  <c r="C700" i="16"/>
  <c r="E700" i="16"/>
  <c r="C698" i="16"/>
  <c r="E698" i="16"/>
  <c r="C696" i="16"/>
  <c r="E696" i="16"/>
  <c r="C694" i="16"/>
  <c r="E694" i="16"/>
  <c r="C692" i="16"/>
  <c r="E692" i="16"/>
  <c r="C690" i="16"/>
  <c r="E690" i="16"/>
  <c r="C688" i="16"/>
  <c r="E688" i="16"/>
  <c r="C686" i="16"/>
  <c r="E686" i="16"/>
  <c r="C684" i="16"/>
  <c r="E684" i="16"/>
  <c r="C682" i="16"/>
  <c r="E682" i="16"/>
  <c r="C680" i="16"/>
  <c r="E680" i="16"/>
  <c r="C678" i="16"/>
  <c r="E678" i="16"/>
  <c r="C676" i="16"/>
  <c r="E676" i="16"/>
  <c r="C674" i="16"/>
  <c r="E674" i="16"/>
  <c r="C672" i="16"/>
  <c r="E672" i="16"/>
  <c r="C670" i="16"/>
  <c r="E670" i="16"/>
  <c r="C668" i="16"/>
  <c r="E668" i="16"/>
  <c r="C666" i="16"/>
  <c r="E666" i="16"/>
  <c r="C664" i="16"/>
  <c r="E664" i="16"/>
  <c r="C662" i="16"/>
  <c r="E662" i="16"/>
  <c r="C660" i="16"/>
  <c r="E660" i="16"/>
  <c r="C658" i="16"/>
  <c r="E658" i="16"/>
  <c r="C656" i="16"/>
  <c r="E656" i="16"/>
  <c r="C654" i="16"/>
  <c r="E654" i="16"/>
  <c r="C652" i="16"/>
  <c r="E652" i="16"/>
  <c r="C650" i="16"/>
  <c r="E650" i="16"/>
  <c r="C648" i="16"/>
  <c r="E648" i="16"/>
  <c r="C646" i="16"/>
  <c r="E646" i="16"/>
  <c r="C644" i="16"/>
  <c r="E644" i="16"/>
  <c r="C642" i="16"/>
  <c r="E642" i="16"/>
  <c r="C640" i="16"/>
  <c r="E640" i="16"/>
  <c r="C638" i="16"/>
  <c r="E638" i="16"/>
  <c r="C636" i="16"/>
  <c r="E636" i="16"/>
  <c r="C634" i="16"/>
  <c r="E634" i="16"/>
  <c r="C632" i="16"/>
  <c r="E632" i="16"/>
  <c r="C630" i="16"/>
  <c r="E630" i="16"/>
  <c r="C628" i="16"/>
  <c r="E628" i="16"/>
  <c r="C626" i="16"/>
  <c r="E626" i="16"/>
  <c r="C624" i="16"/>
  <c r="E624" i="16"/>
  <c r="C622" i="16"/>
  <c r="E622" i="16"/>
  <c r="C620" i="16"/>
  <c r="E620" i="16"/>
  <c r="C618" i="16"/>
  <c r="E618" i="16"/>
  <c r="C616" i="16"/>
  <c r="E616" i="16"/>
  <c r="C614" i="16"/>
  <c r="E614" i="16"/>
  <c r="C612" i="16"/>
  <c r="E612" i="16"/>
  <c r="C610" i="16"/>
  <c r="E610" i="16"/>
  <c r="C608" i="16"/>
  <c r="E608" i="16"/>
  <c r="C606" i="16"/>
  <c r="E606" i="16"/>
  <c r="C604" i="16"/>
  <c r="E604" i="16"/>
  <c r="C602" i="16"/>
  <c r="E602" i="16"/>
  <c r="C600" i="16"/>
  <c r="E600" i="16"/>
  <c r="C598" i="16"/>
  <c r="E598" i="16"/>
  <c r="C596" i="16"/>
  <c r="E596" i="16"/>
  <c r="C594" i="16"/>
  <c r="E594" i="16"/>
  <c r="C592" i="16"/>
  <c r="E592" i="16"/>
  <c r="C590" i="16"/>
  <c r="E590" i="16"/>
  <c r="C588" i="16"/>
  <c r="E588" i="16"/>
  <c r="C586" i="16"/>
  <c r="E586" i="16"/>
  <c r="C584" i="16"/>
  <c r="E584" i="16"/>
  <c r="C582" i="16"/>
  <c r="E582" i="16"/>
  <c r="C580" i="16"/>
  <c r="E580" i="16"/>
  <c r="C578" i="16"/>
  <c r="E578" i="16"/>
  <c r="C576" i="16"/>
  <c r="E576" i="16"/>
  <c r="C574" i="16"/>
  <c r="E574" i="16"/>
  <c r="C572" i="16"/>
  <c r="E572" i="16"/>
  <c r="C570" i="16"/>
  <c r="E570" i="16"/>
  <c r="C568" i="16"/>
  <c r="E568" i="16"/>
  <c r="C566" i="16"/>
  <c r="E566" i="16"/>
  <c r="C564" i="16"/>
  <c r="E564" i="16"/>
  <c r="C562" i="16"/>
  <c r="E562" i="16"/>
  <c r="C560" i="16"/>
  <c r="E560" i="16"/>
  <c r="C558" i="16"/>
  <c r="E558" i="16"/>
  <c r="C556" i="16"/>
  <c r="E556" i="16"/>
  <c r="C554" i="16"/>
  <c r="E554" i="16"/>
  <c r="C552" i="16"/>
  <c r="E552" i="16"/>
  <c r="C550" i="16"/>
  <c r="E550" i="16"/>
  <c r="C548" i="16"/>
  <c r="E548" i="16"/>
  <c r="C546" i="16"/>
  <c r="E546" i="16"/>
  <c r="C544" i="16"/>
  <c r="E544" i="16"/>
  <c r="C542" i="16"/>
  <c r="E542" i="16"/>
  <c r="C540" i="16"/>
  <c r="E540" i="16"/>
  <c r="C538" i="16"/>
  <c r="E538" i="16"/>
  <c r="C536" i="16"/>
  <c r="E536" i="16"/>
  <c r="C534" i="16"/>
  <c r="E534" i="16"/>
  <c r="C532" i="16"/>
  <c r="E532" i="16"/>
  <c r="C530" i="16"/>
  <c r="E530" i="16"/>
  <c r="C528" i="16"/>
  <c r="E528" i="16"/>
  <c r="C526" i="16"/>
  <c r="E526" i="16"/>
  <c r="C524" i="16"/>
  <c r="E524" i="16"/>
  <c r="C522" i="16"/>
  <c r="E522" i="16"/>
  <c r="C520" i="16"/>
  <c r="E520" i="16"/>
  <c r="C518" i="16"/>
  <c r="E518" i="16"/>
  <c r="C516" i="16"/>
  <c r="E516" i="16"/>
  <c r="C514" i="16"/>
  <c r="E514" i="16"/>
  <c r="C512" i="16"/>
  <c r="E512" i="16"/>
  <c r="C510" i="16"/>
  <c r="E510" i="16"/>
  <c r="C508" i="16"/>
  <c r="E508" i="16"/>
  <c r="C506" i="16"/>
  <c r="E506" i="16"/>
  <c r="C504" i="16"/>
  <c r="E504" i="16"/>
  <c r="C502" i="16"/>
  <c r="E502" i="16"/>
  <c r="C500" i="16"/>
  <c r="E500" i="16"/>
  <c r="C498" i="16"/>
  <c r="E498" i="16"/>
  <c r="C496" i="16"/>
  <c r="E496" i="16"/>
  <c r="C494" i="16"/>
  <c r="E494" i="16"/>
  <c r="C492" i="16"/>
  <c r="E492" i="16"/>
  <c r="C490" i="16"/>
  <c r="E490" i="16"/>
  <c r="C488" i="16"/>
  <c r="E488" i="16"/>
  <c r="C486" i="16"/>
  <c r="E486" i="16"/>
  <c r="C484" i="16"/>
  <c r="E484" i="16"/>
  <c r="C482" i="16"/>
  <c r="E482" i="16"/>
  <c r="C480" i="16"/>
  <c r="E480" i="16"/>
  <c r="C478" i="16"/>
  <c r="E478" i="16"/>
  <c r="C476" i="16"/>
  <c r="E476" i="16"/>
  <c r="C474" i="16"/>
  <c r="E474" i="16"/>
  <c r="C472" i="16"/>
  <c r="E472" i="16"/>
  <c r="C470" i="16"/>
  <c r="E470" i="16"/>
  <c r="C468" i="16"/>
  <c r="E468" i="16"/>
  <c r="C466" i="16"/>
  <c r="E466" i="16"/>
  <c r="C464" i="16"/>
  <c r="E464" i="16"/>
  <c r="C462" i="16"/>
  <c r="E462" i="16"/>
  <c r="C460" i="16"/>
  <c r="E460" i="16"/>
  <c r="C458" i="16"/>
  <c r="E458" i="16"/>
  <c r="C456" i="16"/>
  <c r="E456" i="16"/>
  <c r="C454" i="16"/>
  <c r="E454" i="16"/>
  <c r="C452" i="16"/>
  <c r="E452" i="16"/>
  <c r="C450" i="16"/>
  <c r="E450" i="16"/>
  <c r="C448" i="16"/>
  <c r="E448" i="16"/>
  <c r="C446" i="16"/>
  <c r="E446" i="16"/>
  <c r="C444" i="16"/>
  <c r="E444" i="16"/>
  <c r="C442" i="16"/>
  <c r="E442" i="16"/>
  <c r="C440" i="16"/>
  <c r="E440" i="16"/>
  <c r="C438" i="16"/>
  <c r="E438" i="16"/>
  <c r="C436" i="16"/>
  <c r="E436" i="16"/>
  <c r="C434" i="16"/>
  <c r="E434" i="16"/>
  <c r="C432" i="16"/>
  <c r="E432" i="16"/>
  <c r="C430" i="16"/>
  <c r="E430" i="16"/>
  <c r="C428" i="16"/>
  <c r="E428" i="16"/>
  <c r="C426" i="16"/>
  <c r="E426" i="16"/>
  <c r="C424" i="16"/>
  <c r="E424" i="16"/>
  <c r="C422" i="16"/>
  <c r="E422" i="16"/>
  <c r="C420" i="16"/>
  <c r="E420" i="16"/>
  <c r="C418" i="16"/>
  <c r="E418" i="16"/>
  <c r="C416" i="16"/>
  <c r="E416" i="16"/>
  <c r="C414" i="16"/>
  <c r="E414" i="16"/>
  <c r="C412" i="16"/>
  <c r="E412" i="16"/>
  <c r="C410" i="16"/>
  <c r="E410" i="16"/>
  <c r="C408" i="16"/>
  <c r="E408" i="16"/>
  <c r="C406" i="16"/>
  <c r="E406" i="16"/>
  <c r="C404" i="16"/>
  <c r="E404" i="16"/>
  <c r="C402" i="16"/>
  <c r="E402" i="16"/>
  <c r="C400" i="16"/>
  <c r="E400" i="16"/>
  <c r="C398" i="16"/>
  <c r="E398" i="16"/>
  <c r="C396" i="16"/>
  <c r="E396" i="16"/>
  <c r="C394" i="16"/>
  <c r="E394" i="16"/>
  <c r="C392" i="16"/>
  <c r="E392" i="16"/>
  <c r="C390" i="16"/>
  <c r="E390" i="16"/>
  <c r="C388" i="16"/>
  <c r="E388" i="16"/>
  <c r="C386" i="16"/>
  <c r="E386" i="16"/>
  <c r="C384" i="16"/>
  <c r="E384" i="16"/>
  <c r="C382" i="16"/>
  <c r="E382" i="16"/>
  <c r="C380" i="16"/>
  <c r="E380" i="16"/>
  <c r="C378" i="16"/>
  <c r="E378" i="16"/>
  <c r="C376" i="16"/>
  <c r="E376" i="16"/>
  <c r="C374" i="16"/>
  <c r="E374" i="16"/>
  <c r="C372" i="16"/>
  <c r="E372" i="16"/>
  <c r="C370" i="16"/>
  <c r="E370" i="16"/>
  <c r="C368" i="16"/>
  <c r="E368" i="16"/>
  <c r="C366" i="16"/>
  <c r="E366" i="16"/>
  <c r="C364" i="16"/>
  <c r="E364" i="16"/>
  <c r="C362" i="16"/>
  <c r="E362" i="16"/>
  <c r="C360" i="16"/>
  <c r="E360" i="16"/>
  <c r="C358" i="16"/>
  <c r="E358" i="16"/>
  <c r="C356" i="16"/>
  <c r="E356" i="16"/>
  <c r="C354" i="16"/>
  <c r="E354" i="16"/>
  <c r="C352" i="16"/>
  <c r="E352" i="16"/>
  <c r="C350" i="16"/>
  <c r="E350" i="16"/>
  <c r="C348" i="16"/>
  <c r="E348" i="16"/>
  <c r="C346" i="16"/>
  <c r="E346" i="16"/>
  <c r="C344" i="16"/>
  <c r="E344" i="16"/>
  <c r="C342" i="16"/>
  <c r="E342" i="16"/>
  <c r="C340" i="16"/>
  <c r="E340" i="16"/>
  <c r="C338" i="16"/>
  <c r="E338" i="16"/>
  <c r="C336" i="16"/>
  <c r="E336" i="16"/>
  <c r="C334" i="16"/>
  <c r="E334" i="16"/>
  <c r="C332" i="16"/>
  <c r="E332" i="16"/>
  <c r="C330" i="16"/>
  <c r="E330" i="16"/>
  <c r="C328" i="16"/>
  <c r="E328" i="16"/>
  <c r="C326" i="16"/>
  <c r="E326" i="16"/>
  <c r="C324" i="16"/>
  <c r="E324" i="16"/>
  <c r="C322" i="16"/>
  <c r="E322" i="16"/>
  <c r="C320" i="16"/>
  <c r="E320" i="16"/>
  <c r="C318" i="16"/>
  <c r="E318" i="16"/>
  <c r="C316" i="16"/>
  <c r="E316" i="16"/>
  <c r="C314" i="16"/>
  <c r="E314" i="16"/>
  <c r="C312" i="16"/>
  <c r="E312" i="16"/>
  <c r="C310" i="16"/>
  <c r="E310" i="16"/>
  <c r="C308" i="16"/>
  <c r="E308" i="16"/>
  <c r="C306" i="16"/>
  <c r="E306" i="16"/>
  <c r="C304" i="16"/>
  <c r="E304" i="16"/>
  <c r="C302" i="16"/>
  <c r="E302" i="16"/>
  <c r="C300" i="16"/>
  <c r="E300" i="16"/>
  <c r="C298" i="16"/>
  <c r="E298" i="16"/>
  <c r="C296" i="16"/>
  <c r="E296" i="16"/>
  <c r="C294" i="16"/>
  <c r="E294" i="16"/>
  <c r="C292" i="16"/>
  <c r="E292" i="16"/>
  <c r="C290" i="16"/>
  <c r="E290" i="16"/>
  <c r="C288" i="16"/>
  <c r="E288" i="16"/>
  <c r="C286" i="16"/>
  <c r="E286" i="16"/>
  <c r="C284" i="16"/>
  <c r="E284" i="16"/>
  <c r="C282" i="16"/>
  <c r="E282" i="16"/>
  <c r="C280" i="16"/>
  <c r="E280" i="16"/>
  <c r="C278" i="16"/>
  <c r="E278" i="16"/>
  <c r="C276" i="16"/>
  <c r="E276" i="16"/>
  <c r="C274" i="16"/>
  <c r="E274" i="16"/>
  <c r="C272" i="16"/>
  <c r="E272" i="16"/>
  <c r="C270" i="16"/>
  <c r="E270" i="16"/>
  <c r="C268" i="16"/>
  <c r="E268" i="16"/>
  <c r="C266" i="16"/>
  <c r="E266" i="16"/>
  <c r="C264" i="16"/>
  <c r="E264" i="16"/>
  <c r="C262" i="16"/>
  <c r="E262" i="16"/>
  <c r="C260" i="16"/>
  <c r="E260" i="16"/>
  <c r="C258" i="16"/>
  <c r="E258" i="16"/>
  <c r="C256" i="16"/>
  <c r="E256" i="16"/>
  <c r="C254" i="16"/>
  <c r="E254" i="16"/>
  <c r="C252" i="16"/>
  <c r="E252" i="16"/>
  <c r="C250" i="16"/>
  <c r="E250" i="16"/>
  <c r="C248" i="16"/>
  <c r="E248" i="16"/>
  <c r="C246" i="16"/>
  <c r="E246" i="16"/>
  <c r="C244" i="16"/>
  <c r="E244" i="16"/>
  <c r="C242" i="16"/>
  <c r="E242" i="16"/>
  <c r="C240" i="16"/>
  <c r="E240" i="16"/>
  <c r="C238" i="16"/>
  <c r="E238" i="16"/>
  <c r="C236" i="16"/>
  <c r="E236" i="16"/>
  <c r="C234" i="16"/>
  <c r="E234" i="16"/>
  <c r="C232" i="16"/>
  <c r="E232" i="16"/>
  <c r="C230" i="16"/>
  <c r="E230" i="16"/>
  <c r="C228" i="16"/>
  <c r="E228" i="16"/>
  <c r="C226" i="16"/>
  <c r="E226" i="16"/>
  <c r="C224" i="16"/>
  <c r="E224" i="16"/>
  <c r="C222" i="16"/>
  <c r="E222" i="16"/>
  <c r="C220" i="16"/>
  <c r="E220" i="16"/>
  <c r="C218" i="16"/>
  <c r="E218" i="16"/>
  <c r="C216" i="16"/>
  <c r="E216" i="16"/>
  <c r="C214" i="16"/>
  <c r="E214" i="16"/>
  <c r="C212" i="16"/>
  <c r="E212" i="16"/>
  <c r="C210" i="16"/>
  <c r="E210" i="16"/>
  <c r="C208" i="16"/>
  <c r="E208" i="16"/>
  <c r="C206" i="16"/>
  <c r="E206" i="16"/>
  <c r="C204" i="16"/>
  <c r="E204" i="16"/>
  <c r="C202" i="16"/>
  <c r="E202" i="16"/>
  <c r="C200" i="16"/>
  <c r="E200" i="16"/>
  <c r="C198" i="16"/>
  <c r="E198" i="16"/>
  <c r="C196" i="16"/>
  <c r="E196" i="16"/>
  <c r="C194" i="16"/>
  <c r="E194" i="16"/>
  <c r="C192" i="16"/>
  <c r="E192" i="16"/>
  <c r="C190" i="16"/>
  <c r="E190" i="16"/>
  <c r="C188" i="16"/>
  <c r="E188" i="16"/>
  <c r="C186" i="16"/>
  <c r="E186" i="16"/>
  <c r="C184" i="16"/>
  <c r="E184" i="16"/>
  <c r="C182" i="16"/>
  <c r="E182" i="16"/>
  <c r="C180" i="16"/>
  <c r="E180" i="16"/>
  <c r="C178" i="16"/>
  <c r="E178" i="16"/>
  <c r="C176" i="16"/>
  <c r="E176" i="16"/>
  <c r="C174" i="16"/>
  <c r="E174" i="16"/>
  <c r="C172" i="16"/>
  <c r="E172" i="16"/>
  <c r="C170" i="16"/>
  <c r="E170" i="16"/>
  <c r="C168" i="16"/>
  <c r="E168" i="16"/>
  <c r="C166" i="16"/>
  <c r="E166" i="16"/>
  <c r="C164" i="16"/>
  <c r="E164" i="16"/>
  <c r="C162" i="16"/>
  <c r="E162" i="16"/>
  <c r="C160" i="16"/>
  <c r="E160" i="16"/>
  <c r="C158" i="16"/>
  <c r="E158" i="16"/>
  <c r="C156" i="16"/>
  <c r="E156" i="16"/>
  <c r="C154" i="16"/>
  <c r="E154" i="16"/>
  <c r="C152" i="16"/>
  <c r="E152" i="16"/>
  <c r="C150" i="16"/>
  <c r="E150" i="16"/>
  <c r="C148" i="16"/>
  <c r="E148" i="16"/>
  <c r="C146" i="16"/>
  <c r="E146" i="16"/>
  <c r="C144" i="16"/>
  <c r="E144" i="16"/>
  <c r="C142" i="16"/>
  <c r="E142" i="16"/>
  <c r="C140" i="16"/>
  <c r="E140" i="16"/>
  <c r="C138" i="16"/>
  <c r="E138" i="16"/>
  <c r="C136" i="16"/>
  <c r="E136" i="16"/>
  <c r="C134" i="16"/>
  <c r="E134" i="16"/>
  <c r="C132" i="16"/>
  <c r="E132" i="16"/>
  <c r="C130" i="16"/>
  <c r="E130" i="16"/>
  <c r="C128" i="16"/>
  <c r="E128" i="16"/>
  <c r="C126" i="16"/>
  <c r="E126" i="16"/>
  <c r="C124" i="16"/>
  <c r="E124" i="16"/>
  <c r="C122" i="16"/>
  <c r="E122" i="16"/>
  <c r="C120" i="16"/>
  <c r="E120" i="16"/>
  <c r="C118" i="16"/>
  <c r="E118" i="16"/>
  <c r="C116" i="16"/>
  <c r="E116" i="16"/>
  <c r="C114" i="16"/>
  <c r="E114" i="16"/>
  <c r="C112" i="16"/>
  <c r="E112" i="16"/>
  <c r="C110" i="16"/>
  <c r="E110" i="16"/>
  <c r="C108" i="16"/>
  <c r="E108" i="16"/>
  <c r="C106" i="16"/>
  <c r="E106" i="16"/>
  <c r="C104" i="16"/>
  <c r="E104" i="16"/>
  <c r="C102" i="16"/>
  <c r="E102" i="16"/>
  <c r="C100" i="16"/>
  <c r="E100" i="16"/>
  <c r="C98" i="16"/>
  <c r="E98" i="16"/>
  <c r="C96" i="16"/>
  <c r="E96" i="16"/>
  <c r="C94" i="16"/>
  <c r="E94" i="16"/>
  <c r="C92" i="16"/>
  <c r="E92" i="16"/>
  <c r="C90" i="16"/>
  <c r="E90" i="16"/>
  <c r="C88" i="16"/>
  <c r="E88" i="16"/>
  <c r="C86" i="16"/>
  <c r="E86" i="16"/>
  <c r="C84" i="16"/>
  <c r="E84" i="16"/>
  <c r="C82" i="16"/>
  <c r="E82" i="16"/>
  <c r="C80" i="16"/>
  <c r="E80" i="16"/>
  <c r="C78" i="16"/>
  <c r="E78" i="16"/>
  <c r="C76" i="16"/>
  <c r="E76" i="16"/>
  <c r="C74" i="16"/>
  <c r="E74" i="16"/>
  <c r="C72" i="16"/>
  <c r="E72" i="16"/>
  <c r="C70" i="16"/>
  <c r="E70" i="16"/>
  <c r="C68" i="16"/>
  <c r="E68" i="16"/>
  <c r="C66" i="16"/>
  <c r="E66" i="16"/>
  <c r="C64" i="16"/>
  <c r="E64" i="16"/>
  <c r="C62" i="16"/>
  <c r="E62" i="16"/>
  <c r="C60" i="16"/>
  <c r="E60" i="16"/>
  <c r="C58" i="16"/>
  <c r="E58" i="16"/>
  <c r="C56" i="16"/>
  <c r="E56" i="16"/>
  <c r="E1053" i="16"/>
  <c r="E1051" i="16"/>
  <c r="E1049" i="16"/>
  <c r="E1047" i="16"/>
  <c r="E1045" i="16"/>
  <c r="E1043" i="16"/>
  <c r="E1041" i="16"/>
  <c r="E1039" i="16"/>
  <c r="E1037" i="16"/>
  <c r="E1035" i="16"/>
  <c r="E1033" i="16"/>
  <c r="E1031" i="16"/>
  <c r="E1029" i="16"/>
  <c r="E1027" i="16"/>
  <c r="E1025" i="16"/>
  <c r="E1023" i="16"/>
  <c r="E1021" i="16"/>
  <c r="E1019" i="16"/>
  <c r="E1017" i="16"/>
  <c r="E1015" i="16"/>
  <c r="E1013" i="16"/>
  <c r="E1011" i="16"/>
  <c r="E1009" i="16"/>
  <c r="E1007" i="16"/>
  <c r="E1005" i="16"/>
  <c r="E1003" i="16"/>
  <c r="E1001" i="16"/>
  <c r="E999" i="16"/>
  <c r="E997" i="16"/>
  <c r="E995" i="16"/>
  <c r="E993" i="16"/>
  <c r="E991" i="16"/>
  <c r="E989" i="16"/>
  <c r="E987" i="16"/>
  <c r="E985" i="16"/>
  <c r="E983" i="16"/>
  <c r="E981" i="16"/>
  <c r="E979" i="16"/>
  <c r="E977" i="16"/>
  <c r="E975" i="16"/>
  <c r="E973" i="16"/>
  <c r="E971" i="16"/>
  <c r="E969" i="16"/>
  <c r="E967" i="16"/>
  <c r="E965" i="16"/>
  <c r="E963" i="16"/>
  <c r="E961" i="16"/>
  <c r="E959" i="16"/>
  <c r="E957" i="16"/>
  <c r="E955" i="16"/>
  <c r="E953" i="16"/>
  <c r="E951" i="16"/>
  <c r="E949" i="16"/>
  <c r="E947" i="16"/>
  <c r="E945" i="16"/>
  <c r="E943" i="16"/>
  <c r="E941" i="16"/>
  <c r="E939" i="16"/>
  <c r="E937" i="16"/>
  <c r="E935" i="16"/>
  <c r="E933" i="16"/>
  <c r="E931" i="16"/>
  <c r="E929" i="16"/>
  <c r="E927" i="16"/>
  <c r="E923" i="16"/>
  <c r="E919" i="16"/>
  <c r="E915" i="16"/>
  <c r="E911" i="16"/>
  <c r="E907" i="16"/>
  <c r="E903" i="16"/>
  <c r="C899" i="16"/>
  <c r="E899" i="16"/>
  <c r="C897" i="16"/>
  <c r="E897" i="16"/>
  <c r="C895" i="16"/>
  <c r="E895" i="16"/>
  <c r="C893" i="16"/>
  <c r="E893" i="16"/>
  <c r="C891" i="16"/>
  <c r="E891" i="16"/>
  <c r="C889" i="16"/>
  <c r="E889" i="16"/>
  <c r="C887" i="16"/>
  <c r="E887" i="16"/>
  <c r="C885" i="16"/>
  <c r="E885" i="16"/>
  <c r="C883" i="16"/>
  <c r="E883" i="16"/>
  <c r="C881" i="16"/>
  <c r="E881" i="16"/>
  <c r="C879" i="16"/>
  <c r="E879" i="16"/>
  <c r="C877" i="16"/>
  <c r="E877" i="16"/>
  <c r="C875" i="16"/>
  <c r="E875" i="16"/>
  <c r="C873" i="16"/>
  <c r="E873" i="16"/>
  <c r="C871" i="16"/>
  <c r="E871" i="16"/>
  <c r="C869" i="16"/>
  <c r="E869" i="16"/>
  <c r="C867" i="16"/>
  <c r="E867" i="16"/>
  <c r="C865" i="16"/>
  <c r="E865" i="16"/>
  <c r="C863" i="16"/>
  <c r="E863" i="16"/>
  <c r="C861" i="16"/>
  <c r="E861" i="16"/>
  <c r="C859" i="16"/>
  <c r="E859" i="16"/>
  <c r="C857" i="16"/>
  <c r="E857" i="16"/>
  <c r="C855" i="16"/>
  <c r="E855" i="16"/>
  <c r="C853" i="16"/>
  <c r="E853" i="16"/>
  <c r="C851" i="16"/>
  <c r="E851" i="16"/>
  <c r="C849" i="16"/>
  <c r="E849" i="16"/>
  <c r="C847" i="16"/>
  <c r="E847" i="16"/>
  <c r="C845" i="16"/>
  <c r="E845" i="16"/>
  <c r="C843" i="16"/>
  <c r="E843" i="16"/>
  <c r="C841" i="16"/>
  <c r="E841" i="16"/>
  <c r="C839" i="16"/>
  <c r="E839" i="16"/>
  <c r="C837" i="16"/>
  <c r="E837" i="16"/>
  <c r="C835" i="16"/>
  <c r="E835" i="16"/>
  <c r="C833" i="16"/>
  <c r="E833" i="16"/>
  <c r="C831" i="16"/>
  <c r="E831" i="16"/>
  <c r="C829" i="16"/>
  <c r="E829" i="16"/>
  <c r="C827" i="16"/>
  <c r="E827" i="16"/>
  <c r="C825" i="16"/>
  <c r="E825" i="16"/>
  <c r="C823" i="16"/>
  <c r="E823" i="16"/>
  <c r="C821" i="16"/>
  <c r="E821" i="16"/>
  <c r="C819" i="16"/>
  <c r="E819" i="16"/>
  <c r="C817" i="16"/>
  <c r="E817" i="16"/>
  <c r="C815" i="16"/>
  <c r="E815" i="16"/>
  <c r="C813" i="16"/>
  <c r="E813" i="16"/>
  <c r="C811" i="16"/>
  <c r="E811" i="16"/>
  <c r="C809" i="16"/>
  <c r="E809" i="16"/>
  <c r="C807" i="16"/>
  <c r="E807" i="16"/>
  <c r="C805" i="16"/>
  <c r="E805" i="16"/>
  <c r="C803" i="16"/>
  <c r="E803" i="16"/>
  <c r="C801" i="16"/>
  <c r="E801" i="16"/>
  <c r="C799" i="16"/>
  <c r="E799" i="16"/>
  <c r="C797" i="16"/>
  <c r="E797" i="16"/>
  <c r="C795" i="16"/>
  <c r="E795" i="16"/>
  <c r="C793" i="16"/>
  <c r="E793" i="16"/>
  <c r="C791" i="16"/>
  <c r="E791" i="16"/>
  <c r="C789" i="16"/>
  <c r="E789" i="16"/>
  <c r="C787" i="16"/>
  <c r="E787" i="16"/>
  <c r="C785" i="16"/>
  <c r="E785" i="16"/>
  <c r="C783" i="16"/>
  <c r="E783" i="16"/>
  <c r="C781" i="16"/>
  <c r="E781" i="16"/>
  <c r="C779" i="16"/>
  <c r="E779" i="16"/>
  <c r="C777" i="16"/>
  <c r="E777" i="16"/>
  <c r="C775" i="16"/>
  <c r="E775" i="16"/>
  <c r="C773" i="16"/>
  <c r="E773" i="16"/>
  <c r="C771" i="16"/>
  <c r="E771" i="16"/>
  <c r="C769" i="16"/>
  <c r="E769" i="16"/>
  <c r="C767" i="16"/>
  <c r="E767" i="16"/>
  <c r="C765" i="16"/>
  <c r="E765" i="16"/>
  <c r="C763" i="16"/>
  <c r="E763" i="16"/>
  <c r="C761" i="16"/>
  <c r="E761" i="16"/>
  <c r="C759" i="16"/>
  <c r="E759" i="16"/>
  <c r="C757" i="16"/>
  <c r="E757" i="16"/>
  <c r="C755" i="16"/>
  <c r="E755" i="16"/>
  <c r="C753" i="16"/>
  <c r="E753" i="16"/>
  <c r="C751" i="16"/>
  <c r="E751" i="16"/>
  <c r="C749" i="16"/>
  <c r="E749" i="16"/>
  <c r="C747" i="16"/>
  <c r="E747" i="16"/>
  <c r="C745" i="16"/>
  <c r="E745" i="16"/>
  <c r="C743" i="16"/>
  <c r="E743" i="16"/>
  <c r="C741" i="16"/>
  <c r="E741" i="16"/>
  <c r="C739" i="16"/>
  <c r="E739" i="16"/>
  <c r="C737" i="16"/>
  <c r="E737" i="16"/>
  <c r="C735" i="16"/>
  <c r="E735" i="16"/>
  <c r="C733" i="16"/>
  <c r="E733" i="16"/>
  <c r="C731" i="16"/>
  <c r="E731" i="16"/>
  <c r="C729" i="16"/>
  <c r="E729" i="16"/>
  <c r="C727" i="16"/>
  <c r="E727" i="16"/>
  <c r="C725" i="16"/>
  <c r="E725" i="16"/>
  <c r="C723" i="16"/>
  <c r="E723" i="16"/>
  <c r="C721" i="16"/>
  <c r="E721" i="16"/>
  <c r="C719" i="16"/>
  <c r="E719" i="16"/>
  <c r="C717" i="16"/>
  <c r="E717" i="16"/>
  <c r="C715" i="16"/>
  <c r="E715" i="16"/>
  <c r="C713" i="16"/>
  <c r="E713" i="16"/>
  <c r="C711" i="16"/>
  <c r="E711" i="16"/>
  <c r="C709" i="16"/>
  <c r="E709" i="16"/>
  <c r="C707" i="16"/>
  <c r="E707" i="16"/>
  <c r="C705" i="16"/>
  <c r="E705" i="16"/>
  <c r="C703" i="16"/>
  <c r="E703" i="16"/>
  <c r="C701" i="16"/>
  <c r="E701" i="16"/>
  <c r="C699" i="16"/>
  <c r="E699" i="16"/>
  <c r="C697" i="16"/>
  <c r="E697" i="16"/>
  <c r="C695" i="16"/>
  <c r="E695" i="16"/>
  <c r="C693" i="16"/>
  <c r="E693" i="16"/>
  <c r="C691" i="16"/>
  <c r="E691" i="16"/>
  <c r="C689" i="16"/>
  <c r="E689" i="16"/>
  <c r="C687" i="16"/>
  <c r="E687" i="16"/>
  <c r="C685" i="16"/>
  <c r="E685" i="16"/>
  <c r="C683" i="16"/>
  <c r="E683" i="16"/>
  <c r="C681" i="16"/>
  <c r="E681" i="16"/>
  <c r="C679" i="16"/>
  <c r="E679" i="16"/>
  <c r="C677" i="16"/>
  <c r="E677" i="16"/>
  <c r="C675" i="16"/>
  <c r="E675" i="16"/>
  <c r="C673" i="16"/>
  <c r="E673" i="16"/>
  <c r="C671" i="16"/>
  <c r="E671" i="16"/>
  <c r="C669" i="16"/>
  <c r="E669" i="16"/>
  <c r="C667" i="16"/>
  <c r="E667" i="16"/>
  <c r="C665" i="16"/>
  <c r="E665" i="16"/>
  <c r="C663" i="16"/>
  <c r="E663" i="16"/>
  <c r="C661" i="16"/>
  <c r="E661" i="16"/>
  <c r="C659" i="16"/>
  <c r="E659" i="16"/>
  <c r="C657" i="16"/>
  <c r="E657" i="16"/>
  <c r="C655" i="16"/>
  <c r="E655" i="16"/>
  <c r="C653" i="16"/>
  <c r="E653" i="16"/>
  <c r="C651" i="16"/>
  <c r="E651" i="16"/>
  <c r="C649" i="16"/>
  <c r="E649" i="16"/>
  <c r="C647" i="16"/>
  <c r="E647" i="16"/>
  <c r="C645" i="16"/>
  <c r="E645" i="16"/>
  <c r="C643" i="16"/>
  <c r="E643" i="16"/>
  <c r="C641" i="16"/>
  <c r="E641" i="16"/>
  <c r="C639" i="16"/>
  <c r="E639" i="16"/>
  <c r="C637" i="16"/>
  <c r="E637" i="16"/>
  <c r="C635" i="16"/>
  <c r="E635" i="16"/>
  <c r="C633" i="16"/>
  <c r="E633" i="16"/>
  <c r="C631" i="16"/>
  <c r="E631" i="16"/>
  <c r="C629" i="16"/>
  <c r="E629" i="16"/>
  <c r="C627" i="16"/>
  <c r="E627" i="16"/>
  <c r="C625" i="16"/>
  <c r="E625" i="16"/>
  <c r="C623" i="16"/>
  <c r="E623" i="16"/>
  <c r="C621" i="16"/>
  <c r="E621" i="16"/>
  <c r="C619" i="16"/>
  <c r="E619" i="16"/>
  <c r="C617" i="16"/>
  <c r="E617" i="16"/>
  <c r="C615" i="16"/>
  <c r="E615" i="16"/>
  <c r="C613" i="16"/>
  <c r="E613" i="16"/>
  <c r="C611" i="16"/>
  <c r="E611" i="16"/>
  <c r="C609" i="16"/>
  <c r="E609" i="16"/>
  <c r="C607" i="16"/>
  <c r="E607" i="16"/>
  <c r="C605" i="16"/>
  <c r="E605" i="16"/>
  <c r="C603" i="16"/>
  <c r="E603" i="16"/>
  <c r="C601" i="16"/>
  <c r="E601" i="16"/>
  <c r="C599" i="16"/>
  <c r="E599" i="16"/>
  <c r="C597" i="16"/>
  <c r="E597" i="16"/>
  <c r="C595" i="16"/>
  <c r="E595" i="16"/>
  <c r="C593" i="16"/>
  <c r="E593" i="16"/>
  <c r="C591" i="16"/>
  <c r="E591" i="16"/>
  <c r="C589" i="16"/>
  <c r="E589" i="16"/>
  <c r="C587" i="16"/>
  <c r="E587" i="16"/>
  <c r="C585" i="16"/>
  <c r="E585" i="16"/>
  <c r="C583" i="16"/>
  <c r="E583" i="16"/>
  <c r="C581" i="16"/>
  <c r="E581" i="16"/>
  <c r="C579" i="16"/>
  <c r="E579" i="16"/>
  <c r="C577" i="16"/>
  <c r="E577" i="16"/>
  <c r="C575" i="16"/>
  <c r="E575" i="16"/>
  <c r="C573" i="16"/>
  <c r="E573" i="16"/>
  <c r="C571" i="16"/>
  <c r="E571" i="16"/>
  <c r="C569" i="16"/>
  <c r="E569" i="16"/>
  <c r="C567" i="16"/>
  <c r="E567" i="16"/>
  <c r="C565" i="16"/>
  <c r="E565" i="16"/>
  <c r="C563" i="16"/>
  <c r="E563" i="16"/>
  <c r="C561" i="16"/>
  <c r="E561" i="16"/>
  <c r="C559" i="16"/>
  <c r="E559" i="16"/>
  <c r="C557" i="16"/>
  <c r="E557" i="16"/>
  <c r="C555" i="16"/>
  <c r="E555" i="16"/>
  <c r="C553" i="16"/>
  <c r="E553" i="16"/>
  <c r="C551" i="16"/>
  <c r="E551" i="16"/>
  <c r="C549" i="16"/>
  <c r="E549" i="16"/>
  <c r="C547" i="16"/>
  <c r="E547" i="16"/>
  <c r="C545" i="16"/>
  <c r="E545" i="16"/>
  <c r="C543" i="16"/>
  <c r="E543" i="16"/>
  <c r="C541" i="16"/>
  <c r="E541" i="16"/>
  <c r="C539" i="16"/>
  <c r="E539" i="16"/>
  <c r="C537" i="16"/>
  <c r="E537" i="16"/>
  <c r="C535" i="16"/>
  <c r="E535" i="16"/>
  <c r="C533" i="16"/>
  <c r="E533" i="16"/>
  <c r="C531" i="16"/>
  <c r="E531" i="16"/>
  <c r="C529" i="16"/>
  <c r="E529" i="16"/>
  <c r="C527" i="16"/>
  <c r="E527" i="16"/>
  <c r="C525" i="16"/>
  <c r="E525" i="16"/>
  <c r="C523" i="16"/>
  <c r="E523" i="16"/>
  <c r="C521" i="16"/>
  <c r="E521" i="16"/>
  <c r="C519" i="16"/>
  <c r="E519" i="16"/>
  <c r="C517" i="16"/>
  <c r="E517" i="16"/>
  <c r="C515" i="16"/>
  <c r="E515" i="16"/>
  <c r="C513" i="16"/>
  <c r="E513" i="16"/>
  <c r="C511" i="16"/>
  <c r="E511" i="16"/>
  <c r="C509" i="16"/>
  <c r="E509" i="16"/>
  <c r="C507" i="16"/>
  <c r="E507" i="16"/>
  <c r="C505" i="16"/>
  <c r="E505" i="16"/>
  <c r="C503" i="16"/>
  <c r="E503" i="16"/>
  <c r="C501" i="16"/>
  <c r="E501" i="16"/>
  <c r="C499" i="16"/>
  <c r="E499" i="16"/>
  <c r="C497" i="16"/>
  <c r="E497" i="16"/>
  <c r="C495" i="16"/>
  <c r="E495" i="16"/>
  <c r="C493" i="16"/>
  <c r="E493" i="16"/>
  <c r="C491" i="16"/>
  <c r="E491" i="16"/>
  <c r="C489" i="16"/>
  <c r="E489" i="16"/>
  <c r="C487" i="16"/>
  <c r="E487" i="16"/>
  <c r="C485" i="16"/>
  <c r="E485" i="16"/>
  <c r="C483" i="16"/>
  <c r="E483" i="16"/>
  <c r="C481" i="16"/>
  <c r="E481" i="16"/>
  <c r="C479" i="16"/>
  <c r="E479" i="16"/>
  <c r="C477" i="16"/>
  <c r="E477" i="16"/>
  <c r="C475" i="16"/>
  <c r="E475" i="16"/>
  <c r="C473" i="16"/>
  <c r="E473" i="16"/>
  <c r="C471" i="16"/>
  <c r="E471" i="16"/>
  <c r="C469" i="16"/>
  <c r="E469" i="16"/>
  <c r="C467" i="16"/>
  <c r="E467" i="16"/>
  <c r="C465" i="16"/>
  <c r="E465" i="16"/>
  <c r="C463" i="16"/>
  <c r="E463" i="16"/>
  <c r="C461" i="16"/>
  <c r="E461" i="16"/>
  <c r="C459" i="16"/>
  <c r="E459" i="16"/>
  <c r="C457" i="16"/>
  <c r="E457" i="16"/>
  <c r="C455" i="16"/>
  <c r="E455" i="16"/>
  <c r="C453" i="16"/>
  <c r="E453" i="16"/>
  <c r="C451" i="16"/>
  <c r="E451" i="16"/>
  <c r="C449" i="16"/>
  <c r="E449" i="16"/>
  <c r="C447" i="16"/>
  <c r="E447" i="16"/>
  <c r="C445" i="16"/>
  <c r="E445" i="16"/>
  <c r="C443" i="16"/>
  <c r="E443" i="16"/>
  <c r="C441" i="16"/>
  <c r="E441" i="16"/>
  <c r="C439" i="16"/>
  <c r="E439" i="16"/>
  <c r="C437" i="16"/>
  <c r="E437" i="16"/>
  <c r="C435" i="16"/>
  <c r="E435" i="16"/>
  <c r="C433" i="16"/>
  <c r="E433" i="16"/>
  <c r="C431" i="16"/>
  <c r="E431" i="16"/>
  <c r="C429" i="16"/>
  <c r="E429" i="16"/>
  <c r="C427" i="16"/>
  <c r="E427" i="16"/>
  <c r="C425" i="16"/>
  <c r="E425" i="16"/>
  <c r="C423" i="16"/>
  <c r="E423" i="16"/>
  <c r="C421" i="16"/>
  <c r="E421" i="16"/>
  <c r="C419" i="16"/>
  <c r="E419" i="16"/>
  <c r="C417" i="16"/>
  <c r="E417" i="16"/>
  <c r="C415" i="16"/>
  <c r="E415" i="16"/>
  <c r="C413" i="16"/>
  <c r="E413" i="16"/>
  <c r="C411" i="16"/>
  <c r="E411" i="16"/>
  <c r="C409" i="16"/>
  <c r="E409" i="16"/>
  <c r="C407" i="16"/>
  <c r="E407" i="16"/>
  <c r="C405" i="16"/>
  <c r="E405" i="16"/>
  <c r="C403" i="16"/>
  <c r="E403" i="16"/>
  <c r="C401" i="16"/>
  <c r="E401" i="16"/>
  <c r="C399" i="16"/>
  <c r="E399" i="16"/>
  <c r="C397" i="16"/>
  <c r="E397" i="16"/>
  <c r="C395" i="16"/>
  <c r="E395" i="16"/>
  <c r="C393" i="16"/>
  <c r="E393" i="16"/>
  <c r="C391" i="16"/>
  <c r="E391" i="16"/>
  <c r="C389" i="16"/>
  <c r="E389" i="16"/>
  <c r="C387" i="16"/>
  <c r="E387" i="16"/>
  <c r="C385" i="16"/>
  <c r="E385" i="16"/>
  <c r="C383" i="16"/>
  <c r="E383" i="16"/>
  <c r="C381" i="16"/>
  <c r="E381" i="16"/>
  <c r="C379" i="16"/>
  <c r="E379" i="16"/>
  <c r="C377" i="16"/>
  <c r="E377" i="16"/>
  <c r="C375" i="16"/>
  <c r="E375" i="16"/>
  <c r="C373" i="16"/>
  <c r="E373" i="16"/>
  <c r="C371" i="16"/>
  <c r="E371" i="16"/>
  <c r="C369" i="16"/>
  <c r="E369" i="16"/>
  <c r="C367" i="16"/>
  <c r="E367" i="16"/>
  <c r="C365" i="16"/>
  <c r="E365" i="16"/>
  <c r="C363" i="16"/>
  <c r="E363" i="16"/>
  <c r="C361" i="16"/>
  <c r="E361" i="16"/>
  <c r="C359" i="16"/>
  <c r="E359" i="16"/>
  <c r="C357" i="16"/>
  <c r="E357" i="16"/>
  <c r="C355" i="16"/>
  <c r="E355" i="16"/>
  <c r="C353" i="16"/>
  <c r="E353" i="16"/>
  <c r="C351" i="16"/>
  <c r="E351" i="16"/>
  <c r="C349" i="16"/>
  <c r="E349" i="16"/>
  <c r="C347" i="16"/>
  <c r="E347" i="16"/>
  <c r="C345" i="16"/>
  <c r="E345" i="16"/>
  <c r="C343" i="16"/>
  <c r="E343" i="16"/>
  <c r="C341" i="16"/>
  <c r="E341" i="16"/>
  <c r="C339" i="16"/>
  <c r="E339" i="16"/>
  <c r="C337" i="16"/>
  <c r="E337" i="16"/>
  <c r="C335" i="16"/>
  <c r="E335" i="16"/>
  <c r="C333" i="16"/>
  <c r="E333" i="16"/>
  <c r="C331" i="16"/>
  <c r="E331" i="16"/>
  <c r="C329" i="16"/>
  <c r="E329" i="16"/>
  <c r="C327" i="16"/>
  <c r="E327" i="16"/>
  <c r="C325" i="16"/>
  <c r="E325" i="16"/>
  <c r="C323" i="16"/>
  <c r="E323" i="16"/>
  <c r="C321" i="16"/>
  <c r="E321" i="16"/>
  <c r="C319" i="16"/>
  <c r="E319" i="16"/>
  <c r="C317" i="16"/>
  <c r="E317" i="16"/>
  <c r="C315" i="16"/>
  <c r="E315" i="16"/>
  <c r="C313" i="16"/>
  <c r="E313" i="16"/>
  <c r="C311" i="16"/>
  <c r="E311" i="16"/>
  <c r="C309" i="16"/>
  <c r="E309" i="16"/>
  <c r="C307" i="16"/>
  <c r="E307" i="16"/>
  <c r="C305" i="16"/>
  <c r="E305" i="16"/>
  <c r="C303" i="16"/>
  <c r="E303" i="16"/>
  <c r="C301" i="16"/>
  <c r="E301" i="16"/>
  <c r="C299" i="16"/>
  <c r="E299" i="16"/>
  <c r="C297" i="16"/>
  <c r="E297" i="16"/>
  <c r="C295" i="16"/>
  <c r="E295" i="16"/>
  <c r="C293" i="16"/>
  <c r="E293" i="16"/>
  <c r="C291" i="16"/>
  <c r="E291" i="16"/>
  <c r="C289" i="16"/>
  <c r="E289" i="16"/>
  <c r="C287" i="16"/>
  <c r="E287" i="16"/>
  <c r="C285" i="16"/>
  <c r="E285" i="16"/>
  <c r="C283" i="16"/>
  <c r="E283" i="16"/>
  <c r="C281" i="16"/>
  <c r="E281" i="16"/>
  <c r="C279" i="16"/>
  <c r="E279" i="16"/>
  <c r="C277" i="16"/>
  <c r="E277" i="16"/>
  <c r="C275" i="16"/>
  <c r="E275" i="16"/>
  <c r="C273" i="16"/>
  <c r="E273" i="16"/>
  <c r="C271" i="16"/>
  <c r="E271" i="16"/>
  <c r="C269" i="16"/>
  <c r="E269" i="16"/>
  <c r="C267" i="16"/>
  <c r="E267" i="16"/>
  <c r="C265" i="16"/>
  <c r="E265" i="16"/>
  <c r="C263" i="16"/>
  <c r="E263" i="16"/>
  <c r="C261" i="16"/>
  <c r="E261" i="16"/>
  <c r="C259" i="16"/>
  <c r="E259" i="16"/>
  <c r="C257" i="16"/>
  <c r="E257" i="16"/>
  <c r="C255" i="16"/>
  <c r="E255" i="16"/>
  <c r="C253" i="16"/>
  <c r="E253" i="16"/>
  <c r="C251" i="16"/>
  <c r="E251" i="16"/>
  <c r="C249" i="16"/>
  <c r="E249" i="16"/>
  <c r="C247" i="16"/>
  <c r="E247" i="16"/>
  <c r="C245" i="16"/>
  <c r="E245" i="16"/>
  <c r="C243" i="16"/>
  <c r="E243" i="16"/>
  <c r="C241" i="16"/>
  <c r="E241" i="16"/>
  <c r="C239" i="16"/>
  <c r="E239" i="16"/>
  <c r="C237" i="16"/>
  <c r="E237" i="16"/>
  <c r="C235" i="16"/>
  <c r="E235" i="16"/>
  <c r="C233" i="16"/>
  <c r="E233" i="16"/>
  <c r="C231" i="16"/>
  <c r="E231" i="16"/>
  <c r="C229" i="16"/>
  <c r="E229" i="16"/>
  <c r="C227" i="16"/>
  <c r="E227" i="16"/>
  <c r="C225" i="16"/>
  <c r="E225" i="16"/>
  <c r="C223" i="16"/>
  <c r="E223" i="16"/>
  <c r="C221" i="16"/>
  <c r="E221" i="16"/>
  <c r="C219" i="16"/>
  <c r="E219" i="16"/>
  <c r="C217" i="16"/>
  <c r="E217" i="16"/>
  <c r="C215" i="16"/>
  <c r="E215" i="16"/>
  <c r="C213" i="16"/>
  <c r="E213" i="16"/>
  <c r="C211" i="16"/>
  <c r="E211" i="16"/>
  <c r="C209" i="16"/>
  <c r="E209" i="16"/>
  <c r="C207" i="16"/>
  <c r="E207" i="16"/>
  <c r="C205" i="16"/>
  <c r="E205" i="16"/>
  <c r="C203" i="16"/>
  <c r="E203" i="16"/>
  <c r="C201" i="16"/>
  <c r="E201" i="16"/>
  <c r="C199" i="16"/>
  <c r="E199" i="16"/>
  <c r="C197" i="16"/>
  <c r="E197" i="16"/>
  <c r="C195" i="16"/>
  <c r="E195" i="16"/>
  <c r="C193" i="16"/>
  <c r="E193" i="16"/>
  <c r="C191" i="16"/>
  <c r="E191" i="16"/>
  <c r="C189" i="16"/>
  <c r="E189" i="16"/>
  <c r="C187" i="16"/>
  <c r="E187" i="16"/>
  <c r="C185" i="16"/>
  <c r="E185" i="16"/>
  <c r="C183" i="16"/>
  <c r="E183" i="16"/>
  <c r="C181" i="16"/>
  <c r="E181" i="16"/>
  <c r="C179" i="16"/>
  <c r="E179" i="16"/>
  <c r="C177" i="16"/>
  <c r="E177" i="16"/>
  <c r="C175" i="16"/>
  <c r="E175" i="16"/>
  <c r="C173" i="16"/>
  <c r="E173" i="16"/>
  <c r="C171" i="16"/>
  <c r="E171" i="16"/>
  <c r="C169" i="16"/>
  <c r="E169" i="16"/>
  <c r="C167" i="16"/>
  <c r="E167" i="16"/>
  <c r="C165" i="16"/>
  <c r="E165" i="16"/>
  <c r="C163" i="16"/>
  <c r="E163" i="16"/>
  <c r="C161" i="16"/>
  <c r="E161" i="16"/>
  <c r="C159" i="16"/>
  <c r="E159" i="16"/>
  <c r="C157" i="16"/>
  <c r="E157" i="16"/>
  <c r="C155" i="16"/>
  <c r="E155" i="16"/>
  <c r="C153" i="16"/>
  <c r="E153" i="16"/>
  <c r="C151" i="16"/>
  <c r="E151" i="16"/>
  <c r="C149" i="16"/>
  <c r="E149" i="16"/>
  <c r="C147" i="16"/>
  <c r="E147" i="16"/>
  <c r="C145" i="16"/>
  <c r="E145" i="16"/>
  <c r="C143" i="16"/>
  <c r="E143" i="16"/>
  <c r="C141" i="16"/>
  <c r="E141" i="16"/>
  <c r="C139" i="16"/>
  <c r="E139" i="16"/>
  <c r="C137" i="16"/>
  <c r="E137" i="16"/>
  <c r="C135" i="16"/>
  <c r="E135" i="16"/>
  <c r="C133" i="16"/>
  <c r="E133" i="16"/>
  <c r="C131" i="16"/>
  <c r="E131" i="16"/>
  <c r="C129" i="16"/>
  <c r="E129" i="16"/>
  <c r="C127" i="16"/>
  <c r="E127" i="16"/>
  <c r="C125" i="16"/>
  <c r="E125" i="16"/>
  <c r="C123" i="16"/>
  <c r="E123" i="16"/>
  <c r="C121" i="16"/>
  <c r="E121" i="16"/>
  <c r="C119" i="16"/>
  <c r="E119" i="16"/>
  <c r="C117" i="16"/>
  <c r="E117" i="16"/>
  <c r="C115" i="16"/>
  <c r="E115" i="16"/>
  <c r="C113" i="16"/>
  <c r="E113" i="16"/>
  <c r="C111" i="16"/>
  <c r="E111" i="16"/>
  <c r="C109" i="16"/>
  <c r="E109" i="16"/>
  <c r="C107" i="16"/>
  <c r="E107" i="16"/>
  <c r="C105" i="16"/>
  <c r="E105" i="16"/>
  <c r="C103" i="16"/>
  <c r="E103" i="16"/>
  <c r="C101" i="16"/>
  <c r="E101" i="16"/>
  <c r="C99" i="16"/>
  <c r="E99" i="16"/>
  <c r="C97" i="16"/>
  <c r="E97" i="16"/>
  <c r="C95" i="16"/>
  <c r="E95" i="16"/>
  <c r="C93" i="16"/>
  <c r="E93" i="16"/>
  <c r="C91" i="16"/>
  <c r="E91" i="16"/>
  <c r="C89" i="16"/>
  <c r="E89" i="16"/>
  <c r="C87" i="16"/>
  <c r="E87" i="16"/>
  <c r="C85" i="16"/>
  <c r="E85" i="16"/>
  <c r="C83" i="16"/>
  <c r="E83" i="16"/>
  <c r="C81" i="16"/>
  <c r="E81" i="16"/>
  <c r="C79" i="16"/>
  <c r="E79" i="16"/>
  <c r="C77" i="16"/>
  <c r="E77" i="16"/>
  <c r="C75" i="16"/>
  <c r="E75" i="16"/>
  <c r="C73" i="16"/>
  <c r="E73" i="16"/>
  <c r="C71" i="16"/>
  <c r="E71" i="16"/>
  <c r="C69" i="16"/>
  <c r="E69" i="16"/>
  <c r="C67" i="16"/>
  <c r="E67" i="16"/>
  <c r="C65" i="16"/>
  <c r="E65" i="16"/>
  <c r="C63" i="16"/>
  <c r="E63" i="16"/>
  <c r="C61" i="16"/>
  <c r="E61" i="16"/>
  <c r="C59" i="16"/>
  <c r="E59" i="16"/>
  <c r="C57" i="16"/>
  <c r="E57" i="16"/>
  <c r="C55" i="16"/>
  <c r="E55" i="16"/>
  <c r="E1052" i="16"/>
  <c r="E1050" i="16"/>
  <c r="E1048" i="16"/>
  <c r="E1046" i="16"/>
  <c r="E1044" i="16"/>
  <c r="E1042" i="16"/>
  <c r="E1040" i="16"/>
  <c r="E1038" i="16"/>
  <c r="E1036" i="16"/>
  <c r="E1034" i="16"/>
  <c r="E1032" i="16"/>
  <c r="E1030" i="16"/>
  <c r="E1028" i="16"/>
  <c r="E1026" i="16"/>
  <c r="E1024" i="16"/>
  <c r="E1022" i="16"/>
  <c r="E1020" i="16"/>
  <c r="E1018" i="16"/>
  <c r="E1016" i="16"/>
  <c r="E1014" i="16"/>
  <c r="E1012" i="16"/>
  <c r="E1010" i="16"/>
  <c r="E1008" i="16"/>
  <c r="E1006" i="16"/>
  <c r="E1004" i="16"/>
  <c r="E1002" i="16"/>
  <c r="E1000" i="16"/>
  <c r="E998" i="16"/>
  <c r="E996" i="16"/>
  <c r="E994" i="16"/>
  <c r="E992" i="16"/>
  <c r="E990" i="16"/>
  <c r="E988" i="16"/>
  <c r="E986" i="16"/>
  <c r="E984" i="16"/>
  <c r="E982" i="16"/>
  <c r="E980" i="16"/>
  <c r="E978" i="16"/>
  <c r="E976" i="16"/>
  <c r="E974" i="16"/>
  <c r="E972" i="16"/>
  <c r="E970" i="16"/>
  <c r="E968" i="16"/>
  <c r="E966" i="16"/>
  <c r="E964" i="16"/>
  <c r="E962" i="16"/>
  <c r="E960" i="16"/>
  <c r="E958" i="16"/>
  <c r="E956" i="16"/>
  <c r="E954" i="16"/>
  <c r="E952" i="16"/>
  <c r="E950" i="16"/>
  <c r="E948" i="16"/>
  <c r="E946" i="16"/>
  <c r="E944" i="16"/>
  <c r="E942" i="16"/>
  <c r="E940" i="16"/>
  <c r="E938" i="16"/>
  <c r="E936" i="16"/>
  <c r="E934" i="16"/>
  <c r="E932" i="16"/>
  <c r="E930" i="16"/>
  <c r="E928" i="16"/>
  <c r="E925" i="16"/>
  <c r="E921" i="16"/>
  <c r="E917" i="16"/>
  <c r="E913" i="16"/>
  <c r="E909" i="16"/>
  <c r="E905" i="16"/>
  <c r="E901" i="16"/>
  <c r="E54" i="16"/>
  <c r="BF50" i="16"/>
  <c r="BF34" i="16"/>
  <c r="BF42" i="16"/>
  <c r="BF26" i="16"/>
  <c r="BF46" i="16"/>
  <c r="BF38" i="16"/>
  <c r="BF30" i="16"/>
  <c r="BF22" i="16"/>
  <c r="BF48" i="16"/>
  <c r="BF44" i="16"/>
  <c r="BF40" i="16"/>
  <c r="BF36" i="16"/>
  <c r="BF32" i="16"/>
  <c r="BF28" i="16"/>
  <c r="BF24" i="16"/>
  <c r="BF20" i="16"/>
  <c r="BF51" i="16"/>
  <c r="BF49" i="16"/>
  <c r="BF47" i="16"/>
  <c r="BF45" i="16"/>
  <c r="BF43" i="16"/>
  <c r="BF41" i="16"/>
  <c r="BF39" i="16"/>
  <c r="BF37" i="16"/>
  <c r="BF35" i="16"/>
  <c r="BF33" i="16"/>
  <c r="BF31" i="16"/>
  <c r="BF29" i="16"/>
  <c r="BF27" i="16"/>
  <c r="BF25" i="16"/>
  <c r="BF23" i="16"/>
  <c r="BF21" i="16"/>
  <c r="BD50" i="16"/>
  <c r="BD34" i="16"/>
  <c r="BD42" i="16"/>
  <c r="BD26" i="16"/>
  <c r="BD46" i="16"/>
  <c r="BD38" i="16"/>
  <c r="BD30" i="16"/>
  <c r="BD22" i="16"/>
  <c r="BD48" i="16"/>
  <c r="BD44" i="16"/>
  <c r="BD40" i="16"/>
  <c r="BD36" i="16"/>
  <c r="BD32" i="16"/>
  <c r="BD28" i="16"/>
  <c r="BD24" i="16"/>
  <c r="BD20" i="16"/>
  <c r="BD51" i="16"/>
  <c r="BD49" i="16"/>
  <c r="BD47" i="16"/>
  <c r="BD45" i="16"/>
  <c r="BD43" i="16"/>
  <c r="BD41" i="16"/>
  <c r="BD39" i="16"/>
  <c r="BD37" i="16"/>
  <c r="BD35" i="16"/>
  <c r="BD33" i="16"/>
  <c r="BD31" i="16"/>
  <c r="BD29" i="16"/>
  <c r="BD27" i="16"/>
  <c r="BD25" i="16"/>
  <c r="BD23" i="16"/>
  <c r="BD21" i="16"/>
  <c r="G24" i="8"/>
  <c r="J24" i="8"/>
  <c r="D22" i="8"/>
  <c r="C222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3" i="8"/>
  <c r="D23" i="8" s="1"/>
  <c r="E23" i="8" s="1"/>
  <c r="B40" i="7"/>
  <c r="C40" i="7"/>
  <c r="B41" i="7"/>
  <c r="C41" i="7"/>
  <c r="B42" i="7"/>
  <c r="C42" i="7"/>
  <c r="B43" i="7"/>
  <c r="C43" i="7"/>
  <c r="B44" i="7"/>
  <c r="C44" i="7"/>
  <c r="B45" i="7"/>
  <c r="C45" i="7"/>
  <c r="B46" i="7"/>
  <c r="C46" i="7"/>
  <c r="B47" i="7"/>
  <c r="C47" i="7"/>
  <c r="B48" i="7"/>
  <c r="C48" i="7"/>
  <c r="B49" i="7"/>
  <c r="C49" i="7"/>
  <c r="B50" i="7"/>
  <c r="C50" i="7"/>
  <c r="B51" i="7"/>
  <c r="C51" i="7"/>
  <c r="B52" i="7"/>
  <c r="C52" i="7"/>
  <c r="B53" i="7"/>
  <c r="C53" i="7"/>
  <c r="B54" i="7"/>
  <c r="C54" i="7"/>
  <c r="B55" i="7"/>
  <c r="C55" i="7"/>
  <c r="B56" i="7"/>
  <c r="C56" i="7"/>
  <c r="B57" i="7"/>
  <c r="C57" i="7"/>
  <c r="B58" i="7"/>
  <c r="C58" i="7"/>
  <c r="B59" i="7"/>
  <c r="C59" i="7"/>
  <c r="B60" i="7"/>
  <c r="C60" i="7"/>
  <c r="B61" i="7"/>
  <c r="C61" i="7"/>
  <c r="B62" i="7"/>
  <c r="C62" i="7"/>
  <c r="B63" i="7"/>
  <c r="C63" i="7"/>
  <c r="B64" i="7"/>
  <c r="C64" i="7"/>
  <c r="B65" i="7"/>
  <c r="C65" i="7"/>
  <c r="B66" i="7"/>
  <c r="C66" i="7"/>
  <c r="B67" i="7"/>
  <c r="C67" i="7"/>
  <c r="B68" i="7"/>
  <c r="C68" i="7"/>
  <c r="B69" i="7"/>
  <c r="C69" i="7"/>
  <c r="B70" i="7"/>
  <c r="C70" i="7"/>
  <c r="B71" i="7"/>
  <c r="C71" i="7"/>
  <c r="B72" i="7"/>
  <c r="C72" i="7"/>
  <c r="B73" i="7"/>
  <c r="C73" i="7"/>
  <c r="B74" i="7"/>
  <c r="C74" i="7"/>
  <c r="B75" i="7"/>
  <c r="C75" i="7"/>
  <c r="B76" i="7"/>
  <c r="C76" i="7"/>
  <c r="B77" i="7"/>
  <c r="C77" i="7"/>
  <c r="B78" i="7"/>
  <c r="C78" i="7"/>
  <c r="B79" i="7"/>
  <c r="C79" i="7"/>
  <c r="B80" i="7"/>
  <c r="C80" i="7"/>
  <c r="B81" i="7"/>
  <c r="C81" i="7"/>
  <c r="B82" i="7"/>
  <c r="C82" i="7"/>
  <c r="B83" i="7"/>
  <c r="C83" i="7"/>
  <c r="B84" i="7"/>
  <c r="C84" i="7"/>
  <c r="B85" i="7"/>
  <c r="C85" i="7"/>
  <c r="B86" i="7"/>
  <c r="C86" i="7"/>
  <c r="B87" i="7"/>
  <c r="C87" i="7"/>
  <c r="B88" i="7"/>
  <c r="C88" i="7"/>
  <c r="B89" i="7"/>
  <c r="C89" i="7"/>
  <c r="B90" i="7"/>
  <c r="C90" i="7"/>
  <c r="B91" i="7"/>
  <c r="C91" i="7"/>
  <c r="B92" i="7"/>
  <c r="C92" i="7"/>
  <c r="B93" i="7"/>
  <c r="C93" i="7"/>
  <c r="B94" i="7"/>
  <c r="C94" i="7"/>
  <c r="B95" i="7"/>
  <c r="C95" i="7"/>
  <c r="B96" i="7"/>
  <c r="C96" i="7"/>
  <c r="B97" i="7"/>
  <c r="C97" i="7"/>
  <c r="B98" i="7"/>
  <c r="C98" i="7"/>
  <c r="B99" i="7"/>
  <c r="C99" i="7"/>
  <c r="B100" i="7"/>
  <c r="C100" i="7"/>
  <c r="B101" i="7"/>
  <c r="C101" i="7"/>
  <c r="B102" i="7"/>
  <c r="C102" i="7"/>
  <c r="B103" i="7"/>
  <c r="C103" i="7"/>
  <c r="B104" i="7"/>
  <c r="C104" i="7"/>
  <c r="B105" i="7"/>
  <c r="C105" i="7"/>
  <c r="B106" i="7"/>
  <c r="C106" i="7"/>
  <c r="B107" i="7"/>
  <c r="C107" i="7"/>
  <c r="B108" i="7"/>
  <c r="C108" i="7"/>
  <c r="B109" i="7"/>
  <c r="C109" i="7"/>
  <c r="B110" i="7"/>
  <c r="C110" i="7"/>
  <c r="B111" i="7"/>
  <c r="C111" i="7"/>
  <c r="B112" i="7"/>
  <c r="C112" i="7"/>
  <c r="B113" i="7"/>
  <c r="C113" i="7"/>
  <c r="B114" i="7"/>
  <c r="C114" i="7"/>
  <c r="B115" i="7"/>
  <c r="C115" i="7"/>
  <c r="B116" i="7"/>
  <c r="C116" i="7"/>
  <c r="B117" i="7"/>
  <c r="C117" i="7"/>
  <c r="B118" i="7"/>
  <c r="C118" i="7"/>
  <c r="B119" i="7"/>
  <c r="C119" i="7"/>
  <c r="B120" i="7"/>
  <c r="C120" i="7"/>
  <c r="B121" i="7"/>
  <c r="C121" i="7"/>
  <c r="B122" i="7"/>
  <c r="C122" i="7"/>
  <c r="B123" i="7"/>
  <c r="C123" i="7"/>
  <c r="B124" i="7"/>
  <c r="C124" i="7"/>
  <c r="B125" i="7"/>
  <c r="C125" i="7"/>
  <c r="B126" i="7"/>
  <c r="C126" i="7"/>
  <c r="B127" i="7"/>
  <c r="C127" i="7"/>
  <c r="B128" i="7"/>
  <c r="C128" i="7"/>
  <c r="B129" i="7"/>
  <c r="C129" i="7"/>
  <c r="B130" i="7"/>
  <c r="C130" i="7"/>
  <c r="B131" i="7"/>
  <c r="C131" i="7"/>
  <c r="B132" i="7"/>
  <c r="C132" i="7"/>
  <c r="B133" i="7"/>
  <c r="C133" i="7"/>
  <c r="B134" i="7"/>
  <c r="C134" i="7"/>
  <c r="B135" i="7"/>
  <c r="C135" i="7"/>
  <c r="B136" i="7"/>
  <c r="C136" i="7"/>
  <c r="B137" i="7"/>
  <c r="C137" i="7"/>
  <c r="B138" i="7"/>
  <c r="C138" i="7"/>
  <c r="B139" i="7"/>
  <c r="C139" i="7"/>
  <c r="B140" i="7"/>
  <c r="C140" i="7"/>
  <c r="B141" i="7"/>
  <c r="C141" i="7"/>
  <c r="B142" i="7"/>
  <c r="C142" i="7"/>
  <c r="B143" i="7"/>
  <c r="C143" i="7"/>
  <c r="B144" i="7"/>
  <c r="C144" i="7"/>
  <c r="B145" i="7"/>
  <c r="C145" i="7"/>
  <c r="B146" i="7"/>
  <c r="C146" i="7"/>
  <c r="B147" i="7"/>
  <c r="C147" i="7"/>
  <c r="B148" i="7"/>
  <c r="C148" i="7"/>
  <c r="B149" i="7"/>
  <c r="C149" i="7"/>
  <c r="B150" i="7"/>
  <c r="C150" i="7"/>
  <c r="B151" i="7"/>
  <c r="C151" i="7"/>
  <c r="B152" i="7"/>
  <c r="C152" i="7"/>
  <c r="B153" i="7"/>
  <c r="C153" i="7"/>
  <c r="B154" i="7"/>
  <c r="C154" i="7"/>
  <c r="B155" i="7"/>
  <c r="C155" i="7"/>
  <c r="B156" i="7"/>
  <c r="C156" i="7"/>
  <c r="B157" i="7"/>
  <c r="C157" i="7"/>
  <c r="B158" i="7"/>
  <c r="C158" i="7"/>
  <c r="B159" i="7"/>
  <c r="C159" i="7"/>
  <c r="B160" i="7"/>
  <c r="C160" i="7"/>
  <c r="B161" i="7"/>
  <c r="C161" i="7"/>
  <c r="B162" i="7"/>
  <c r="C162" i="7"/>
  <c r="B163" i="7"/>
  <c r="C163" i="7"/>
  <c r="B164" i="7"/>
  <c r="C164" i="7"/>
  <c r="B165" i="7"/>
  <c r="C165" i="7"/>
  <c r="B166" i="7"/>
  <c r="C166" i="7"/>
  <c r="B167" i="7"/>
  <c r="C167" i="7"/>
  <c r="B168" i="7"/>
  <c r="C168" i="7"/>
  <c r="B169" i="7"/>
  <c r="C169" i="7"/>
  <c r="B170" i="7"/>
  <c r="C170" i="7"/>
  <c r="B171" i="7"/>
  <c r="C171" i="7"/>
  <c r="B172" i="7"/>
  <c r="C172" i="7"/>
  <c r="B173" i="7"/>
  <c r="C173" i="7"/>
  <c r="B174" i="7"/>
  <c r="C174" i="7"/>
  <c r="B175" i="7"/>
  <c r="C175" i="7"/>
  <c r="B176" i="7"/>
  <c r="C176" i="7"/>
  <c r="B177" i="7"/>
  <c r="C177" i="7"/>
  <c r="B178" i="7"/>
  <c r="C178" i="7"/>
  <c r="B179" i="7"/>
  <c r="C179" i="7"/>
  <c r="B180" i="7"/>
  <c r="C180" i="7"/>
  <c r="B181" i="7"/>
  <c r="C181" i="7"/>
  <c r="B182" i="7"/>
  <c r="C182" i="7"/>
  <c r="B183" i="7"/>
  <c r="C183" i="7"/>
  <c r="B184" i="7"/>
  <c r="C184" i="7"/>
  <c r="B185" i="7"/>
  <c r="C185" i="7"/>
  <c r="B186" i="7"/>
  <c r="C186" i="7"/>
  <c r="B187" i="7"/>
  <c r="C187" i="7"/>
  <c r="B188" i="7"/>
  <c r="C188" i="7"/>
  <c r="B189" i="7"/>
  <c r="C189" i="7"/>
  <c r="B190" i="7"/>
  <c r="C190" i="7"/>
  <c r="B191" i="7"/>
  <c r="C191" i="7"/>
  <c r="B192" i="7"/>
  <c r="C192" i="7"/>
  <c r="B193" i="7"/>
  <c r="C193" i="7"/>
  <c r="B194" i="7"/>
  <c r="C194" i="7"/>
  <c r="B195" i="7"/>
  <c r="C195" i="7"/>
  <c r="B196" i="7"/>
  <c r="C196" i="7"/>
  <c r="B197" i="7"/>
  <c r="C197" i="7"/>
  <c r="B198" i="7"/>
  <c r="C198" i="7"/>
  <c r="B199" i="7"/>
  <c r="C199" i="7"/>
  <c r="B200" i="7"/>
  <c r="C200" i="7"/>
  <c r="B201" i="7"/>
  <c r="C201" i="7"/>
  <c r="B202" i="7"/>
  <c r="C202" i="7"/>
  <c r="B203" i="7"/>
  <c r="C203" i="7"/>
  <c r="B204" i="7"/>
  <c r="C204" i="7"/>
  <c r="B205" i="7"/>
  <c r="C205" i="7"/>
  <c r="B206" i="7"/>
  <c r="C206" i="7"/>
  <c r="B207" i="7"/>
  <c r="C207" i="7"/>
  <c r="B208" i="7"/>
  <c r="C208" i="7"/>
  <c r="B209" i="7"/>
  <c r="C209" i="7"/>
  <c r="B210" i="7"/>
  <c r="C210" i="7"/>
  <c r="B211" i="7"/>
  <c r="C211" i="7"/>
  <c r="B212" i="7"/>
  <c r="C212" i="7"/>
  <c r="B213" i="7"/>
  <c r="C213" i="7"/>
  <c r="B214" i="7"/>
  <c r="C214" i="7"/>
  <c r="B215" i="7"/>
  <c r="C215" i="7"/>
  <c r="B216" i="7"/>
  <c r="C216" i="7"/>
  <c r="B217" i="7"/>
  <c r="C217" i="7"/>
  <c r="B218" i="7"/>
  <c r="C218" i="7"/>
  <c r="B20" i="7"/>
  <c r="C20" i="7"/>
  <c r="B21" i="7"/>
  <c r="C21" i="7"/>
  <c r="B22" i="7"/>
  <c r="C22" i="7"/>
  <c r="B23" i="7"/>
  <c r="C23" i="7"/>
  <c r="B24" i="7"/>
  <c r="C24" i="7"/>
  <c r="B25" i="7"/>
  <c r="C25" i="7"/>
  <c r="B26" i="7"/>
  <c r="C26" i="7"/>
  <c r="B27" i="7"/>
  <c r="C27" i="7"/>
  <c r="B28" i="7"/>
  <c r="C28" i="7"/>
  <c r="B29" i="7"/>
  <c r="C29" i="7"/>
  <c r="B30" i="7"/>
  <c r="C30" i="7"/>
  <c r="B31" i="7"/>
  <c r="C31" i="7"/>
  <c r="B32" i="7"/>
  <c r="C32" i="7"/>
  <c r="B33" i="7"/>
  <c r="C33" i="7"/>
  <c r="B34" i="7"/>
  <c r="C34" i="7"/>
  <c r="B35" i="7"/>
  <c r="C35" i="7"/>
  <c r="B36" i="7"/>
  <c r="C36" i="7"/>
  <c r="B37" i="7"/>
  <c r="C37" i="7"/>
  <c r="B38" i="7"/>
  <c r="C38" i="7"/>
  <c r="B39" i="7"/>
  <c r="C39" i="7"/>
  <c r="C19" i="7"/>
  <c r="B19" i="7"/>
  <c r="H84" i="6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83" i="6"/>
  <c r="J46" i="6"/>
  <c r="J45" i="6"/>
  <c r="I47" i="6"/>
  <c r="I48" i="6" s="1"/>
  <c r="I49" i="6" s="1"/>
  <c r="I50" i="6" s="1"/>
  <c r="I51" i="6" s="1"/>
  <c r="I52" i="6" s="1"/>
  <c r="I53" i="6" s="1"/>
  <c r="I54" i="6" s="1"/>
  <c r="I55" i="6" s="1"/>
  <c r="I56" i="6" s="1"/>
  <c r="I57" i="6" s="1"/>
  <c r="I58" i="6" s="1"/>
  <c r="I59" i="6" s="1"/>
  <c r="I60" i="6" s="1"/>
  <c r="I61" i="6" s="1"/>
  <c r="J61" i="6" s="1"/>
  <c r="I46" i="6"/>
  <c r="B79" i="6"/>
  <c r="C79" i="6"/>
  <c r="D79" i="6"/>
  <c r="E79" i="6" s="1"/>
  <c r="B80" i="6"/>
  <c r="C80" i="6"/>
  <c r="D80" i="6"/>
  <c r="E80" i="6" s="1"/>
  <c r="B81" i="6"/>
  <c r="C81" i="6"/>
  <c r="D81" i="6"/>
  <c r="E81" i="6" s="1"/>
  <c r="B82" i="6"/>
  <c r="C82" i="6"/>
  <c r="D82" i="6"/>
  <c r="E82" i="6" s="1"/>
  <c r="B83" i="6"/>
  <c r="C83" i="6"/>
  <c r="D83" i="6"/>
  <c r="E83" i="6" s="1"/>
  <c r="B84" i="6"/>
  <c r="C84" i="6"/>
  <c r="D84" i="6"/>
  <c r="E84" i="6" s="1"/>
  <c r="B85" i="6"/>
  <c r="C85" i="6"/>
  <c r="D85" i="6"/>
  <c r="E85" i="6" s="1"/>
  <c r="B86" i="6"/>
  <c r="C86" i="6"/>
  <c r="D86" i="6"/>
  <c r="E86" i="6" s="1"/>
  <c r="B87" i="6"/>
  <c r="C87" i="6"/>
  <c r="D87" i="6"/>
  <c r="E87" i="6" s="1"/>
  <c r="B88" i="6"/>
  <c r="C88" i="6"/>
  <c r="D88" i="6"/>
  <c r="E88" i="6" s="1"/>
  <c r="B89" i="6"/>
  <c r="C89" i="6"/>
  <c r="D89" i="6"/>
  <c r="E89" i="6" s="1"/>
  <c r="B90" i="6"/>
  <c r="C90" i="6"/>
  <c r="D90" i="6"/>
  <c r="E90" i="6" s="1"/>
  <c r="B91" i="6"/>
  <c r="C91" i="6"/>
  <c r="D91" i="6"/>
  <c r="E91" i="6" s="1"/>
  <c r="B92" i="6"/>
  <c r="C92" i="6"/>
  <c r="D92" i="6"/>
  <c r="E92" i="6" s="1"/>
  <c r="B93" i="6"/>
  <c r="C93" i="6"/>
  <c r="D93" i="6"/>
  <c r="E93" i="6" s="1"/>
  <c r="B94" i="6"/>
  <c r="C94" i="6"/>
  <c r="D94" i="6"/>
  <c r="E94" i="6" s="1"/>
  <c r="B95" i="6"/>
  <c r="C95" i="6"/>
  <c r="D95" i="6"/>
  <c r="E95" i="6" s="1"/>
  <c r="B96" i="6"/>
  <c r="C96" i="6"/>
  <c r="D96" i="6"/>
  <c r="E96" i="6" s="1"/>
  <c r="B97" i="6"/>
  <c r="C97" i="6"/>
  <c r="D97" i="6"/>
  <c r="E97" i="6" s="1"/>
  <c r="B98" i="6"/>
  <c r="C98" i="6"/>
  <c r="D98" i="6"/>
  <c r="E98" i="6" s="1"/>
  <c r="B99" i="6"/>
  <c r="C99" i="6"/>
  <c r="D99" i="6"/>
  <c r="E99" i="6" s="1"/>
  <c r="B100" i="6"/>
  <c r="C100" i="6"/>
  <c r="D100" i="6"/>
  <c r="E100" i="6" s="1"/>
  <c r="B101" i="6"/>
  <c r="C101" i="6"/>
  <c r="D101" i="6"/>
  <c r="E101" i="6" s="1"/>
  <c r="B102" i="6"/>
  <c r="C102" i="6"/>
  <c r="D102" i="6"/>
  <c r="E102" i="6" s="1"/>
  <c r="B103" i="6"/>
  <c r="C103" i="6"/>
  <c r="D103" i="6"/>
  <c r="E103" i="6" s="1"/>
  <c r="B104" i="6"/>
  <c r="C104" i="6"/>
  <c r="D104" i="6"/>
  <c r="E104" i="6" s="1"/>
  <c r="B105" i="6"/>
  <c r="C105" i="6"/>
  <c r="D105" i="6"/>
  <c r="E105" i="6" s="1"/>
  <c r="B106" i="6"/>
  <c r="C106" i="6"/>
  <c r="D106" i="6"/>
  <c r="E106" i="6" s="1"/>
  <c r="B107" i="6"/>
  <c r="C107" i="6"/>
  <c r="D107" i="6"/>
  <c r="E107" i="6" s="1"/>
  <c r="B108" i="6"/>
  <c r="C108" i="6"/>
  <c r="D108" i="6"/>
  <c r="E108" i="6" s="1"/>
  <c r="B109" i="6"/>
  <c r="C109" i="6"/>
  <c r="D109" i="6"/>
  <c r="E109" i="6" s="1"/>
  <c r="B110" i="6"/>
  <c r="C110" i="6"/>
  <c r="D110" i="6"/>
  <c r="E110" i="6" s="1"/>
  <c r="B111" i="6"/>
  <c r="C111" i="6"/>
  <c r="D111" i="6"/>
  <c r="E111" i="6" s="1"/>
  <c r="B112" i="6"/>
  <c r="C112" i="6"/>
  <c r="D112" i="6"/>
  <c r="E112" i="6" s="1"/>
  <c r="B113" i="6"/>
  <c r="C113" i="6"/>
  <c r="D113" i="6"/>
  <c r="E113" i="6" s="1"/>
  <c r="B114" i="6"/>
  <c r="C114" i="6"/>
  <c r="D114" i="6"/>
  <c r="E114" i="6" s="1"/>
  <c r="B115" i="6"/>
  <c r="C115" i="6"/>
  <c r="D115" i="6"/>
  <c r="E115" i="6" s="1"/>
  <c r="B116" i="6"/>
  <c r="C116" i="6"/>
  <c r="D116" i="6"/>
  <c r="E116" i="6" s="1"/>
  <c r="B117" i="6"/>
  <c r="C117" i="6"/>
  <c r="D117" i="6"/>
  <c r="E117" i="6" s="1"/>
  <c r="B118" i="6"/>
  <c r="C118" i="6"/>
  <c r="D118" i="6"/>
  <c r="E118" i="6" s="1"/>
  <c r="B119" i="6"/>
  <c r="C119" i="6"/>
  <c r="D119" i="6"/>
  <c r="E119" i="6" s="1"/>
  <c r="B120" i="6"/>
  <c r="C120" i="6"/>
  <c r="D120" i="6"/>
  <c r="E120" i="6" s="1"/>
  <c r="B121" i="6"/>
  <c r="C121" i="6"/>
  <c r="D121" i="6"/>
  <c r="E121" i="6" s="1"/>
  <c r="B122" i="6"/>
  <c r="C122" i="6"/>
  <c r="D122" i="6"/>
  <c r="E122" i="6" s="1"/>
  <c r="B123" i="6"/>
  <c r="C123" i="6"/>
  <c r="D123" i="6"/>
  <c r="E123" i="6" s="1"/>
  <c r="B124" i="6"/>
  <c r="C124" i="6"/>
  <c r="D124" i="6"/>
  <c r="E124" i="6" s="1"/>
  <c r="B125" i="6"/>
  <c r="C125" i="6"/>
  <c r="D125" i="6"/>
  <c r="E125" i="6" s="1"/>
  <c r="B126" i="6"/>
  <c r="C126" i="6"/>
  <c r="D126" i="6"/>
  <c r="E126" i="6" s="1"/>
  <c r="B127" i="6"/>
  <c r="C127" i="6"/>
  <c r="D127" i="6"/>
  <c r="E127" i="6" s="1"/>
  <c r="B128" i="6"/>
  <c r="C128" i="6"/>
  <c r="D128" i="6"/>
  <c r="E128" i="6" s="1"/>
  <c r="B129" i="6"/>
  <c r="C129" i="6"/>
  <c r="D129" i="6"/>
  <c r="E129" i="6" s="1"/>
  <c r="B130" i="6"/>
  <c r="C130" i="6"/>
  <c r="D130" i="6"/>
  <c r="E130" i="6" s="1"/>
  <c r="B131" i="6"/>
  <c r="C131" i="6"/>
  <c r="D131" i="6"/>
  <c r="E131" i="6" s="1"/>
  <c r="B132" i="6"/>
  <c r="C132" i="6"/>
  <c r="D132" i="6"/>
  <c r="E132" i="6" s="1"/>
  <c r="B133" i="6"/>
  <c r="C133" i="6"/>
  <c r="D133" i="6"/>
  <c r="E133" i="6" s="1"/>
  <c r="B134" i="6"/>
  <c r="C134" i="6"/>
  <c r="D134" i="6"/>
  <c r="E134" i="6" s="1"/>
  <c r="B135" i="6"/>
  <c r="C135" i="6"/>
  <c r="D135" i="6"/>
  <c r="E135" i="6" s="1"/>
  <c r="B136" i="6"/>
  <c r="C136" i="6"/>
  <c r="D136" i="6"/>
  <c r="E136" i="6" s="1"/>
  <c r="B137" i="6"/>
  <c r="C137" i="6"/>
  <c r="D137" i="6"/>
  <c r="E137" i="6" s="1"/>
  <c r="B138" i="6"/>
  <c r="C138" i="6"/>
  <c r="D138" i="6"/>
  <c r="E138" i="6" s="1"/>
  <c r="B139" i="6"/>
  <c r="C139" i="6"/>
  <c r="D139" i="6"/>
  <c r="E139" i="6" s="1"/>
  <c r="B140" i="6"/>
  <c r="C140" i="6"/>
  <c r="D140" i="6"/>
  <c r="E140" i="6" s="1"/>
  <c r="B141" i="6"/>
  <c r="C141" i="6"/>
  <c r="D141" i="6"/>
  <c r="E141" i="6" s="1"/>
  <c r="B142" i="6"/>
  <c r="C142" i="6"/>
  <c r="D142" i="6"/>
  <c r="E142" i="6" s="1"/>
  <c r="B143" i="6"/>
  <c r="C143" i="6"/>
  <c r="D143" i="6"/>
  <c r="E143" i="6" s="1"/>
  <c r="B144" i="6"/>
  <c r="C144" i="6"/>
  <c r="D144" i="6"/>
  <c r="E144" i="6" s="1"/>
  <c r="B145" i="6"/>
  <c r="C145" i="6"/>
  <c r="D145" i="6"/>
  <c r="E145" i="6" s="1"/>
  <c r="B146" i="6"/>
  <c r="C146" i="6"/>
  <c r="D146" i="6"/>
  <c r="E146" i="6" s="1"/>
  <c r="B147" i="6"/>
  <c r="C147" i="6"/>
  <c r="D147" i="6"/>
  <c r="E147" i="6" s="1"/>
  <c r="B148" i="6"/>
  <c r="C148" i="6"/>
  <c r="D148" i="6"/>
  <c r="E148" i="6" s="1"/>
  <c r="B149" i="6"/>
  <c r="C149" i="6"/>
  <c r="D149" i="6"/>
  <c r="E149" i="6" s="1"/>
  <c r="B150" i="6"/>
  <c r="C150" i="6"/>
  <c r="D150" i="6"/>
  <c r="E150" i="6" s="1"/>
  <c r="B151" i="6"/>
  <c r="C151" i="6"/>
  <c r="D151" i="6"/>
  <c r="E151" i="6" s="1"/>
  <c r="B152" i="6"/>
  <c r="C152" i="6"/>
  <c r="D152" i="6"/>
  <c r="E152" i="6" s="1"/>
  <c r="B153" i="6"/>
  <c r="C153" i="6"/>
  <c r="D153" i="6"/>
  <c r="E153" i="6" s="1"/>
  <c r="B154" i="6"/>
  <c r="C154" i="6"/>
  <c r="D154" i="6"/>
  <c r="E154" i="6" s="1"/>
  <c r="B155" i="6"/>
  <c r="C155" i="6"/>
  <c r="D155" i="6"/>
  <c r="E155" i="6" s="1"/>
  <c r="B156" i="6"/>
  <c r="C156" i="6"/>
  <c r="D156" i="6"/>
  <c r="E156" i="6" s="1"/>
  <c r="B157" i="6"/>
  <c r="C157" i="6"/>
  <c r="D157" i="6"/>
  <c r="E157" i="6" s="1"/>
  <c r="B158" i="6"/>
  <c r="C158" i="6"/>
  <c r="D158" i="6"/>
  <c r="E158" i="6" s="1"/>
  <c r="B159" i="6"/>
  <c r="C159" i="6"/>
  <c r="D159" i="6"/>
  <c r="E159" i="6" s="1"/>
  <c r="B160" i="6"/>
  <c r="C160" i="6"/>
  <c r="D160" i="6"/>
  <c r="E160" i="6" s="1"/>
  <c r="B161" i="6"/>
  <c r="C161" i="6"/>
  <c r="D161" i="6"/>
  <c r="E161" i="6" s="1"/>
  <c r="B162" i="6"/>
  <c r="C162" i="6"/>
  <c r="D162" i="6"/>
  <c r="E162" i="6" s="1"/>
  <c r="B163" i="6"/>
  <c r="C163" i="6"/>
  <c r="D163" i="6"/>
  <c r="E163" i="6" s="1"/>
  <c r="B164" i="6"/>
  <c r="C164" i="6"/>
  <c r="D164" i="6"/>
  <c r="E164" i="6" s="1"/>
  <c r="B165" i="6"/>
  <c r="C165" i="6"/>
  <c r="D165" i="6"/>
  <c r="E165" i="6" s="1"/>
  <c r="B166" i="6"/>
  <c r="C166" i="6"/>
  <c r="D166" i="6"/>
  <c r="E166" i="6" s="1"/>
  <c r="B167" i="6"/>
  <c r="C167" i="6"/>
  <c r="D167" i="6"/>
  <c r="E167" i="6" s="1"/>
  <c r="B168" i="6"/>
  <c r="C168" i="6"/>
  <c r="D168" i="6"/>
  <c r="E168" i="6" s="1"/>
  <c r="B169" i="6"/>
  <c r="C169" i="6"/>
  <c r="D169" i="6"/>
  <c r="E169" i="6" s="1"/>
  <c r="B170" i="6"/>
  <c r="C170" i="6"/>
  <c r="D170" i="6"/>
  <c r="E170" i="6" s="1"/>
  <c r="B171" i="6"/>
  <c r="C171" i="6"/>
  <c r="D171" i="6"/>
  <c r="E171" i="6" s="1"/>
  <c r="B172" i="6"/>
  <c r="C172" i="6"/>
  <c r="D172" i="6"/>
  <c r="E172" i="6" s="1"/>
  <c r="B173" i="6"/>
  <c r="C173" i="6"/>
  <c r="D173" i="6"/>
  <c r="E173" i="6" s="1"/>
  <c r="B174" i="6"/>
  <c r="C174" i="6"/>
  <c r="D174" i="6"/>
  <c r="E174" i="6" s="1"/>
  <c r="B175" i="6"/>
  <c r="C175" i="6"/>
  <c r="D175" i="6"/>
  <c r="E175" i="6" s="1"/>
  <c r="B176" i="6"/>
  <c r="C176" i="6"/>
  <c r="D176" i="6"/>
  <c r="E176" i="6" s="1"/>
  <c r="B177" i="6"/>
  <c r="C177" i="6"/>
  <c r="D177" i="6"/>
  <c r="E177" i="6" s="1"/>
  <c r="B178" i="6"/>
  <c r="C178" i="6"/>
  <c r="D178" i="6"/>
  <c r="E178" i="6" s="1"/>
  <c r="B179" i="6"/>
  <c r="C179" i="6"/>
  <c r="D179" i="6"/>
  <c r="E179" i="6" s="1"/>
  <c r="B180" i="6"/>
  <c r="C180" i="6"/>
  <c r="D180" i="6"/>
  <c r="E180" i="6" s="1"/>
  <c r="B181" i="6"/>
  <c r="C181" i="6"/>
  <c r="D181" i="6"/>
  <c r="E181" i="6" s="1"/>
  <c r="B182" i="6"/>
  <c r="C182" i="6"/>
  <c r="D182" i="6"/>
  <c r="E182" i="6" s="1"/>
  <c r="B183" i="6"/>
  <c r="C183" i="6"/>
  <c r="D183" i="6"/>
  <c r="E183" i="6" s="1"/>
  <c r="B184" i="6"/>
  <c r="C184" i="6"/>
  <c r="D184" i="6"/>
  <c r="E184" i="6" s="1"/>
  <c r="B185" i="6"/>
  <c r="C185" i="6"/>
  <c r="D185" i="6"/>
  <c r="E185" i="6" s="1"/>
  <c r="B186" i="6"/>
  <c r="C186" i="6"/>
  <c r="D186" i="6"/>
  <c r="E186" i="6" s="1"/>
  <c r="B187" i="6"/>
  <c r="C187" i="6"/>
  <c r="D187" i="6"/>
  <c r="E187" i="6" s="1"/>
  <c r="B188" i="6"/>
  <c r="C188" i="6"/>
  <c r="D188" i="6"/>
  <c r="E188" i="6" s="1"/>
  <c r="B189" i="6"/>
  <c r="C189" i="6"/>
  <c r="D189" i="6"/>
  <c r="E189" i="6" s="1"/>
  <c r="B190" i="6"/>
  <c r="C190" i="6"/>
  <c r="D190" i="6"/>
  <c r="E190" i="6" s="1"/>
  <c r="B191" i="6"/>
  <c r="C191" i="6"/>
  <c r="D191" i="6"/>
  <c r="E191" i="6" s="1"/>
  <c r="B192" i="6"/>
  <c r="C192" i="6"/>
  <c r="D192" i="6"/>
  <c r="E192" i="6" s="1"/>
  <c r="B193" i="6"/>
  <c r="C193" i="6"/>
  <c r="D193" i="6"/>
  <c r="E193" i="6" s="1"/>
  <c r="B194" i="6"/>
  <c r="C194" i="6"/>
  <c r="D194" i="6"/>
  <c r="E194" i="6" s="1"/>
  <c r="B195" i="6"/>
  <c r="C195" i="6"/>
  <c r="D195" i="6"/>
  <c r="E195" i="6" s="1"/>
  <c r="B196" i="6"/>
  <c r="C196" i="6"/>
  <c r="D196" i="6"/>
  <c r="E196" i="6" s="1"/>
  <c r="B197" i="6"/>
  <c r="C197" i="6"/>
  <c r="D197" i="6"/>
  <c r="E197" i="6" s="1"/>
  <c r="B198" i="6"/>
  <c r="C198" i="6"/>
  <c r="D198" i="6"/>
  <c r="E198" i="6" s="1"/>
  <c r="B199" i="6"/>
  <c r="C199" i="6"/>
  <c r="D199" i="6"/>
  <c r="E199" i="6" s="1"/>
  <c r="B200" i="6"/>
  <c r="C200" i="6"/>
  <c r="D200" i="6"/>
  <c r="E200" i="6" s="1"/>
  <c r="B201" i="6"/>
  <c r="C201" i="6"/>
  <c r="D201" i="6"/>
  <c r="E201" i="6" s="1"/>
  <c r="B202" i="6"/>
  <c r="C202" i="6"/>
  <c r="D202" i="6"/>
  <c r="E202" i="6" s="1"/>
  <c r="B203" i="6"/>
  <c r="C203" i="6"/>
  <c r="D203" i="6"/>
  <c r="E203" i="6" s="1"/>
  <c r="B204" i="6"/>
  <c r="C204" i="6"/>
  <c r="D204" i="6"/>
  <c r="E204" i="6" s="1"/>
  <c r="B205" i="6"/>
  <c r="C205" i="6"/>
  <c r="D205" i="6"/>
  <c r="E205" i="6" s="1"/>
  <c r="B206" i="6"/>
  <c r="C206" i="6"/>
  <c r="D206" i="6"/>
  <c r="E206" i="6" s="1"/>
  <c r="B207" i="6"/>
  <c r="C207" i="6"/>
  <c r="D207" i="6"/>
  <c r="E207" i="6" s="1"/>
  <c r="B208" i="6"/>
  <c r="C208" i="6"/>
  <c r="D208" i="6"/>
  <c r="E208" i="6" s="1"/>
  <c r="B209" i="6"/>
  <c r="C209" i="6"/>
  <c r="D209" i="6"/>
  <c r="E209" i="6" s="1"/>
  <c r="B210" i="6"/>
  <c r="C210" i="6"/>
  <c r="D210" i="6"/>
  <c r="E210" i="6" s="1"/>
  <c r="B211" i="6"/>
  <c r="C211" i="6"/>
  <c r="D211" i="6"/>
  <c r="E211" i="6" s="1"/>
  <c r="B212" i="6"/>
  <c r="C212" i="6"/>
  <c r="D212" i="6"/>
  <c r="E212" i="6" s="1"/>
  <c r="B213" i="6"/>
  <c r="C213" i="6"/>
  <c r="D213" i="6"/>
  <c r="E213" i="6" s="1"/>
  <c r="B214" i="6"/>
  <c r="C214" i="6"/>
  <c r="D214" i="6"/>
  <c r="E214" i="6" s="1"/>
  <c r="B215" i="6"/>
  <c r="C215" i="6"/>
  <c r="D215" i="6"/>
  <c r="E215" i="6" s="1"/>
  <c r="B216" i="6"/>
  <c r="C216" i="6"/>
  <c r="D216" i="6"/>
  <c r="E216" i="6" s="1"/>
  <c r="B217" i="6"/>
  <c r="C217" i="6"/>
  <c r="D217" i="6"/>
  <c r="E217" i="6" s="1"/>
  <c r="B218" i="6"/>
  <c r="C218" i="6"/>
  <c r="D218" i="6"/>
  <c r="E218" i="6" s="1"/>
  <c r="B219" i="6"/>
  <c r="C219" i="6"/>
  <c r="D219" i="6"/>
  <c r="E219" i="6" s="1"/>
  <c r="B220" i="6"/>
  <c r="C220" i="6"/>
  <c r="D220" i="6"/>
  <c r="E220" i="6" s="1"/>
  <c r="B221" i="6"/>
  <c r="C221" i="6"/>
  <c r="D221" i="6"/>
  <c r="E221" i="6" s="1"/>
  <c r="B222" i="6"/>
  <c r="C222" i="6"/>
  <c r="D222" i="6"/>
  <c r="E222" i="6" s="1"/>
  <c r="B223" i="6"/>
  <c r="C223" i="6"/>
  <c r="D223" i="6"/>
  <c r="E223" i="6" s="1"/>
  <c r="B224" i="6"/>
  <c r="C224" i="6"/>
  <c r="D224" i="6"/>
  <c r="E224" i="6" s="1"/>
  <c r="B225" i="6"/>
  <c r="C225" i="6"/>
  <c r="D225" i="6"/>
  <c r="E225" i="6" s="1"/>
  <c r="B226" i="6"/>
  <c r="C226" i="6"/>
  <c r="D226" i="6"/>
  <c r="E226" i="6" s="1"/>
  <c r="B227" i="6"/>
  <c r="C227" i="6"/>
  <c r="D227" i="6"/>
  <c r="E227" i="6" s="1"/>
  <c r="B228" i="6"/>
  <c r="C228" i="6"/>
  <c r="D228" i="6"/>
  <c r="E228" i="6" s="1"/>
  <c r="B229" i="6"/>
  <c r="C229" i="6"/>
  <c r="D229" i="6"/>
  <c r="E229" i="6" s="1"/>
  <c r="B230" i="6"/>
  <c r="C230" i="6"/>
  <c r="D230" i="6"/>
  <c r="E230" i="6" s="1"/>
  <c r="B231" i="6"/>
  <c r="C231" i="6"/>
  <c r="D231" i="6"/>
  <c r="E231" i="6" s="1"/>
  <c r="B232" i="6"/>
  <c r="C232" i="6"/>
  <c r="D232" i="6"/>
  <c r="E232" i="6" s="1"/>
  <c r="B233" i="6"/>
  <c r="C233" i="6"/>
  <c r="D233" i="6"/>
  <c r="E233" i="6" s="1"/>
  <c r="B234" i="6"/>
  <c r="C234" i="6"/>
  <c r="D234" i="6"/>
  <c r="E234" i="6" s="1"/>
  <c r="B235" i="6"/>
  <c r="C235" i="6"/>
  <c r="D235" i="6"/>
  <c r="E235" i="6" s="1"/>
  <c r="B236" i="6"/>
  <c r="C236" i="6"/>
  <c r="D236" i="6"/>
  <c r="E236" i="6" s="1"/>
  <c r="B237" i="6"/>
  <c r="C237" i="6"/>
  <c r="D237" i="6"/>
  <c r="E237" i="6" s="1"/>
  <c r="B238" i="6"/>
  <c r="C238" i="6"/>
  <c r="D238" i="6"/>
  <c r="E238" i="6" s="1"/>
  <c r="B239" i="6"/>
  <c r="C239" i="6"/>
  <c r="D239" i="6"/>
  <c r="E239" i="6" s="1"/>
  <c r="B240" i="6"/>
  <c r="C240" i="6"/>
  <c r="D240" i="6"/>
  <c r="E240" i="6" s="1"/>
  <c r="B241" i="6"/>
  <c r="C241" i="6"/>
  <c r="D241" i="6"/>
  <c r="E241" i="6" s="1"/>
  <c r="B242" i="6"/>
  <c r="C242" i="6"/>
  <c r="D242" i="6"/>
  <c r="E242" i="6" s="1"/>
  <c r="B243" i="6"/>
  <c r="C243" i="6"/>
  <c r="D243" i="6"/>
  <c r="E243" i="6" s="1"/>
  <c r="B244" i="6"/>
  <c r="C244" i="6"/>
  <c r="D244" i="6"/>
  <c r="E244" i="6" s="1"/>
  <c r="B46" i="6"/>
  <c r="C46" i="6"/>
  <c r="D46" i="6"/>
  <c r="E46" i="6" s="1"/>
  <c r="B47" i="6"/>
  <c r="C47" i="6"/>
  <c r="D47" i="6"/>
  <c r="E47" i="6" s="1"/>
  <c r="B48" i="6"/>
  <c r="C48" i="6"/>
  <c r="D48" i="6"/>
  <c r="E48" i="6" s="1"/>
  <c r="B49" i="6"/>
  <c r="C49" i="6"/>
  <c r="D49" i="6"/>
  <c r="E49" i="6" s="1"/>
  <c r="B50" i="6"/>
  <c r="C50" i="6"/>
  <c r="D50" i="6"/>
  <c r="E50" i="6" s="1"/>
  <c r="B51" i="6"/>
  <c r="C51" i="6"/>
  <c r="D51" i="6"/>
  <c r="E51" i="6" s="1"/>
  <c r="B52" i="6"/>
  <c r="C52" i="6"/>
  <c r="D52" i="6"/>
  <c r="E52" i="6" s="1"/>
  <c r="B53" i="6"/>
  <c r="C53" i="6"/>
  <c r="D53" i="6"/>
  <c r="E53" i="6" s="1"/>
  <c r="B54" i="6"/>
  <c r="C54" i="6"/>
  <c r="D54" i="6"/>
  <c r="E54" i="6" s="1"/>
  <c r="B55" i="6"/>
  <c r="C55" i="6"/>
  <c r="D55" i="6"/>
  <c r="E55" i="6" s="1"/>
  <c r="B56" i="6"/>
  <c r="C56" i="6"/>
  <c r="D56" i="6"/>
  <c r="E56" i="6" s="1"/>
  <c r="B57" i="6"/>
  <c r="C57" i="6"/>
  <c r="D57" i="6"/>
  <c r="E57" i="6" s="1"/>
  <c r="B58" i="6"/>
  <c r="C58" i="6"/>
  <c r="D58" i="6"/>
  <c r="E58" i="6" s="1"/>
  <c r="B59" i="6"/>
  <c r="C59" i="6"/>
  <c r="D59" i="6"/>
  <c r="E59" i="6" s="1"/>
  <c r="B60" i="6"/>
  <c r="C60" i="6"/>
  <c r="D60" i="6"/>
  <c r="E60" i="6" s="1"/>
  <c r="B61" i="6"/>
  <c r="C61" i="6"/>
  <c r="D61" i="6"/>
  <c r="E61" i="6" s="1"/>
  <c r="B62" i="6"/>
  <c r="C62" i="6"/>
  <c r="D62" i="6"/>
  <c r="E62" i="6" s="1"/>
  <c r="B63" i="6"/>
  <c r="C63" i="6"/>
  <c r="D63" i="6"/>
  <c r="E63" i="6" s="1"/>
  <c r="B64" i="6"/>
  <c r="C64" i="6"/>
  <c r="D64" i="6"/>
  <c r="E64" i="6" s="1"/>
  <c r="B65" i="6"/>
  <c r="C65" i="6"/>
  <c r="D65" i="6"/>
  <c r="E65" i="6" s="1"/>
  <c r="B66" i="6"/>
  <c r="C66" i="6"/>
  <c r="D66" i="6"/>
  <c r="E66" i="6" s="1"/>
  <c r="B67" i="6"/>
  <c r="C67" i="6"/>
  <c r="D67" i="6"/>
  <c r="E67" i="6" s="1"/>
  <c r="B68" i="6"/>
  <c r="C68" i="6"/>
  <c r="D68" i="6"/>
  <c r="E68" i="6" s="1"/>
  <c r="B69" i="6"/>
  <c r="C69" i="6"/>
  <c r="D69" i="6"/>
  <c r="E69" i="6" s="1"/>
  <c r="B70" i="6"/>
  <c r="C70" i="6"/>
  <c r="D70" i="6"/>
  <c r="E70" i="6" s="1"/>
  <c r="B71" i="6"/>
  <c r="C71" i="6"/>
  <c r="D71" i="6"/>
  <c r="E71" i="6" s="1"/>
  <c r="B72" i="6"/>
  <c r="C72" i="6"/>
  <c r="D72" i="6"/>
  <c r="E72" i="6" s="1"/>
  <c r="B73" i="6"/>
  <c r="C73" i="6"/>
  <c r="D73" i="6"/>
  <c r="E73" i="6" s="1"/>
  <c r="B74" i="6"/>
  <c r="C74" i="6"/>
  <c r="D74" i="6"/>
  <c r="E74" i="6" s="1"/>
  <c r="B75" i="6"/>
  <c r="C75" i="6"/>
  <c r="D75" i="6"/>
  <c r="E75" i="6" s="1"/>
  <c r="B76" i="6"/>
  <c r="C76" i="6"/>
  <c r="D76" i="6"/>
  <c r="E76" i="6" s="1"/>
  <c r="B77" i="6"/>
  <c r="C77" i="6"/>
  <c r="D77" i="6"/>
  <c r="E77" i="6" s="1"/>
  <c r="B78" i="6"/>
  <c r="C78" i="6"/>
  <c r="D78" i="6"/>
  <c r="E78" i="6" s="1"/>
  <c r="D45" i="6"/>
  <c r="E45" i="6" s="1"/>
  <c r="C45" i="6"/>
  <c r="B45" i="6"/>
  <c r="I62" i="6" l="1"/>
  <c r="J59" i="6"/>
  <c r="J57" i="6"/>
  <c r="J55" i="6"/>
  <c r="J53" i="6"/>
  <c r="J51" i="6"/>
  <c r="J49" i="6"/>
  <c r="J47" i="6"/>
  <c r="J60" i="6"/>
  <c r="J58" i="6"/>
  <c r="J56" i="6"/>
  <c r="J54" i="6"/>
  <c r="J52" i="6"/>
  <c r="J50" i="6"/>
  <c r="J48" i="6"/>
  <c r="I55" i="16" a="1"/>
  <c r="I58" i="16" s="1"/>
  <c r="K55" i="16" a="1"/>
  <c r="K56" i="16" s="1"/>
  <c r="J25" i="8"/>
  <c r="K24" i="8"/>
  <c r="G25" i="8"/>
  <c r="H24" i="8"/>
  <c r="D168" i="7"/>
  <c r="D24" i="8"/>
  <c r="E24" i="8" s="1"/>
  <c r="D184" i="7"/>
  <c r="D176" i="7"/>
  <c r="D172" i="7"/>
  <c r="D170" i="7"/>
  <c r="D169" i="7"/>
  <c r="D200" i="7"/>
  <c r="D40" i="7"/>
  <c r="D104" i="7"/>
  <c r="D72" i="7"/>
  <c r="D56" i="7"/>
  <c r="D48" i="7"/>
  <c r="D44" i="7"/>
  <c r="D42" i="7"/>
  <c r="D41" i="7"/>
  <c r="D136" i="7"/>
  <c r="D120" i="7"/>
  <c r="D112" i="7"/>
  <c r="D108" i="7"/>
  <c r="D106" i="7"/>
  <c r="D105" i="7"/>
  <c r="D20" i="7"/>
  <c r="D208" i="7"/>
  <c r="D204" i="7"/>
  <c r="D202" i="7"/>
  <c r="D201" i="7"/>
  <c r="D152" i="7"/>
  <c r="D144" i="7"/>
  <c r="D140" i="7"/>
  <c r="D138" i="7"/>
  <c r="D137" i="7"/>
  <c r="D88" i="7"/>
  <c r="D80" i="7"/>
  <c r="D76" i="7"/>
  <c r="D74" i="7"/>
  <c r="D73" i="7"/>
  <c r="D36" i="7"/>
  <c r="D28" i="7"/>
  <c r="D24" i="7"/>
  <c r="D22" i="7"/>
  <c r="D21" i="7"/>
  <c r="D192" i="7"/>
  <c r="D188" i="7"/>
  <c r="D186" i="7"/>
  <c r="D185" i="7"/>
  <c r="D160" i="7"/>
  <c r="D156" i="7"/>
  <c r="D154" i="7"/>
  <c r="D153" i="7"/>
  <c r="D128" i="7"/>
  <c r="D124" i="7"/>
  <c r="D122" i="7"/>
  <c r="D121" i="7"/>
  <c r="D96" i="7"/>
  <c r="D92" i="7"/>
  <c r="D90" i="7"/>
  <c r="D89" i="7"/>
  <c r="D64" i="7"/>
  <c r="D60" i="7"/>
  <c r="D58" i="7"/>
  <c r="D57" i="7"/>
  <c r="D215" i="7"/>
  <c r="D213" i="7"/>
  <c r="D212" i="7"/>
  <c r="D211" i="7"/>
  <c r="D210" i="7"/>
  <c r="D209" i="7"/>
  <c r="D196" i="7"/>
  <c r="D194" i="7"/>
  <c r="D193" i="7"/>
  <c r="D180" i="7"/>
  <c r="D178" i="7"/>
  <c r="D177" i="7"/>
  <c r="D164" i="7"/>
  <c r="D162" i="7"/>
  <c r="D161" i="7"/>
  <c r="D148" i="7"/>
  <c r="D146" i="7"/>
  <c r="D145" i="7"/>
  <c r="D132" i="7"/>
  <c r="D130" i="7"/>
  <c r="D129" i="7"/>
  <c r="D116" i="7"/>
  <c r="D114" i="7"/>
  <c r="D113" i="7"/>
  <c r="D100" i="7"/>
  <c r="D98" i="7"/>
  <c r="D97" i="7"/>
  <c r="D84" i="7"/>
  <c r="D82" i="7"/>
  <c r="D81" i="7"/>
  <c r="D68" i="7"/>
  <c r="D66" i="7"/>
  <c r="D65" i="7"/>
  <c r="D52" i="7"/>
  <c r="D50" i="7"/>
  <c r="D49" i="7"/>
  <c r="D217" i="7"/>
  <c r="D216" i="7"/>
  <c r="D206" i="7"/>
  <c r="D205" i="7"/>
  <c r="D198" i="7"/>
  <c r="D197" i="7"/>
  <c r="D190" i="7"/>
  <c r="D189" i="7"/>
  <c r="D182" i="7"/>
  <c r="D181" i="7"/>
  <c r="D174" i="7"/>
  <c r="D173" i="7"/>
  <c r="D166" i="7"/>
  <c r="D165" i="7"/>
  <c r="D158" i="7"/>
  <c r="D157" i="7"/>
  <c r="D150" i="7"/>
  <c r="D149" i="7"/>
  <c r="D142" i="7"/>
  <c r="D141" i="7"/>
  <c r="D134" i="7"/>
  <c r="D133" i="7"/>
  <c r="D126" i="7"/>
  <c r="D125" i="7"/>
  <c r="D118" i="7"/>
  <c r="D117" i="7"/>
  <c r="D110" i="7"/>
  <c r="D109" i="7"/>
  <c r="D102" i="7"/>
  <c r="D101" i="7"/>
  <c r="D94" i="7"/>
  <c r="D93" i="7"/>
  <c r="D86" i="7"/>
  <c r="D85" i="7"/>
  <c r="D78" i="7"/>
  <c r="D77" i="7"/>
  <c r="D70" i="7"/>
  <c r="D69" i="7"/>
  <c r="D62" i="7"/>
  <c r="D61" i="7"/>
  <c r="D54" i="7"/>
  <c r="D53" i="7"/>
  <c r="D46" i="7"/>
  <c r="D45" i="7"/>
  <c r="D218" i="7"/>
  <c r="D214" i="7"/>
  <c r="D207" i="7"/>
  <c r="D203" i="7"/>
  <c r="D199" i="7"/>
  <c r="D195" i="7"/>
  <c r="D191" i="7"/>
  <c r="D187" i="7"/>
  <c r="D183" i="7"/>
  <c r="D179" i="7"/>
  <c r="D175" i="7"/>
  <c r="D171" i="7"/>
  <c r="D167" i="7"/>
  <c r="D163" i="7"/>
  <c r="D159" i="7"/>
  <c r="D155" i="7"/>
  <c r="D151" i="7"/>
  <c r="D147" i="7"/>
  <c r="D143" i="7"/>
  <c r="D139" i="7"/>
  <c r="D135" i="7"/>
  <c r="D131" i="7"/>
  <c r="D127" i="7"/>
  <c r="D123" i="7"/>
  <c r="D119" i="7"/>
  <c r="D115" i="7"/>
  <c r="D111" i="7"/>
  <c r="D107" i="7"/>
  <c r="D103" i="7"/>
  <c r="D99" i="7"/>
  <c r="D95" i="7"/>
  <c r="D91" i="7"/>
  <c r="D87" i="7"/>
  <c r="D83" i="7"/>
  <c r="D79" i="7"/>
  <c r="D75" i="7"/>
  <c r="D71" i="7"/>
  <c r="D67" i="7"/>
  <c r="D63" i="7"/>
  <c r="D59" i="7"/>
  <c r="D55" i="7"/>
  <c r="D51" i="7"/>
  <c r="D47" i="7"/>
  <c r="D43" i="7"/>
  <c r="D38" i="7"/>
  <c r="D37" i="7"/>
  <c r="D32" i="7"/>
  <c r="D30" i="7"/>
  <c r="D29" i="7"/>
  <c r="D34" i="7"/>
  <c r="D33" i="7"/>
  <c r="D26" i="7"/>
  <c r="D25" i="7"/>
  <c r="D39" i="7"/>
  <c r="D35" i="7"/>
  <c r="D31" i="7"/>
  <c r="D27" i="7"/>
  <c r="D23" i="7"/>
  <c r="D19" i="7"/>
  <c r="F244" i="6"/>
  <c r="F79" i="6"/>
  <c r="F182" i="6"/>
  <c r="F212" i="6"/>
  <c r="F111" i="6"/>
  <c r="F228" i="6"/>
  <c r="F198" i="6"/>
  <c r="F166" i="6"/>
  <c r="F95" i="6"/>
  <c r="F236" i="6"/>
  <c r="F220" i="6"/>
  <c r="F190" i="6"/>
  <c r="F174" i="6"/>
  <c r="F119" i="6"/>
  <c r="F103" i="6"/>
  <c r="F87" i="6"/>
  <c r="F240" i="6"/>
  <c r="F232" i="6"/>
  <c r="F224" i="6"/>
  <c r="F216" i="6"/>
  <c r="F208" i="6"/>
  <c r="F202" i="6"/>
  <c r="F194" i="6"/>
  <c r="F186" i="6"/>
  <c r="F178" i="6"/>
  <c r="F170" i="6"/>
  <c r="F123" i="6"/>
  <c r="F115" i="6"/>
  <c r="F107" i="6"/>
  <c r="F99" i="6"/>
  <c r="F91" i="6"/>
  <c r="F83" i="6"/>
  <c r="F243" i="6"/>
  <c r="F242" i="6"/>
  <c r="F239" i="6"/>
  <c r="F238" i="6"/>
  <c r="F235" i="6"/>
  <c r="F234" i="6"/>
  <c r="F231" i="6"/>
  <c r="F227" i="6"/>
  <c r="F226" i="6"/>
  <c r="F223" i="6"/>
  <c r="F222" i="6"/>
  <c r="F219" i="6"/>
  <c r="F218" i="6"/>
  <c r="F215" i="6"/>
  <c r="F214" i="6"/>
  <c r="F211" i="6"/>
  <c r="F210" i="6"/>
  <c r="F207" i="6"/>
  <c r="F206" i="6"/>
  <c r="F203" i="6"/>
  <c r="F195" i="6"/>
  <c r="F241" i="6"/>
  <c r="F237" i="6"/>
  <c r="F233" i="6"/>
  <c r="F229" i="6"/>
  <c r="F225" i="6"/>
  <c r="F221" i="6"/>
  <c r="F217" i="6"/>
  <c r="F213" i="6"/>
  <c r="F209" i="6"/>
  <c r="F205" i="6"/>
  <c r="F199" i="6"/>
  <c r="F191" i="6"/>
  <c r="F204" i="6"/>
  <c r="F201" i="6"/>
  <c r="F200" i="6"/>
  <c r="F197" i="6"/>
  <c r="F196" i="6"/>
  <c r="F193" i="6"/>
  <c r="F192" i="6"/>
  <c r="F189" i="6"/>
  <c r="F188" i="6"/>
  <c r="F185" i="6"/>
  <c r="F184" i="6"/>
  <c r="F181" i="6"/>
  <c r="F180" i="6"/>
  <c r="F177" i="6"/>
  <c r="F176" i="6"/>
  <c r="F173" i="6"/>
  <c r="F172" i="6"/>
  <c r="F169" i="6"/>
  <c r="F168" i="6"/>
  <c r="F165" i="6"/>
  <c r="F164" i="6"/>
  <c r="F161" i="6"/>
  <c r="F157" i="6"/>
  <c r="F153" i="6"/>
  <c r="F149" i="6"/>
  <c r="F145" i="6"/>
  <c r="F141" i="6"/>
  <c r="F137" i="6"/>
  <c r="F133" i="6"/>
  <c r="F129" i="6"/>
  <c r="F126" i="6"/>
  <c r="F125" i="6"/>
  <c r="F122" i="6"/>
  <c r="F121" i="6"/>
  <c r="F118" i="6"/>
  <c r="F117" i="6"/>
  <c r="F114" i="6"/>
  <c r="F113" i="6"/>
  <c r="F110" i="6"/>
  <c r="F109" i="6"/>
  <c r="F106" i="6"/>
  <c r="F105" i="6"/>
  <c r="F102" i="6"/>
  <c r="F101" i="6"/>
  <c r="F98" i="6"/>
  <c r="F97" i="6"/>
  <c r="F94" i="6"/>
  <c r="F93" i="6"/>
  <c r="F90" i="6"/>
  <c r="F89" i="6"/>
  <c r="F86" i="6"/>
  <c r="F85" i="6"/>
  <c r="F82" i="6"/>
  <c r="F81" i="6"/>
  <c r="F187" i="6"/>
  <c r="F183" i="6"/>
  <c r="F179" i="6"/>
  <c r="F175" i="6"/>
  <c r="F171" i="6"/>
  <c r="F167" i="6"/>
  <c r="F163" i="6"/>
  <c r="F159" i="6"/>
  <c r="F155" i="6"/>
  <c r="F151" i="6"/>
  <c r="F147" i="6"/>
  <c r="F143" i="6"/>
  <c r="F139" i="6"/>
  <c r="F135" i="6"/>
  <c r="F131" i="6"/>
  <c r="F127" i="6"/>
  <c r="F124" i="6"/>
  <c r="F120" i="6"/>
  <c r="F116" i="6"/>
  <c r="F112" i="6"/>
  <c r="F108" i="6"/>
  <c r="F104" i="6"/>
  <c r="F100" i="6"/>
  <c r="F96" i="6"/>
  <c r="F92" i="6"/>
  <c r="F88" i="6"/>
  <c r="F84" i="6"/>
  <c r="F80" i="6"/>
  <c r="F230" i="6"/>
  <c r="F162" i="6"/>
  <c r="F160" i="6"/>
  <c r="F158" i="6"/>
  <c r="F156" i="6"/>
  <c r="F154" i="6"/>
  <c r="F152" i="6"/>
  <c r="F150" i="6"/>
  <c r="F148" i="6"/>
  <c r="F146" i="6"/>
  <c r="F144" i="6"/>
  <c r="F142" i="6"/>
  <c r="F140" i="6"/>
  <c r="F138" i="6"/>
  <c r="F136" i="6"/>
  <c r="F134" i="6"/>
  <c r="F132" i="6"/>
  <c r="F130" i="6"/>
  <c r="F128" i="6"/>
  <c r="F75" i="6"/>
  <c r="F59" i="6"/>
  <c r="F67" i="6"/>
  <c r="F51" i="6"/>
  <c r="F71" i="6"/>
  <c r="F63" i="6"/>
  <c r="F55" i="6"/>
  <c r="F47" i="6"/>
  <c r="F76" i="6"/>
  <c r="F72" i="6"/>
  <c r="F68" i="6"/>
  <c r="F78" i="6"/>
  <c r="F77" i="6"/>
  <c r="F74" i="6"/>
  <c r="F73" i="6"/>
  <c r="F70" i="6"/>
  <c r="F69" i="6"/>
  <c r="F66" i="6"/>
  <c r="F65" i="6"/>
  <c r="F62" i="6"/>
  <c r="F61" i="6"/>
  <c r="F58" i="6"/>
  <c r="F57" i="6"/>
  <c r="F54" i="6"/>
  <c r="F53" i="6"/>
  <c r="F50" i="6"/>
  <c r="F49" i="6"/>
  <c r="F46" i="6"/>
  <c r="F64" i="6"/>
  <c r="F60" i="6"/>
  <c r="F56" i="6"/>
  <c r="F52" i="6"/>
  <c r="F48" i="6"/>
  <c r="F45" i="6"/>
  <c r="B41" i="14"/>
  <c r="C41" i="14" s="1"/>
  <c r="B42" i="14"/>
  <c r="C42" i="14" s="1"/>
  <c r="B43" i="14"/>
  <c r="C43" i="14" s="1"/>
  <c r="B44" i="14"/>
  <c r="C44" i="14" s="1"/>
  <c r="B45" i="14"/>
  <c r="C45" i="14" s="1"/>
  <c r="B46" i="14"/>
  <c r="C46" i="14" s="1"/>
  <c r="B47" i="14"/>
  <c r="C47" i="14" s="1"/>
  <c r="B48" i="14"/>
  <c r="C48" i="14" s="1"/>
  <c r="B49" i="14"/>
  <c r="C49" i="14" s="1"/>
  <c r="B50" i="14"/>
  <c r="C50" i="14" s="1"/>
  <c r="B51" i="14"/>
  <c r="C51" i="14" s="1"/>
  <c r="B52" i="14"/>
  <c r="C52" i="14" s="1"/>
  <c r="B53" i="14"/>
  <c r="C53" i="14" s="1"/>
  <c r="B54" i="14"/>
  <c r="C54" i="14" s="1"/>
  <c r="B55" i="14"/>
  <c r="C55" i="14" s="1"/>
  <c r="B56" i="14"/>
  <c r="C56" i="14" s="1"/>
  <c r="B57" i="14"/>
  <c r="C57" i="14" s="1"/>
  <c r="B58" i="14"/>
  <c r="C58" i="14" s="1"/>
  <c r="B59" i="14"/>
  <c r="C59" i="14" s="1"/>
  <c r="B60" i="14"/>
  <c r="C60" i="14" s="1"/>
  <c r="B61" i="14"/>
  <c r="C61" i="14" s="1"/>
  <c r="B62" i="14"/>
  <c r="C62" i="14" s="1"/>
  <c r="B63" i="14"/>
  <c r="C63" i="14" s="1"/>
  <c r="B64" i="14"/>
  <c r="C64" i="14" s="1"/>
  <c r="B65" i="14"/>
  <c r="C65" i="14" s="1"/>
  <c r="B66" i="14"/>
  <c r="C66" i="14" s="1"/>
  <c r="B67" i="14"/>
  <c r="C67" i="14" s="1"/>
  <c r="B68" i="14"/>
  <c r="C68" i="14" s="1"/>
  <c r="B69" i="14"/>
  <c r="C69" i="14" s="1"/>
  <c r="B70" i="14"/>
  <c r="C70" i="14" s="1"/>
  <c r="B71" i="14"/>
  <c r="C71" i="14" s="1"/>
  <c r="B72" i="14"/>
  <c r="C72" i="14" s="1"/>
  <c r="B73" i="14"/>
  <c r="C73" i="14" s="1"/>
  <c r="B74" i="14"/>
  <c r="C74" i="14" s="1"/>
  <c r="B75" i="14"/>
  <c r="C75" i="14" s="1"/>
  <c r="B76" i="14"/>
  <c r="C76" i="14" s="1"/>
  <c r="B40" i="14"/>
  <c r="C40" i="14" s="1"/>
  <c r="I63" i="6" l="1"/>
  <c r="J62" i="6"/>
  <c r="I82" i="6" a="1"/>
  <c r="I82" i="6" s="1"/>
  <c r="I87" i="16"/>
  <c r="I55" i="16"/>
  <c r="I56" i="16"/>
  <c r="I71" i="16"/>
  <c r="I72" i="16"/>
  <c r="I79" i="16"/>
  <c r="I63" i="16"/>
  <c r="I80" i="16"/>
  <c r="I64" i="16"/>
  <c r="I83" i="16"/>
  <c r="I75" i="16"/>
  <c r="I67" i="16"/>
  <c r="I59" i="16"/>
  <c r="I84" i="16"/>
  <c r="I76" i="16"/>
  <c r="I68" i="16"/>
  <c r="I60" i="16"/>
  <c r="I85" i="16"/>
  <c r="I81" i="16"/>
  <c r="I77" i="16"/>
  <c r="I73" i="16"/>
  <c r="I69" i="16"/>
  <c r="I65" i="16"/>
  <c r="I61" i="16"/>
  <c r="I57" i="16"/>
  <c r="I86" i="16"/>
  <c r="I82" i="16"/>
  <c r="I78" i="16"/>
  <c r="I74" i="16"/>
  <c r="I70" i="16"/>
  <c r="I66" i="16"/>
  <c r="I62" i="16"/>
  <c r="K85" i="16"/>
  <c r="K81" i="16"/>
  <c r="K77" i="16"/>
  <c r="K73" i="16"/>
  <c r="K69" i="16"/>
  <c r="K65" i="16"/>
  <c r="K61" i="16"/>
  <c r="K57" i="16"/>
  <c r="K86" i="16"/>
  <c r="K82" i="16"/>
  <c r="K78" i="16"/>
  <c r="K74" i="16"/>
  <c r="K70" i="16"/>
  <c r="K66" i="16"/>
  <c r="K62" i="16"/>
  <c r="K58" i="16"/>
  <c r="K87" i="16"/>
  <c r="K83" i="16"/>
  <c r="K79" i="16"/>
  <c r="K75" i="16"/>
  <c r="K71" i="16"/>
  <c r="K67" i="16"/>
  <c r="K63" i="16"/>
  <c r="K59" i="16"/>
  <c r="K55" i="16"/>
  <c r="K84" i="16"/>
  <c r="K80" i="16"/>
  <c r="K76" i="16"/>
  <c r="K72" i="16"/>
  <c r="K68" i="16"/>
  <c r="K64" i="16"/>
  <c r="K60" i="16"/>
  <c r="J26" i="8"/>
  <c r="K25" i="8"/>
  <c r="G26" i="8"/>
  <c r="H25" i="8"/>
  <c r="D25" i="8"/>
  <c r="E25" i="8" s="1"/>
  <c r="G18" i="7" a="1"/>
  <c r="G19" i="7" s="1"/>
  <c r="BB50" i="16"/>
  <c r="BB43" i="16"/>
  <c r="BB44" i="16" s="1"/>
  <c r="BB45" i="16" s="1"/>
  <c r="BB46" i="16" s="1"/>
  <c r="BB47" i="16" s="1"/>
  <c r="BB48" i="16" s="1"/>
  <c r="BB49" i="16" s="1"/>
  <c r="BB33" i="16"/>
  <c r="BB34" i="16" s="1"/>
  <c r="BB35" i="16" s="1"/>
  <c r="BB36" i="16" s="1"/>
  <c r="BB37" i="16" s="1"/>
  <c r="BB38" i="16" s="1"/>
  <c r="BB39" i="16" s="1"/>
  <c r="BB40" i="16" s="1"/>
  <c r="BB41" i="16" s="1"/>
  <c r="BB42" i="16" s="1"/>
  <c r="BB21" i="16"/>
  <c r="BB22" i="16" s="1"/>
  <c r="BB23" i="16" s="1"/>
  <c r="BB24" i="16" s="1"/>
  <c r="BB25" i="16" s="1"/>
  <c r="BB26" i="16" s="1"/>
  <c r="BB27" i="16" s="1"/>
  <c r="BB28" i="16" s="1"/>
  <c r="BB29" i="16" s="1"/>
  <c r="BB30" i="16" s="1"/>
  <c r="BB31" i="16" s="1"/>
  <c r="BB32" i="16" s="1"/>
  <c r="BB20" i="16"/>
  <c r="BC18" i="16"/>
  <c r="BC17" i="16"/>
  <c r="AV957" i="16"/>
  <c r="AV958" i="16"/>
  <c r="AV959" i="16"/>
  <c r="AV960" i="16"/>
  <c r="AV961" i="16"/>
  <c r="AV962" i="16"/>
  <c r="AV963" i="16"/>
  <c r="AV964" i="16"/>
  <c r="AV965" i="16"/>
  <c r="AV966" i="16"/>
  <c r="AV967" i="16"/>
  <c r="AV968" i="16"/>
  <c r="AV969" i="16"/>
  <c r="AV970" i="16"/>
  <c r="AV971" i="16"/>
  <c r="AV972" i="16"/>
  <c r="AV973" i="16"/>
  <c r="AV974" i="16"/>
  <c r="AV975" i="16"/>
  <c r="AV976" i="16"/>
  <c r="AV977" i="16"/>
  <c r="AV978" i="16"/>
  <c r="AV979" i="16"/>
  <c r="AV980" i="16"/>
  <c r="AV981" i="16"/>
  <c r="AV982" i="16"/>
  <c r="AV983" i="16"/>
  <c r="AV984" i="16"/>
  <c r="AV985" i="16"/>
  <c r="AV986" i="16"/>
  <c r="AV987" i="16"/>
  <c r="AV988" i="16"/>
  <c r="AV989" i="16"/>
  <c r="AV990" i="16"/>
  <c r="AV991" i="16"/>
  <c r="AV992" i="16"/>
  <c r="AV993" i="16"/>
  <c r="AV994" i="16"/>
  <c r="AV995" i="16"/>
  <c r="AV996" i="16"/>
  <c r="AV997" i="16"/>
  <c r="AV998" i="16"/>
  <c r="AV999" i="16"/>
  <c r="AV1000" i="16"/>
  <c r="AV1001" i="16"/>
  <c r="AV1002" i="16"/>
  <c r="AV1003" i="16"/>
  <c r="AV1004" i="16"/>
  <c r="AV1005" i="16"/>
  <c r="AV1006" i="16"/>
  <c r="AV1007" i="16"/>
  <c r="AV1008" i="16"/>
  <c r="AV1009" i="16"/>
  <c r="AV1010" i="16"/>
  <c r="AV1011" i="16"/>
  <c r="AV1012" i="16"/>
  <c r="AV1013" i="16"/>
  <c r="AV1014" i="16"/>
  <c r="AV1015" i="16"/>
  <c r="AV1016" i="16"/>
  <c r="AV1017" i="16"/>
  <c r="AV19" i="16"/>
  <c r="AV20" i="16"/>
  <c r="AV21" i="16"/>
  <c r="AV22" i="16"/>
  <c r="AV23" i="16"/>
  <c r="AV24" i="16"/>
  <c r="AV25" i="16"/>
  <c r="AV26" i="16"/>
  <c r="AV27" i="16"/>
  <c r="AV28" i="16"/>
  <c r="AV29" i="16"/>
  <c r="AV30" i="16"/>
  <c r="AV31" i="16"/>
  <c r="AV32" i="16"/>
  <c r="AV33" i="16"/>
  <c r="AV34" i="16"/>
  <c r="AV35" i="16"/>
  <c r="AV36" i="16"/>
  <c r="AV37" i="16"/>
  <c r="AV38" i="16"/>
  <c r="AV39" i="16"/>
  <c r="AV40" i="16"/>
  <c r="AV41" i="16"/>
  <c r="AV42" i="16"/>
  <c r="AV43" i="16"/>
  <c r="AV44" i="16"/>
  <c r="AV45" i="16"/>
  <c r="AV46" i="16"/>
  <c r="AV47" i="16"/>
  <c r="AV48" i="16"/>
  <c r="AV49" i="16"/>
  <c r="AV50" i="16"/>
  <c r="AV51" i="16"/>
  <c r="AV52" i="16"/>
  <c r="AV53" i="16"/>
  <c r="AV54" i="16"/>
  <c r="AV55" i="16"/>
  <c r="AV56" i="16"/>
  <c r="AV57" i="16"/>
  <c r="AV58" i="16"/>
  <c r="AV59" i="16"/>
  <c r="AV60" i="16"/>
  <c r="AV61" i="16"/>
  <c r="AV62" i="16"/>
  <c r="AV63" i="16"/>
  <c r="AV64" i="16"/>
  <c r="AV65" i="16"/>
  <c r="AV66" i="16"/>
  <c r="AV67" i="16"/>
  <c r="AV68" i="16"/>
  <c r="AV69" i="16"/>
  <c r="AV70" i="16"/>
  <c r="AV71" i="16"/>
  <c r="AV72" i="16"/>
  <c r="AV73" i="16"/>
  <c r="AV74" i="16"/>
  <c r="AV75" i="16"/>
  <c r="AV76" i="16"/>
  <c r="AV77" i="16"/>
  <c r="AV78" i="16"/>
  <c r="AV79" i="16"/>
  <c r="AV80" i="16"/>
  <c r="AV81" i="16"/>
  <c r="AV82" i="16"/>
  <c r="AV83" i="16"/>
  <c r="AV84" i="16"/>
  <c r="AX84" i="16" s="1"/>
  <c r="AV85" i="16"/>
  <c r="AV86" i="16"/>
  <c r="AV87" i="16"/>
  <c r="AX87" i="16" s="1"/>
  <c r="AV88" i="16"/>
  <c r="AX88" i="16" s="1"/>
  <c r="AV89" i="16"/>
  <c r="AV90" i="16"/>
  <c r="AV91" i="16"/>
  <c r="AX91" i="16" s="1"/>
  <c r="AV92" i="16"/>
  <c r="AX92" i="16" s="1"/>
  <c r="AV93" i="16"/>
  <c r="AV94" i="16"/>
  <c r="AV95" i="16"/>
  <c r="AX95" i="16" s="1"/>
  <c r="AV96" i="16"/>
  <c r="AX96" i="16" s="1"/>
  <c r="AV97" i="16"/>
  <c r="AV98" i="16"/>
  <c r="AV99" i="16"/>
  <c r="AX99" i="16" s="1"/>
  <c r="AV100" i="16"/>
  <c r="AX100" i="16" s="1"/>
  <c r="AV101" i="16"/>
  <c r="AV102" i="16"/>
  <c r="AV103" i="16"/>
  <c r="AX103" i="16" s="1"/>
  <c r="AV104" i="16"/>
  <c r="AX104" i="16" s="1"/>
  <c r="AV105" i="16"/>
  <c r="AV106" i="16"/>
  <c r="AV107" i="16"/>
  <c r="AX107" i="16" s="1"/>
  <c r="AV108" i="16"/>
  <c r="AX108" i="16" s="1"/>
  <c r="AV109" i="16"/>
  <c r="AV110" i="16"/>
  <c r="AV111" i="16"/>
  <c r="AX111" i="16" s="1"/>
  <c r="AV112" i="16"/>
  <c r="AX112" i="16" s="1"/>
  <c r="AV113" i="16"/>
  <c r="AV114" i="16"/>
  <c r="AV115" i="16"/>
  <c r="AX115" i="16" s="1"/>
  <c r="AV116" i="16"/>
  <c r="AX116" i="16" s="1"/>
  <c r="AV117" i="16"/>
  <c r="AV118" i="16"/>
  <c r="AV119" i="16"/>
  <c r="AX119" i="16" s="1"/>
  <c r="AV120" i="16"/>
  <c r="AX120" i="16" s="1"/>
  <c r="AV121" i="16"/>
  <c r="AV122" i="16"/>
  <c r="AV123" i="16"/>
  <c r="AX123" i="16" s="1"/>
  <c r="AV124" i="16"/>
  <c r="AX124" i="16" s="1"/>
  <c r="AV125" i="16"/>
  <c r="AV126" i="16"/>
  <c r="AV127" i="16"/>
  <c r="AX127" i="16" s="1"/>
  <c r="AV128" i="16"/>
  <c r="AX128" i="16" s="1"/>
  <c r="AV129" i="16"/>
  <c r="AV130" i="16"/>
  <c r="AV131" i="16"/>
  <c r="AX131" i="16" s="1"/>
  <c r="AV132" i="16"/>
  <c r="AV133" i="16"/>
  <c r="AV134" i="16"/>
  <c r="AV135" i="16"/>
  <c r="AV136" i="16"/>
  <c r="AV137" i="16"/>
  <c r="AV138" i="16"/>
  <c r="AV139" i="16"/>
  <c r="AV140" i="16"/>
  <c r="AV141" i="16"/>
  <c r="AV142" i="16"/>
  <c r="AV143" i="16"/>
  <c r="AV144" i="16"/>
  <c r="AV145" i="16"/>
  <c r="AV146" i="16"/>
  <c r="AV147" i="16"/>
  <c r="AV148" i="16"/>
  <c r="AV149" i="16"/>
  <c r="AV150" i="16"/>
  <c r="AV151" i="16"/>
  <c r="AV152" i="16"/>
  <c r="AX152" i="16" s="1"/>
  <c r="AV153" i="16"/>
  <c r="AV154" i="16"/>
  <c r="AV155" i="16"/>
  <c r="AV156" i="16"/>
  <c r="AV157" i="16"/>
  <c r="AV158" i="16"/>
  <c r="AV159" i="16"/>
  <c r="AV160" i="16"/>
  <c r="AX160" i="16" s="1"/>
  <c r="AV161" i="16"/>
  <c r="AV162" i="16"/>
  <c r="AV163" i="16"/>
  <c r="AV164" i="16"/>
  <c r="AV165" i="16"/>
  <c r="AV166" i="16"/>
  <c r="AV167" i="16"/>
  <c r="AV168" i="16"/>
  <c r="AX168" i="16" s="1"/>
  <c r="AV169" i="16"/>
  <c r="AV170" i="16"/>
  <c r="AV171" i="16"/>
  <c r="AV172" i="16"/>
  <c r="AV173" i="16"/>
  <c r="AV174" i="16"/>
  <c r="AV175" i="16"/>
  <c r="AV176" i="16"/>
  <c r="AX176" i="16" s="1"/>
  <c r="AV177" i="16"/>
  <c r="AV178" i="16"/>
  <c r="AV179" i="16"/>
  <c r="AV180" i="16"/>
  <c r="AV181" i="16"/>
  <c r="AV182" i="16"/>
  <c r="AV183" i="16"/>
  <c r="AV184" i="16"/>
  <c r="AX184" i="16" s="1"/>
  <c r="AV185" i="16"/>
  <c r="AV186" i="16"/>
  <c r="AV187" i="16"/>
  <c r="AV188" i="16"/>
  <c r="AV189" i="16"/>
  <c r="AV190" i="16"/>
  <c r="AX190" i="16" s="1"/>
  <c r="AV191" i="16"/>
  <c r="AV192" i="16"/>
  <c r="AV193" i="16"/>
  <c r="AV194" i="16"/>
  <c r="AX194" i="16" s="1"/>
  <c r="AV195" i="16"/>
  <c r="AV196" i="16"/>
  <c r="AV197" i="16"/>
  <c r="AV198" i="16"/>
  <c r="AX198" i="16" s="1"/>
  <c r="AV199" i="16"/>
  <c r="AV200" i="16"/>
  <c r="AV201" i="16"/>
  <c r="AV202" i="16"/>
  <c r="AV203" i="16"/>
  <c r="AV204" i="16"/>
  <c r="AV205" i="16"/>
  <c r="AV206" i="16"/>
  <c r="AV207" i="16"/>
  <c r="AV208" i="16"/>
  <c r="AV209" i="16"/>
  <c r="AV210" i="16"/>
  <c r="AV211" i="16"/>
  <c r="AV212" i="16"/>
  <c r="AV213" i="16"/>
  <c r="AV214" i="16"/>
  <c r="AV215" i="16"/>
  <c r="AV216" i="16"/>
  <c r="AV217" i="16"/>
  <c r="AV218" i="16"/>
  <c r="AV219" i="16"/>
  <c r="AV220" i="16"/>
  <c r="AV221" i="16"/>
  <c r="AV222" i="16"/>
  <c r="AV223" i="16"/>
  <c r="AV224" i="16"/>
  <c r="AV225" i="16"/>
  <c r="AV226" i="16"/>
  <c r="AV227" i="16"/>
  <c r="AV228" i="16"/>
  <c r="AV229" i="16"/>
  <c r="AV230" i="16"/>
  <c r="AV231" i="16"/>
  <c r="AV232" i="16"/>
  <c r="AV233" i="16"/>
  <c r="AV234" i="16"/>
  <c r="AV235" i="16"/>
  <c r="AV236" i="16"/>
  <c r="AV237" i="16"/>
  <c r="AV238" i="16"/>
  <c r="AV239" i="16"/>
  <c r="AV240" i="16"/>
  <c r="AV241" i="16"/>
  <c r="AV242" i="16"/>
  <c r="AV243" i="16"/>
  <c r="AV244" i="16"/>
  <c r="AV245" i="16"/>
  <c r="AV246" i="16"/>
  <c r="AV247" i="16"/>
  <c r="AV248" i="16"/>
  <c r="AV249" i="16"/>
  <c r="AV250" i="16"/>
  <c r="AV251" i="16"/>
  <c r="AV252" i="16"/>
  <c r="AV253" i="16"/>
  <c r="AV254" i="16"/>
  <c r="AV255" i="16"/>
  <c r="AV256" i="16"/>
  <c r="AV257" i="16"/>
  <c r="AV258" i="16"/>
  <c r="AV259" i="16"/>
  <c r="AV260" i="16"/>
  <c r="AV261" i="16"/>
  <c r="AV262" i="16"/>
  <c r="AV263" i="16"/>
  <c r="AV264" i="16"/>
  <c r="AV265" i="16"/>
  <c r="AV266" i="16"/>
  <c r="AV267" i="16"/>
  <c r="AV268" i="16"/>
  <c r="AV269" i="16"/>
  <c r="AV270" i="16"/>
  <c r="AV271" i="16"/>
  <c r="AV272" i="16"/>
  <c r="AV273" i="16"/>
  <c r="AV274" i="16"/>
  <c r="AV275" i="16"/>
  <c r="AV276" i="16"/>
  <c r="AV277" i="16"/>
  <c r="AV278" i="16"/>
  <c r="AV279" i="16"/>
  <c r="AV280" i="16"/>
  <c r="AV281" i="16"/>
  <c r="AV282" i="16"/>
  <c r="AV283" i="16"/>
  <c r="AV284" i="16"/>
  <c r="AV285" i="16"/>
  <c r="AV286" i="16"/>
  <c r="AV287" i="16"/>
  <c r="AV288" i="16"/>
  <c r="AV289" i="16"/>
  <c r="AV290" i="16"/>
  <c r="AV291" i="16"/>
  <c r="AV292" i="16"/>
  <c r="AV293" i="16"/>
  <c r="AV294" i="16"/>
  <c r="AV295" i="16"/>
  <c r="AV296" i="16"/>
  <c r="AV297" i="16"/>
  <c r="AV298" i="16"/>
  <c r="AV299" i="16"/>
  <c r="AV300" i="16"/>
  <c r="AV301" i="16"/>
  <c r="AV302" i="16"/>
  <c r="AV303" i="16"/>
  <c r="AV304" i="16"/>
  <c r="AV305" i="16"/>
  <c r="AV306" i="16"/>
  <c r="AV307" i="16"/>
  <c r="AV308" i="16"/>
  <c r="AV309" i="16"/>
  <c r="AV310" i="16"/>
  <c r="AV311" i="16"/>
  <c r="AV312" i="16"/>
  <c r="AV313" i="16"/>
  <c r="AV314" i="16"/>
  <c r="AV315" i="16"/>
  <c r="AV316" i="16"/>
  <c r="AV317" i="16"/>
  <c r="AV318" i="16"/>
  <c r="AV319" i="16"/>
  <c r="AV320" i="16"/>
  <c r="AV321" i="16"/>
  <c r="AV322" i="16"/>
  <c r="AV323" i="16"/>
  <c r="AV324" i="16"/>
  <c r="AV325" i="16"/>
  <c r="AV326" i="16"/>
  <c r="AV327" i="16"/>
  <c r="AV328" i="16"/>
  <c r="AV329" i="16"/>
  <c r="AV330" i="16"/>
  <c r="AV331" i="16"/>
  <c r="AV332" i="16"/>
  <c r="AV333" i="16"/>
  <c r="AV334" i="16"/>
  <c r="AV335" i="16"/>
  <c r="AV336" i="16"/>
  <c r="AV337" i="16"/>
  <c r="AV338" i="16"/>
  <c r="AV339" i="16"/>
  <c r="AV340" i="16"/>
  <c r="AV341" i="16"/>
  <c r="AV342" i="16"/>
  <c r="AV343" i="16"/>
  <c r="AV344" i="16"/>
  <c r="AV345" i="16"/>
  <c r="AV346" i="16"/>
  <c r="AV347" i="16"/>
  <c r="AV348" i="16"/>
  <c r="AV349" i="16"/>
  <c r="AV350" i="16"/>
  <c r="AV351" i="16"/>
  <c r="AV352" i="16"/>
  <c r="AV353" i="16"/>
  <c r="AV354" i="16"/>
  <c r="AV355" i="16"/>
  <c r="AV356" i="16"/>
  <c r="AV357" i="16"/>
  <c r="AV358" i="16"/>
  <c r="AV359" i="16"/>
  <c r="AV360" i="16"/>
  <c r="AV361" i="16"/>
  <c r="AV362" i="16"/>
  <c r="AV363" i="16"/>
  <c r="AV364" i="16"/>
  <c r="AV365" i="16"/>
  <c r="AV366" i="16"/>
  <c r="AV367" i="16"/>
  <c r="AV368" i="16"/>
  <c r="AV369" i="16"/>
  <c r="AV370" i="16"/>
  <c r="AV371" i="16"/>
  <c r="AV372" i="16"/>
  <c r="AV373" i="16"/>
  <c r="AV374" i="16"/>
  <c r="AV375" i="16"/>
  <c r="AV376" i="16"/>
  <c r="AV377" i="16"/>
  <c r="AV378" i="16"/>
  <c r="AV379" i="16"/>
  <c r="AV380" i="16"/>
  <c r="AV381" i="16"/>
  <c r="AV382" i="16"/>
  <c r="AV383" i="16"/>
  <c r="AV384" i="16"/>
  <c r="AV385" i="16"/>
  <c r="AV386" i="16"/>
  <c r="AV387" i="16"/>
  <c r="AV388" i="16"/>
  <c r="AV389" i="16"/>
  <c r="AV390" i="16"/>
  <c r="AV391" i="16"/>
  <c r="AV392" i="16"/>
  <c r="AV393" i="16"/>
  <c r="AV394" i="16"/>
  <c r="AV395" i="16"/>
  <c r="AV396" i="16"/>
  <c r="AV397" i="16"/>
  <c r="AV398" i="16"/>
  <c r="AV399" i="16"/>
  <c r="AV400" i="16"/>
  <c r="AV401" i="16"/>
  <c r="AV402" i="16"/>
  <c r="AV403" i="16"/>
  <c r="AV404" i="16"/>
  <c r="AV405" i="16"/>
  <c r="AV406" i="16"/>
  <c r="AV407" i="16"/>
  <c r="AV408" i="16"/>
  <c r="AV409" i="16"/>
  <c r="AV410" i="16"/>
  <c r="AV411" i="16"/>
  <c r="AV412" i="16"/>
  <c r="AV413" i="16"/>
  <c r="AV414" i="16"/>
  <c r="AV415" i="16"/>
  <c r="AV416" i="16"/>
  <c r="AV417" i="16"/>
  <c r="AV418" i="16"/>
  <c r="AV419" i="16"/>
  <c r="AV420" i="16"/>
  <c r="AV421" i="16"/>
  <c r="AV422" i="16"/>
  <c r="AV423" i="16"/>
  <c r="AV424" i="16"/>
  <c r="AV425" i="16"/>
  <c r="AV426" i="16"/>
  <c r="AV427" i="16"/>
  <c r="AV428" i="16"/>
  <c r="AV429" i="16"/>
  <c r="AV430" i="16"/>
  <c r="AV431" i="16"/>
  <c r="AV432" i="16"/>
  <c r="AV433" i="16"/>
  <c r="AV434" i="16"/>
  <c r="AV435" i="16"/>
  <c r="AV436" i="16"/>
  <c r="AV437" i="16"/>
  <c r="AV438" i="16"/>
  <c r="AV439" i="16"/>
  <c r="AV440" i="16"/>
  <c r="AV441" i="16"/>
  <c r="AV442" i="16"/>
  <c r="AV443" i="16"/>
  <c r="AV444" i="16"/>
  <c r="AV445" i="16"/>
  <c r="AV446" i="16"/>
  <c r="AV447" i="16"/>
  <c r="AV448" i="16"/>
  <c r="AV449" i="16"/>
  <c r="AV450" i="16"/>
  <c r="AV451" i="16"/>
  <c r="AV452" i="16"/>
  <c r="AV453" i="16"/>
  <c r="AV454" i="16"/>
  <c r="AV455" i="16"/>
  <c r="AV456" i="16"/>
  <c r="AV457" i="16"/>
  <c r="AV458" i="16"/>
  <c r="AV459" i="16"/>
  <c r="AV460" i="16"/>
  <c r="AV461" i="16"/>
  <c r="AV462" i="16"/>
  <c r="AV463" i="16"/>
  <c r="AV464" i="16"/>
  <c r="AV465" i="16"/>
  <c r="AX465" i="16" s="1"/>
  <c r="AV466" i="16"/>
  <c r="AV467" i="16"/>
  <c r="AV468" i="16"/>
  <c r="AV469" i="16"/>
  <c r="AX469" i="16" s="1"/>
  <c r="AV470" i="16"/>
  <c r="AV471" i="16"/>
  <c r="AV472" i="16"/>
  <c r="AV473" i="16"/>
  <c r="AX473" i="16" s="1"/>
  <c r="AV474" i="16"/>
  <c r="AV475" i="16"/>
  <c r="AV476" i="16"/>
  <c r="AV477" i="16"/>
  <c r="AX477" i="16" s="1"/>
  <c r="AV478" i="16"/>
  <c r="AV479" i="16"/>
  <c r="AV480" i="16"/>
  <c r="AV481" i="16"/>
  <c r="AX481" i="16" s="1"/>
  <c r="AV482" i="16"/>
  <c r="AV483" i="16"/>
  <c r="AV484" i="16"/>
  <c r="AV485" i="16"/>
  <c r="AX485" i="16" s="1"/>
  <c r="AV486" i="16"/>
  <c r="AV487" i="16"/>
  <c r="AV488" i="16"/>
  <c r="AV489" i="16"/>
  <c r="AX489" i="16" s="1"/>
  <c r="AV490" i="16"/>
  <c r="AV491" i="16"/>
  <c r="AV492" i="16"/>
  <c r="AV493" i="16"/>
  <c r="AX493" i="16" s="1"/>
  <c r="AV494" i="16"/>
  <c r="AV495" i="16"/>
  <c r="AV496" i="16"/>
  <c r="AV497" i="16"/>
  <c r="AX497" i="16" s="1"/>
  <c r="AV498" i="16"/>
  <c r="AV499" i="16"/>
  <c r="AV500" i="16"/>
  <c r="AV501" i="16"/>
  <c r="AX501" i="16" s="1"/>
  <c r="AV502" i="16"/>
  <c r="AV503" i="16"/>
  <c r="AV504" i="16"/>
  <c r="AV505" i="16"/>
  <c r="AX505" i="16" s="1"/>
  <c r="AV506" i="16"/>
  <c r="AV507" i="16"/>
  <c r="AV508" i="16"/>
  <c r="AV509" i="16"/>
  <c r="AX509" i="16" s="1"/>
  <c r="AV510" i="16"/>
  <c r="AV511" i="16"/>
  <c r="AV512" i="16"/>
  <c r="AV513" i="16"/>
  <c r="AX513" i="16" s="1"/>
  <c r="AV514" i="16"/>
  <c r="AV515" i="16"/>
  <c r="AV516" i="16"/>
  <c r="AV517" i="16"/>
  <c r="AX517" i="16" s="1"/>
  <c r="AV518" i="16"/>
  <c r="AV519" i="16"/>
  <c r="AV520" i="16"/>
  <c r="AV521" i="16"/>
  <c r="AX521" i="16" s="1"/>
  <c r="AV522" i="16"/>
  <c r="AV523" i="16"/>
  <c r="AV524" i="16"/>
  <c r="AV525" i="16"/>
  <c r="AX525" i="16" s="1"/>
  <c r="AV526" i="16"/>
  <c r="AV527" i="16"/>
  <c r="AV528" i="16"/>
  <c r="AV529" i="16"/>
  <c r="AX529" i="16" s="1"/>
  <c r="AV530" i="16"/>
  <c r="AV531" i="16"/>
  <c r="AV532" i="16"/>
  <c r="AV533" i="16"/>
  <c r="AX533" i="16" s="1"/>
  <c r="AV534" i="16"/>
  <c r="AV535" i="16"/>
  <c r="AV536" i="16"/>
  <c r="AV537" i="16"/>
  <c r="AX537" i="16" s="1"/>
  <c r="AV538" i="16"/>
  <c r="AV539" i="16"/>
  <c r="AV540" i="16"/>
  <c r="AV541" i="16"/>
  <c r="AV542" i="16"/>
  <c r="AV543" i="16"/>
  <c r="AV544" i="16"/>
  <c r="AX544" i="16" s="1"/>
  <c r="AV545" i="16"/>
  <c r="AX545" i="16" s="1"/>
  <c r="AV546" i="16"/>
  <c r="AV547" i="16"/>
  <c r="AV548" i="16"/>
  <c r="AX548" i="16" s="1"/>
  <c r="AV549" i="16"/>
  <c r="AX549" i="16" s="1"/>
  <c r="AV550" i="16"/>
  <c r="AV551" i="16"/>
  <c r="AV552" i="16"/>
  <c r="AV553" i="16"/>
  <c r="AV554" i="16"/>
  <c r="AX554" i="16" s="1"/>
  <c r="AV555" i="16"/>
  <c r="AV556" i="16"/>
  <c r="AV557" i="16"/>
  <c r="AV558" i="16"/>
  <c r="AV559" i="16"/>
  <c r="AV560" i="16"/>
  <c r="AX560" i="16" s="1"/>
  <c r="AV561" i="16"/>
  <c r="AV562" i="16"/>
  <c r="AV563" i="16"/>
  <c r="AV564" i="16"/>
  <c r="AV565" i="16"/>
  <c r="AV566" i="16"/>
  <c r="AV567" i="16"/>
  <c r="AV568" i="16"/>
  <c r="AV569" i="16"/>
  <c r="AV570" i="16"/>
  <c r="AV571" i="16"/>
  <c r="AV572" i="16"/>
  <c r="AV573" i="16"/>
  <c r="AV574" i="16"/>
  <c r="AX574" i="16" s="1"/>
  <c r="AV575" i="16"/>
  <c r="AV576" i="16"/>
  <c r="AV577" i="16"/>
  <c r="AV578" i="16"/>
  <c r="AV579" i="16"/>
  <c r="AV580" i="16"/>
  <c r="AV581" i="16"/>
  <c r="AV582" i="16"/>
  <c r="AV583" i="16"/>
  <c r="AV584" i="16"/>
  <c r="AV585" i="16"/>
  <c r="AV586" i="16"/>
  <c r="AV587" i="16"/>
  <c r="AV588" i="16"/>
  <c r="AV589" i="16"/>
  <c r="AV590" i="16"/>
  <c r="AV591" i="16"/>
  <c r="AV592" i="16"/>
  <c r="AV593" i="16"/>
  <c r="AV594" i="16"/>
  <c r="AV595" i="16"/>
  <c r="AV596" i="16"/>
  <c r="AV597" i="16"/>
  <c r="AV598" i="16"/>
  <c r="AV599" i="16"/>
  <c r="AV600" i="16"/>
  <c r="AV601" i="16"/>
  <c r="AV602" i="16"/>
  <c r="AV603" i="16"/>
  <c r="AV604" i="16"/>
  <c r="AV605" i="16"/>
  <c r="AV606" i="16"/>
  <c r="AV607" i="16"/>
  <c r="AV608" i="16"/>
  <c r="AV609" i="16"/>
  <c r="AV610" i="16"/>
  <c r="AV611" i="16"/>
  <c r="AV612" i="16"/>
  <c r="AV613" i="16"/>
  <c r="AV614" i="16"/>
  <c r="AV615" i="16"/>
  <c r="AV616" i="16"/>
  <c r="AV617" i="16"/>
  <c r="AV618" i="16"/>
  <c r="AV619" i="16"/>
  <c r="AV620" i="16"/>
  <c r="AV621" i="16"/>
  <c r="AV622" i="16"/>
  <c r="AV623" i="16"/>
  <c r="AV624" i="16"/>
  <c r="AV625" i="16"/>
  <c r="AV626" i="16"/>
  <c r="AV627" i="16"/>
  <c r="AV628" i="16"/>
  <c r="AV629" i="16"/>
  <c r="AV630" i="16"/>
  <c r="AV631" i="16"/>
  <c r="AV632" i="16"/>
  <c r="AV633" i="16"/>
  <c r="AV634" i="16"/>
  <c r="AV635" i="16"/>
  <c r="AV636" i="16"/>
  <c r="AX636" i="16" s="1"/>
  <c r="AV637" i="16"/>
  <c r="AX637" i="16" s="1"/>
  <c r="AV638" i="16"/>
  <c r="AV639" i="16"/>
  <c r="AV640" i="16"/>
  <c r="AX640" i="16" s="1"/>
  <c r="AV641" i="16"/>
  <c r="AX641" i="16" s="1"/>
  <c r="AV642" i="16"/>
  <c r="AV643" i="16"/>
  <c r="AV644" i="16"/>
  <c r="AX644" i="16" s="1"/>
  <c r="AV645" i="16"/>
  <c r="AX645" i="16" s="1"/>
  <c r="AV646" i="16"/>
  <c r="AV647" i="16"/>
  <c r="AV648" i="16"/>
  <c r="AX648" i="16" s="1"/>
  <c r="AV649" i="16"/>
  <c r="AX649" i="16" s="1"/>
  <c r="AV650" i="16"/>
  <c r="AV651" i="16"/>
  <c r="AV652" i="16"/>
  <c r="AX652" i="16" s="1"/>
  <c r="AV653" i="16"/>
  <c r="AX653" i="16" s="1"/>
  <c r="AV654" i="16"/>
  <c r="AV655" i="16"/>
  <c r="AV656" i="16"/>
  <c r="AX656" i="16" s="1"/>
  <c r="AV657" i="16"/>
  <c r="AX657" i="16" s="1"/>
  <c r="AV658" i="16"/>
  <c r="AV659" i="16"/>
  <c r="AV660" i="16"/>
  <c r="AX660" i="16" s="1"/>
  <c r="AV661" i="16"/>
  <c r="AX661" i="16" s="1"/>
  <c r="AV662" i="16"/>
  <c r="AV663" i="16"/>
  <c r="AV664" i="16"/>
  <c r="AX664" i="16" s="1"/>
  <c r="AV665" i="16"/>
  <c r="AX665" i="16" s="1"/>
  <c r="AV666" i="16"/>
  <c r="AV667" i="16"/>
  <c r="AV668" i="16"/>
  <c r="AV669" i="16"/>
  <c r="AV670" i="16"/>
  <c r="AV671" i="16"/>
  <c r="AV672" i="16"/>
  <c r="AV673" i="16"/>
  <c r="AV674" i="16"/>
  <c r="AV675" i="16"/>
  <c r="AV676" i="16"/>
  <c r="AV677" i="16"/>
  <c r="AV678" i="16"/>
  <c r="AV679" i="16"/>
  <c r="AV680" i="16"/>
  <c r="AV681" i="16"/>
  <c r="AV682" i="16"/>
  <c r="AV683" i="16"/>
  <c r="AV684" i="16"/>
  <c r="AV685" i="16"/>
  <c r="AV686" i="16"/>
  <c r="AV687" i="16"/>
  <c r="AV688" i="16"/>
  <c r="AV689" i="16"/>
  <c r="AV690" i="16"/>
  <c r="AV691" i="16"/>
  <c r="AV692" i="16"/>
  <c r="AV693" i="16"/>
  <c r="AV694" i="16"/>
  <c r="AV695" i="16"/>
  <c r="AV696" i="16"/>
  <c r="AV697" i="16"/>
  <c r="AV698" i="16"/>
  <c r="AV699" i="16"/>
  <c r="AV700" i="16"/>
  <c r="AV701" i="16"/>
  <c r="AV702" i="16"/>
  <c r="AV703" i="16"/>
  <c r="AV704" i="16"/>
  <c r="AV705" i="16"/>
  <c r="AV706" i="16"/>
  <c r="AV707" i="16"/>
  <c r="AV708" i="16"/>
  <c r="AV709" i="16"/>
  <c r="AV710" i="16"/>
  <c r="AV711" i="16"/>
  <c r="AV712" i="16"/>
  <c r="AV713" i="16"/>
  <c r="AV714" i="16"/>
  <c r="AV715" i="16"/>
  <c r="AV716" i="16"/>
  <c r="AV717" i="16"/>
  <c r="AV718" i="16"/>
  <c r="AV719" i="16"/>
  <c r="AV720" i="16"/>
  <c r="AV721" i="16"/>
  <c r="AV722" i="16"/>
  <c r="AV723" i="16"/>
  <c r="AV724" i="16"/>
  <c r="AV725" i="16"/>
  <c r="AV726" i="16"/>
  <c r="AV727" i="16"/>
  <c r="AV728" i="16"/>
  <c r="AV729" i="16"/>
  <c r="AV730" i="16"/>
  <c r="AV731" i="16"/>
  <c r="AV732" i="16"/>
  <c r="AV733" i="16"/>
  <c r="AV734" i="16"/>
  <c r="AV735" i="16"/>
  <c r="AV736" i="16"/>
  <c r="AV737" i="16"/>
  <c r="AV738" i="16"/>
  <c r="AV739" i="16"/>
  <c r="AV740" i="16"/>
  <c r="AV741" i="16"/>
  <c r="AV742" i="16"/>
  <c r="AV743" i="16"/>
  <c r="AV744" i="16"/>
  <c r="AV745" i="16"/>
  <c r="AV746" i="16"/>
  <c r="AV747" i="16"/>
  <c r="AV748" i="16"/>
  <c r="AV749" i="16"/>
  <c r="AV750" i="16"/>
  <c r="AV751" i="16"/>
  <c r="AV752" i="16"/>
  <c r="AV753" i="16"/>
  <c r="AV754" i="16"/>
  <c r="AV755" i="16"/>
  <c r="AV756" i="16"/>
  <c r="AV757" i="16"/>
  <c r="AV758" i="16"/>
  <c r="AV759" i="16"/>
  <c r="AV760" i="16"/>
  <c r="AV761" i="16"/>
  <c r="AV762" i="16"/>
  <c r="AV763" i="16"/>
  <c r="AV764" i="16"/>
  <c r="AV765" i="16"/>
  <c r="AV766" i="16"/>
  <c r="AV767" i="16"/>
  <c r="AV768" i="16"/>
  <c r="AV769" i="16"/>
  <c r="AV770" i="16"/>
  <c r="AV771" i="16"/>
  <c r="AV772" i="16"/>
  <c r="AV773" i="16"/>
  <c r="AV774" i="16"/>
  <c r="AV775" i="16"/>
  <c r="AV776" i="16"/>
  <c r="AV777" i="16"/>
  <c r="AV778" i="16"/>
  <c r="AV779" i="16"/>
  <c r="AV780" i="16"/>
  <c r="AV781" i="16"/>
  <c r="AV782" i="16"/>
  <c r="AV783" i="16"/>
  <c r="AV784" i="16"/>
  <c r="AV785" i="16"/>
  <c r="AV786" i="16"/>
  <c r="AV787" i="16"/>
  <c r="AV788" i="16"/>
  <c r="AV789" i="16"/>
  <c r="AV790" i="16"/>
  <c r="AV791" i="16"/>
  <c r="AV792" i="16"/>
  <c r="AV793" i="16"/>
  <c r="AV794" i="16"/>
  <c r="AV795" i="16"/>
  <c r="AV796" i="16"/>
  <c r="AV797" i="16"/>
  <c r="AV798" i="16"/>
  <c r="AV799" i="16"/>
  <c r="AV800" i="16"/>
  <c r="AV801" i="16"/>
  <c r="AV802" i="16"/>
  <c r="AV803" i="16"/>
  <c r="AV804" i="16"/>
  <c r="AV805" i="16"/>
  <c r="AV806" i="16"/>
  <c r="AV807" i="16"/>
  <c r="AV808" i="16"/>
  <c r="AV809" i="16"/>
  <c r="AV810" i="16"/>
  <c r="AV811" i="16"/>
  <c r="AV812" i="16"/>
  <c r="AV813" i="16"/>
  <c r="AV814" i="16"/>
  <c r="AV815" i="16"/>
  <c r="AV816" i="16"/>
  <c r="AV817" i="16"/>
  <c r="AV818" i="16"/>
  <c r="AV819" i="16"/>
  <c r="AV820" i="16"/>
  <c r="AV821" i="16"/>
  <c r="AV822" i="16"/>
  <c r="AV823" i="16"/>
  <c r="AV824" i="16"/>
  <c r="AV825" i="16"/>
  <c r="AV826" i="16"/>
  <c r="AV827" i="16"/>
  <c r="AV828" i="16"/>
  <c r="AV829" i="16"/>
  <c r="AV830" i="16"/>
  <c r="AV831" i="16"/>
  <c r="AV832" i="16"/>
  <c r="AV833" i="16"/>
  <c r="AV834" i="16"/>
  <c r="AV835" i="16"/>
  <c r="AV836" i="16"/>
  <c r="AV837" i="16"/>
  <c r="AV838" i="16"/>
  <c r="AV839" i="16"/>
  <c r="AV840" i="16"/>
  <c r="AV841" i="16"/>
  <c r="AV842" i="16"/>
  <c r="AV843" i="16"/>
  <c r="AV844" i="16"/>
  <c r="AV845" i="16"/>
  <c r="AV846" i="16"/>
  <c r="AV847" i="16"/>
  <c r="AV848" i="16"/>
  <c r="AV849" i="16"/>
  <c r="AV850" i="16"/>
  <c r="AV851" i="16"/>
  <c r="AV852" i="16"/>
  <c r="AV853" i="16"/>
  <c r="AV854" i="16"/>
  <c r="AV855" i="16"/>
  <c r="AV856" i="16"/>
  <c r="AX856" i="16" s="1"/>
  <c r="AV857" i="16"/>
  <c r="AV858" i="16"/>
  <c r="AV859" i="16"/>
  <c r="AV860" i="16"/>
  <c r="AV861" i="16"/>
  <c r="AV862" i="16"/>
  <c r="AV863" i="16"/>
  <c r="AV864" i="16"/>
  <c r="AV865" i="16"/>
  <c r="AV866" i="16"/>
  <c r="AV867" i="16"/>
  <c r="AV868" i="16"/>
  <c r="AV869" i="16"/>
  <c r="AV870" i="16"/>
  <c r="AV871" i="16"/>
  <c r="AV872" i="16"/>
  <c r="AV873" i="16"/>
  <c r="AV874" i="16"/>
  <c r="AV875" i="16"/>
  <c r="AV876" i="16"/>
  <c r="AV877" i="16"/>
  <c r="AV878" i="16"/>
  <c r="AV879" i="16"/>
  <c r="AV880" i="16"/>
  <c r="AV881" i="16"/>
  <c r="AV882" i="16"/>
  <c r="AV883" i="16"/>
  <c r="AV884" i="16"/>
  <c r="AV885" i="16"/>
  <c r="AV886" i="16"/>
  <c r="AV887" i="16"/>
  <c r="AV888" i="16"/>
  <c r="AV889" i="16"/>
  <c r="AV890" i="16"/>
  <c r="AV891" i="16"/>
  <c r="AV892" i="16"/>
  <c r="AV893" i="16"/>
  <c r="AV894" i="16"/>
  <c r="AV895" i="16"/>
  <c r="AV896" i="16"/>
  <c r="AV897" i="16"/>
  <c r="AV898" i="16"/>
  <c r="AV899" i="16"/>
  <c r="AV900" i="16"/>
  <c r="AV901" i="16"/>
  <c r="AV902" i="16"/>
  <c r="AV903" i="16"/>
  <c r="AV904" i="16"/>
  <c r="AV905" i="16"/>
  <c r="AV906" i="16"/>
  <c r="AV907" i="16"/>
  <c r="AV908" i="16"/>
  <c r="AV909" i="16"/>
  <c r="AV910" i="16"/>
  <c r="AV911" i="16"/>
  <c r="AV912" i="16"/>
  <c r="AV913" i="16"/>
  <c r="AV914" i="16"/>
  <c r="AV915" i="16"/>
  <c r="AV916" i="16"/>
  <c r="AV917" i="16"/>
  <c r="AV918" i="16"/>
  <c r="AV919" i="16"/>
  <c r="AV920" i="16"/>
  <c r="AV921" i="16"/>
  <c r="AV922" i="16"/>
  <c r="AV923" i="16"/>
  <c r="AV924" i="16"/>
  <c r="AV925" i="16"/>
  <c r="AV926" i="16"/>
  <c r="AV927" i="16"/>
  <c r="AV928" i="16"/>
  <c r="AV929" i="16"/>
  <c r="AV930" i="16"/>
  <c r="AV931" i="16"/>
  <c r="AV932" i="16"/>
  <c r="AV933" i="16"/>
  <c r="AV934" i="16"/>
  <c r="AX934" i="16" s="1"/>
  <c r="AV935" i="16"/>
  <c r="AV936" i="16"/>
  <c r="AV937" i="16"/>
  <c r="AV938" i="16"/>
  <c r="AV939" i="16"/>
  <c r="AV940" i="16"/>
  <c r="AV941" i="16"/>
  <c r="AV942" i="16"/>
  <c r="AV943" i="16"/>
  <c r="AV944" i="16"/>
  <c r="AV945" i="16"/>
  <c r="AV946" i="16"/>
  <c r="AX946" i="16" s="1"/>
  <c r="AV947" i="16"/>
  <c r="AV948" i="16"/>
  <c r="AV949" i="16"/>
  <c r="AV950" i="16"/>
  <c r="AV951" i="16"/>
  <c r="AV952" i="16"/>
  <c r="AV953" i="16"/>
  <c r="AV954" i="16"/>
  <c r="AV955" i="16"/>
  <c r="AV956" i="16"/>
  <c r="AV18" i="16"/>
  <c r="I64" i="6" l="1"/>
  <c r="J63" i="6"/>
  <c r="I97" i="6"/>
  <c r="I96" i="6"/>
  <c r="I89" i="6"/>
  <c r="I88" i="6"/>
  <c r="I93" i="6"/>
  <c r="I85" i="6"/>
  <c r="I92" i="6"/>
  <c r="I84" i="6"/>
  <c r="I95" i="6"/>
  <c r="I91" i="6"/>
  <c r="I87" i="6"/>
  <c r="I83" i="6"/>
  <c r="I94" i="6"/>
  <c r="I90" i="6"/>
  <c r="I86" i="6"/>
  <c r="AW954" i="16"/>
  <c r="AX954" i="16"/>
  <c r="AW944" i="16"/>
  <c r="AX944" i="16"/>
  <c r="AW942" i="16"/>
  <c r="AX942" i="16"/>
  <c r="AW940" i="16"/>
  <c r="AX940" i="16"/>
  <c r="AW938" i="16"/>
  <c r="AX938" i="16"/>
  <c r="AW936" i="16"/>
  <c r="AX936" i="16"/>
  <c r="AW932" i="16"/>
  <c r="AX932" i="16"/>
  <c r="AW930" i="16"/>
  <c r="AX930" i="16"/>
  <c r="AW926" i="16"/>
  <c r="AX926" i="16"/>
  <c r="AW922" i="16"/>
  <c r="AX922" i="16"/>
  <c r="AW916" i="16"/>
  <c r="AX916" i="16"/>
  <c r="AW908" i="16"/>
  <c r="AX908" i="16"/>
  <c r="AW955" i="16"/>
  <c r="AX955" i="16"/>
  <c r="AW953" i="16"/>
  <c r="AX953" i="16"/>
  <c r="AW951" i="16"/>
  <c r="AX951" i="16"/>
  <c r="AW949" i="16"/>
  <c r="AX949" i="16"/>
  <c r="AW947" i="16"/>
  <c r="AX947" i="16"/>
  <c r="AW945" i="16"/>
  <c r="AX945" i="16"/>
  <c r="AW943" i="16"/>
  <c r="AX943" i="16"/>
  <c r="AW941" i="16"/>
  <c r="AX941" i="16"/>
  <c r="AW939" i="16"/>
  <c r="AX939" i="16"/>
  <c r="AW937" i="16"/>
  <c r="AX937" i="16"/>
  <c r="AW935" i="16"/>
  <c r="AX935" i="16"/>
  <c r="AW933" i="16"/>
  <c r="AX933" i="16"/>
  <c r="AW931" i="16"/>
  <c r="AX931" i="16"/>
  <c r="AW929" i="16"/>
  <c r="AX929" i="16"/>
  <c r="AW927" i="16"/>
  <c r="AX927" i="16"/>
  <c r="AW925" i="16"/>
  <c r="AX925" i="16"/>
  <c r="AW923" i="16"/>
  <c r="AX923" i="16"/>
  <c r="AW921" i="16"/>
  <c r="AX921" i="16"/>
  <c r="AW919" i="16"/>
  <c r="AX919" i="16"/>
  <c r="AW917" i="16"/>
  <c r="AX917" i="16"/>
  <c r="AW915" i="16"/>
  <c r="AX915" i="16"/>
  <c r="AW913" i="16"/>
  <c r="AX913" i="16"/>
  <c r="AW911" i="16"/>
  <c r="AX911" i="16"/>
  <c r="AW909" i="16"/>
  <c r="AX909" i="16"/>
  <c r="AW907" i="16"/>
  <c r="AX907" i="16"/>
  <c r="AW905" i="16"/>
  <c r="AX905" i="16"/>
  <c r="AW903" i="16"/>
  <c r="AX903" i="16"/>
  <c r="AW901" i="16"/>
  <c r="AX901" i="16"/>
  <c r="AW899" i="16"/>
  <c r="AX899" i="16"/>
  <c r="AW897" i="16"/>
  <c r="AX897" i="16"/>
  <c r="AW895" i="16"/>
  <c r="AX895" i="16"/>
  <c r="AW893" i="16"/>
  <c r="AX893" i="16"/>
  <c r="AW891" i="16"/>
  <c r="AX891" i="16"/>
  <c r="AW889" i="16"/>
  <c r="AX889" i="16"/>
  <c r="AW887" i="16"/>
  <c r="AX887" i="16"/>
  <c r="AW885" i="16"/>
  <c r="AX885" i="16"/>
  <c r="AW883" i="16"/>
  <c r="AX883" i="16"/>
  <c r="AW881" i="16"/>
  <c r="AX881" i="16"/>
  <c r="AW879" i="16"/>
  <c r="AX879" i="16"/>
  <c r="AW877" i="16"/>
  <c r="AX877" i="16"/>
  <c r="AW875" i="16"/>
  <c r="AX875" i="16"/>
  <c r="AW873" i="16"/>
  <c r="AX873" i="16"/>
  <c r="AW871" i="16"/>
  <c r="AX871" i="16"/>
  <c r="AW869" i="16"/>
  <c r="AX869" i="16"/>
  <c r="AW867" i="16"/>
  <c r="AX867" i="16"/>
  <c r="AW865" i="16"/>
  <c r="AX865" i="16"/>
  <c r="AW863" i="16"/>
  <c r="AX863" i="16"/>
  <c r="AW861" i="16"/>
  <c r="AX861" i="16"/>
  <c r="AW859" i="16"/>
  <c r="AX859" i="16"/>
  <c r="AW857" i="16"/>
  <c r="AX857" i="16"/>
  <c r="AW855" i="16"/>
  <c r="AX855" i="16"/>
  <c r="AW853" i="16"/>
  <c r="AX853" i="16"/>
  <c r="AW851" i="16"/>
  <c r="AX851" i="16"/>
  <c r="AW849" i="16"/>
  <c r="AX849" i="16"/>
  <c r="AW847" i="16"/>
  <c r="AX847" i="16"/>
  <c r="AW845" i="16"/>
  <c r="AX845" i="16"/>
  <c r="AW843" i="16"/>
  <c r="AX843" i="16"/>
  <c r="AW841" i="16"/>
  <c r="AX841" i="16"/>
  <c r="AW839" i="16"/>
  <c r="AX839" i="16"/>
  <c r="AW837" i="16"/>
  <c r="AX837" i="16"/>
  <c r="AW835" i="16"/>
  <c r="AX835" i="16"/>
  <c r="AW833" i="16"/>
  <c r="AX833" i="16"/>
  <c r="AW831" i="16"/>
  <c r="AX831" i="16"/>
  <c r="AW829" i="16"/>
  <c r="AX829" i="16"/>
  <c r="AW827" i="16"/>
  <c r="AX827" i="16"/>
  <c r="AW825" i="16"/>
  <c r="AX825" i="16"/>
  <c r="AW823" i="16"/>
  <c r="AX823" i="16"/>
  <c r="AW821" i="16"/>
  <c r="AX821" i="16"/>
  <c r="AW819" i="16"/>
  <c r="AX819" i="16"/>
  <c r="AW817" i="16"/>
  <c r="AX817" i="16"/>
  <c r="AW815" i="16"/>
  <c r="AX815" i="16"/>
  <c r="AW813" i="16"/>
  <c r="AX813" i="16"/>
  <c r="AW811" i="16"/>
  <c r="AX811" i="16"/>
  <c r="AW809" i="16"/>
  <c r="AX809" i="16"/>
  <c r="AW807" i="16"/>
  <c r="AX807" i="16"/>
  <c r="AW805" i="16"/>
  <c r="AX805" i="16"/>
  <c r="AW803" i="16"/>
  <c r="AX803" i="16"/>
  <c r="AW801" i="16"/>
  <c r="AX801" i="16"/>
  <c r="AW799" i="16"/>
  <c r="AX799" i="16"/>
  <c r="AW797" i="16"/>
  <c r="AX797" i="16"/>
  <c r="AW795" i="16"/>
  <c r="AX795" i="16"/>
  <c r="AW793" i="16"/>
  <c r="AX793" i="16"/>
  <c r="AW791" i="16"/>
  <c r="AX791" i="16"/>
  <c r="AW789" i="16"/>
  <c r="AX789" i="16"/>
  <c r="AW787" i="16"/>
  <c r="AX787" i="16"/>
  <c r="AW785" i="16"/>
  <c r="AX785" i="16"/>
  <c r="AW783" i="16"/>
  <c r="AX783" i="16"/>
  <c r="AW781" i="16"/>
  <c r="AX781" i="16"/>
  <c r="AW779" i="16"/>
  <c r="AX779" i="16"/>
  <c r="AW777" i="16"/>
  <c r="AX777" i="16"/>
  <c r="AW775" i="16"/>
  <c r="AX775" i="16"/>
  <c r="AW773" i="16"/>
  <c r="AX773" i="16"/>
  <c r="AW771" i="16"/>
  <c r="AX771" i="16"/>
  <c r="AW769" i="16"/>
  <c r="AX769" i="16"/>
  <c r="AW767" i="16"/>
  <c r="AX767" i="16"/>
  <c r="AW765" i="16"/>
  <c r="AX765" i="16"/>
  <c r="AW763" i="16"/>
  <c r="AX763" i="16"/>
  <c r="AW761" i="16"/>
  <c r="AX761" i="16"/>
  <c r="AW759" i="16"/>
  <c r="AX759" i="16"/>
  <c r="AW757" i="16"/>
  <c r="AX757" i="16"/>
  <c r="AW755" i="16"/>
  <c r="AX755" i="16"/>
  <c r="AW753" i="16"/>
  <c r="AX753" i="16"/>
  <c r="AW751" i="16"/>
  <c r="AX751" i="16"/>
  <c r="AW749" i="16"/>
  <c r="AX749" i="16"/>
  <c r="AW747" i="16"/>
  <c r="AX747" i="16"/>
  <c r="AW745" i="16"/>
  <c r="AX745" i="16"/>
  <c r="AW743" i="16"/>
  <c r="AX743" i="16"/>
  <c r="AW741" i="16"/>
  <c r="AX741" i="16"/>
  <c r="AW739" i="16"/>
  <c r="AX739" i="16"/>
  <c r="AW737" i="16"/>
  <c r="AX737" i="16"/>
  <c r="AW735" i="16"/>
  <c r="AX735" i="16"/>
  <c r="AW733" i="16"/>
  <c r="AX733" i="16"/>
  <c r="AW731" i="16"/>
  <c r="AX731" i="16"/>
  <c r="AW729" i="16"/>
  <c r="AX729" i="16"/>
  <c r="AW727" i="16"/>
  <c r="AX727" i="16"/>
  <c r="AW725" i="16"/>
  <c r="AX725" i="16"/>
  <c r="AW723" i="16"/>
  <c r="AX723" i="16"/>
  <c r="AW721" i="16"/>
  <c r="AX721" i="16"/>
  <c r="AW719" i="16"/>
  <c r="AX719" i="16"/>
  <c r="AW717" i="16"/>
  <c r="AX717" i="16"/>
  <c r="AW715" i="16"/>
  <c r="AX715" i="16"/>
  <c r="AW713" i="16"/>
  <c r="AX713" i="16"/>
  <c r="AW711" i="16"/>
  <c r="AX711" i="16"/>
  <c r="AW709" i="16"/>
  <c r="AX709" i="16"/>
  <c r="AW707" i="16"/>
  <c r="AX707" i="16"/>
  <c r="AW705" i="16"/>
  <c r="AX705" i="16"/>
  <c r="AW703" i="16"/>
  <c r="AX703" i="16"/>
  <c r="AW701" i="16"/>
  <c r="AX701" i="16"/>
  <c r="AW699" i="16"/>
  <c r="AX699" i="16"/>
  <c r="AW697" i="16"/>
  <c r="AX697" i="16"/>
  <c r="AW695" i="16"/>
  <c r="AX695" i="16"/>
  <c r="AW693" i="16"/>
  <c r="AX693" i="16"/>
  <c r="AW691" i="16"/>
  <c r="AX691" i="16"/>
  <c r="AW689" i="16"/>
  <c r="AX689" i="16"/>
  <c r="AW687" i="16"/>
  <c r="AX687" i="16"/>
  <c r="AW685" i="16"/>
  <c r="AX685" i="16"/>
  <c r="AW683" i="16"/>
  <c r="AX683" i="16"/>
  <c r="AW681" i="16"/>
  <c r="AX681" i="16"/>
  <c r="AW679" i="16"/>
  <c r="AX679" i="16"/>
  <c r="AW677" i="16"/>
  <c r="AX677" i="16"/>
  <c r="AW675" i="16"/>
  <c r="AX675" i="16"/>
  <c r="AW673" i="16"/>
  <c r="AX673" i="16"/>
  <c r="AW671" i="16"/>
  <c r="AX671" i="16"/>
  <c r="AW669" i="16"/>
  <c r="AX669" i="16"/>
  <c r="AW667" i="16"/>
  <c r="AX667" i="16"/>
  <c r="AW663" i="16"/>
  <c r="AX663" i="16"/>
  <c r="AW659" i="16"/>
  <c r="AX659" i="16"/>
  <c r="AW655" i="16"/>
  <c r="AX655" i="16"/>
  <c r="AW651" i="16"/>
  <c r="AX651" i="16"/>
  <c r="AW647" i="16"/>
  <c r="AX647" i="16"/>
  <c r="AW643" i="16"/>
  <c r="AX643" i="16"/>
  <c r="AW639" i="16"/>
  <c r="AX639" i="16"/>
  <c r="AW635" i="16"/>
  <c r="AX635" i="16"/>
  <c r="AW633" i="16"/>
  <c r="AX633" i="16"/>
  <c r="AW631" i="16"/>
  <c r="AX631" i="16"/>
  <c r="AW629" i="16"/>
  <c r="AX629" i="16"/>
  <c r="AW627" i="16"/>
  <c r="AX627" i="16"/>
  <c r="AW625" i="16"/>
  <c r="AX625" i="16"/>
  <c r="AW623" i="16"/>
  <c r="AX623" i="16"/>
  <c r="AW621" i="16"/>
  <c r="AX621" i="16"/>
  <c r="AW619" i="16"/>
  <c r="AX619" i="16"/>
  <c r="AW617" i="16"/>
  <c r="AX617" i="16"/>
  <c r="AW615" i="16"/>
  <c r="AX615" i="16"/>
  <c r="AW613" i="16"/>
  <c r="AX613" i="16"/>
  <c r="AW611" i="16"/>
  <c r="AX611" i="16"/>
  <c r="AW609" i="16"/>
  <c r="AX609" i="16"/>
  <c r="AW607" i="16"/>
  <c r="AX607" i="16"/>
  <c r="AW605" i="16"/>
  <c r="AX605" i="16"/>
  <c r="AW603" i="16"/>
  <c r="AX603" i="16"/>
  <c r="AW601" i="16"/>
  <c r="AX601" i="16"/>
  <c r="AW599" i="16"/>
  <c r="AX599" i="16"/>
  <c r="AW597" i="16"/>
  <c r="AX597" i="16"/>
  <c r="AW595" i="16"/>
  <c r="AX595" i="16"/>
  <c r="AW593" i="16"/>
  <c r="AX593" i="16"/>
  <c r="AW591" i="16"/>
  <c r="AX591" i="16"/>
  <c r="AW589" i="16"/>
  <c r="AX589" i="16"/>
  <c r="AW587" i="16"/>
  <c r="AX587" i="16"/>
  <c r="AW585" i="16"/>
  <c r="AX585" i="16"/>
  <c r="AW583" i="16"/>
  <c r="AX583" i="16"/>
  <c r="AW581" i="16"/>
  <c r="AX581" i="16"/>
  <c r="AW579" i="16"/>
  <c r="AX579" i="16"/>
  <c r="AW577" i="16"/>
  <c r="AX577" i="16"/>
  <c r="AW575" i="16"/>
  <c r="AX575" i="16"/>
  <c r="AW573" i="16"/>
  <c r="AX573" i="16"/>
  <c r="AW571" i="16"/>
  <c r="AX571" i="16"/>
  <c r="AW569" i="16"/>
  <c r="AX569" i="16"/>
  <c r="AW567" i="16"/>
  <c r="AX567" i="16"/>
  <c r="AW565" i="16"/>
  <c r="AX565" i="16"/>
  <c r="AW563" i="16"/>
  <c r="AX563" i="16"/>
  <c r="AW561" i="16"/>
  <c r="AX561" i="16"/>
  <c r="AW559" i="16"/>
  <c r="AX559" i="16"/>
  <c r="AW557" i="16"/>
  <c r="AX557" i="16"/>
  <c r="AW555" i="16"/>
  <c r="AX555" i="16"/>
  <c r="AW553" i="16"/>
  <c r="AX553" i="16"/>
  <c r="AW551" i="16"/>
  <c r="AX551" i="16"/>
  <c r="AW547" i="16"/>
  <c r="AX547" i="16"/>
  <c r="AW543" i="16"/>
  <c r="AX543" i="16"/>
  <c r="AW541" i="16"/>
  <c r="AX541" i="16"/>
  <c r="AW539" i="16"/>
  <c r="AX539" i="16"/>
  <c r="AW535" i="16"/>
  <c r="AX535" i="16"/>
  <c r="AW531" i="16"/>
  <c r="AX531" i="16"/>
  <c r="AW527" i="16"/>
  <c r="AX527" i="16"/>
  <c r="AW523" i="16"/>
  <c r="AX523" i="16"/>
  <c r="AW519" i="16"/>
  <c r="AX519" i="16"/>
  <c r="AW515" i="16"/>
  <c r="AX515" i="16"/>
  <c r="AW511" i="16"/>
  <c r="AX511" i="16"/>
  <c r="AW507" i="16"/>
  <c r="AX507" i="16"/>
  <c r="AW503" i="16"/>
  <c r="AX503" i="16"/>
  <c r="AW499" i="16"/>
  <c r="AX499" i="16"/>
  <c r="AW495" i="16"/>
  <c r="AX495" i="16"/>
  <c r="AW491" i="16"/>
  <c r="AX491" i="16"/>
  <c r="AW487" i="16"/>
  <c r="AX487" i="16"/>
  <c r="AW483" i="16"/>
  <c r="AX483" i="16"/>
  <c r="AW479" i="16"/>
  <c r="AX479" i="16"/>
  <c r="AW475" i="16"/>
  <c r="AX475" i="16"/>
  <c r="AW471" i="16"/>
  <c r="AX471" i="16"/>
  <c r="AW467" i="16"/>
  <c r="AX467" i="16"/>
  <c r="AW463" i="16"/>
  <c r="AX463" i="16"/>
  <c r="AW461" i="16"/>
  <c r="AX461" i="16"/>
  <c r="AW459" i="16"/>
  <c r="AX459" i="16"/>
  <c r="AW457" i="16"/>
  <c r="AX457" i="16"/>
  <c r="AW455" i="16"/>
  <c r="AX455" i="16"/>
  <c r="AW453" i="16"/>
  <c r="AX453" i="16"/>
  <c r="AW451" i="16"/>
  <c r="AX451" i="16"/>
  <c r="AW449" i="16"/>
  <c r="AX449" i="16"/>
  <c r="AW447" i="16"/>
  <c r="AX447" i="16"/>
  <c r="AW445" i="16"/>
  <c r="AX445" i="16"/>
  <c r="AW443" i="16"/>
  <c r="AX443" i="16"/>
  <c r="AW441" i="16"/>
  <c r="AX441" i="16"/>
  <c r="AW439" i="16"/>
  <c r="AX439" i="16"/>
  <c r="AW437" i="16"/>
  <c r="AX437" i="16"/>
  <c r="AW435" i="16"/>
  <c r="AX435" i="16"/>
  <c r="AW433" i="16"/>
  <c r="AX433" i="16"/>
  <c r="AW431" i="16"/>
  <c r="AX431" i="16"/>
  <c r="AW429" i="16"/>
  <c r="AX429" i="16"/>
  <c r="AW427" i="16"/>
  <c r="AX427" i="16"/>
  <c r="AW425" i="16"/>
  <c r="AX425" i="16"/>
  <c r="AW423" i="16"/>
  <c r="AX423" i="16"/>
  <c r="AW421" i="16"/>
  <c r="AX421" i="16"/>
  <c r="AW419" i="16"/>
  <c r="AX419" i="16"/>
  <c r="AW417" i="16"/>
  <c r="AX417" i="16"/>
  <c r="AW415" i="16"/>
  <c r="AX415" i="16"/>
  <c r="AW413" i="16"/>
  <c r="AX413" i="16"/>
  <c r="AW411" i="16"/>
  <c r="AX411" i="16"/>
  <c r="AW409" i="16"/>
  <c r="AX409" i="16"/>
  <c r="AW407" i="16"/>
  <c r="AX407" i="16"/>
  <c r="AW405" i="16"/>
  <c r="AX405" i="16"/>
  <c r="AW403" i="16"/>
  <c r="AX403" i="16"/>
  <c r="AW401" i="16"/>
  <c r="AX401" i="16"/>
  <c r="AW399" i="16"/>
  <c r="AX399" i="16"/>
  <c r="AW397" i="16"/>
  <c r="AX397" i="16"/>
  <c r="AW395" i="16"/>
  <c r="AX395" i="16"/>
  <c r="AW393" i="16"/>
  <c r="AX393" i="16"/>
  <c r="AW391" i="16"/>
  <c r="AX391" i="16"/>
  <c r="AW389" i="16"/>
  <c r="AX389" i="16"/>
  <c r="AW387" i="16"/>
  <c r="AX387" i="16"/>
  <c r="AW385" i="16"/>
  <c r="AX385" i="16"/>
  <c r="AW383" i="16"/>
  <c r="AX383" i="16"/>
  <c r="AW381" i="16"/>
  <c r="AX381" i="16"/>
  <c r="AW379" i="16"/>
  <c r="AX379" i="16"/>
  <c r="AW377" i="16"/>
  <c r="AX377" i="16"/>
  <c r="AW375" i="16"/>
  <c r="AX375" i="16"/>
  <c r="AW373" i="16"/>
  <c r="AX373" i="16"/>
  <c r="AW371" i="16"/>
  <c r="AX371" i="16"/>
  <c r="AW369" i="16"/>
  <c r="AX369" i="16"/>
  <c r="AW367" i="16"/>
  <c r="AX367" i="16"/>
  <c r="AW365" i="16"/>
  <c r="AX365" i="16"/>
  <c r="AW363" i="16"/>
  <c r="AX363" i="16"/>
  <c r="AW361" i="16"/>
  <c r="AX361" i="16"/>
  <c r="AW359" i="16"/>
  <c r="AX359" i="16"/>
  <c r="AW357" i="16"/>
  <c r="AX357" i="16"/>
  <c r="AW355" i="16"/>
  <c r="AX355" i="16"/>
  <c r="AW353" i="16"/>
  <c r="AX353" i="16"/>
  <c r="AW351" i="16"/>
  <c r="AX351" i="16"/>
  <c r="AW349" i="16"/>
  <c r="AX349" i="16"/>
  <c r="AW347" i="16"/>
  <c r="AX347" i="16"/>
  <c r="AW345" i="16"/>
  <c r="AX345" i="16"/>
  <c r="AW343" i="16"/>
  <c r="AX343" i="16"/>
  <c r="AW341" i="16"/>
  <c r="AX341" i="16"/>
  <c r="AW339" i="16"/>
  <c r="AX339" i="16"/>
  <c r="AW337" i="16"/>
  <c r="AX337" i="16"/>
  <c r="AW335" i="16"/>
  <c r="AX335" i="16"/>
  <c r="AW333" i="16"/>
  <c r="AX333" i="16"/>
  <c r="AW331" i="16"/>
  <c r="AX331" i="16"/>
  <c r="AW329" i="16"/>
  <c r="AX329" i="16"/>
  <c r="AW327" i="16"/>
  <c r="AX327" i="16"/>
  <c r="AW325" i="16"/>
  <c r="AX325" i="16"/>
  <c r="AW323" i="16"/>
  <c r="AX323" i="16"/>
  <c r="AW321" i="16"/>
  <c r="AX321" i="16"/>
  <c r="AW319" i="16"/>
  <c r="AX319" i="16"/>
  <c r="AW317" i="16"/>
  <c r="AX317" i="16"/>
  <c r="AW315" i="16"/>
  <c r="AX315" i="16"/>
  <c r="AW313" i="16"/>
  <c r="AX313" i="16"/>
  <c r="AW311" i="16"/>
  <c r="AX311" i="16"/>
  <c r="AW309" i="16"/>
  <c r="AX309" i="16"/>
  <c r="AW307" i="16"/>
  <c r="AX307" i="16"/>
  <c r="AW305" i="16"/>
  <c r="AX305" i="16"/>
  <c r="AW303" i="16"/>
  <c r="AX303" i="16"/>
  <c r="AW301" i="16"/>
  <c r="AX301" i="16"/>
  <c r="AW299" i="16"/>
  <c r="AX299" i="16"/>
  <c r="AW297" i="16"/>
  <c r="AX297" i="16"/>
  <c r="AW295" i="16"/>
  <c r="AX295" i="16"/>
  <c r="AW293" i="16"/>
  <c r="AX293" i="16"/>
  <c r="AW291" i="16"/>
  <c r="AX291" i="16"/>
  <c r="AW289" i="16"/>
  <c r="AX289" i="16"/>
  <c r="AW287" i="16"/>
  <c r="AX287" i="16"/>
  <c r="AW285" i="16"/>
  <c r="AX285" i="16"/>
  <c r="AW283" i="16"/>
  <c r="AX283" i="16"/>
  <c r="AW281" i="16"/>
  <c r="AX281" i="16"/>
  <c r="AW279" i="16"/>
  <c r="AX279" i="16"/>
  <c r="AW277" i="16"/>
  <c r="AX277" i="16"/>
  <c r="AW275" i="16"/>
  <c r="AX275" i="16"/>
  <c r="AW273" i="16"/>
  <c r="AX273" i="16"/>
  <c r="AW271" i="16"/>
  <c r="AX271" i="16"/>
  <c r="AW269" i="16"/>
  <c r="AX269" i="16"/>
  <c r="AW267" i="16"/>
  <c r="AX267" i="16"/>
  <c r="AW265" i="16"/>
  <c r="AX265" i="16"/>
  <c r="AW263" i="16"/>
  <c r="AX263" i="16"/>
  <c r="AW261" i="16"/>
  <c r="AX261" i="16"/>
  <c r="AW259" i="16"/>
  <c r="AX259" i="16"/>
  <c r="AW257" i="16"/>
  <c r="AX257" i="16"/>
  <c r="AW255" i="16"/>
  <c r="AX255" i="16"/>
  <c r="AW253" i="16"/>
  <c r="AX253" i="16"/>
  <c r="AW251" i="16"/>
  <c r="AX251" i="16"/>
  <c r="AW249" i="16"/>
  <c r="AX249" i="16"/>
  <c r="AW247" i="16"/>
  <c r="AX247" i="16"/>
  <c r="AW245" i="16"/>
  <c r="AX245" i="16"/>
  <c r="AW243" i="16"/>
  <c r="AX243" i="16"/>
  <c r="AW241" i="16"/>
  <c r="AX241" i="16"/>
  <c r="AW239" i="16"/>
  <c r="AX239" i="16"/>
  <c r="AW237" i="16"/>
  <c r="AX237" i="16"/>
  <c r="AW235" i="16"/>
  <c r="AX235" i="16"/>
  <c r="AW233" i="16"/>
  <c r="AX233" i="16"/>
  <c r="AW231" i="16"/>
  <c r="AX231" i="16"/>
  <c r="AW229" i="16"/>
  <c r="AX229" i="16"/>
  <c r="AW227" i="16"/>
  <c r="AX227" i="16"/>
  <c r="AW225" i="16"/>
  <c r="AX225" i="16"/>
  <c r="AW223" i="16"/>
  <c r="AX223" i="16"/>
  <c r="AW221" i="16"/>
  <c r="AX221" i="16"/>
  <c r="AW219" i="16"/>
  <c r="AX219" i="16"/>
  <c r="AW217" i="16"/>
  <c r="AX217" i="16"/>
  <c r="AW215" i="16"/>
  <c r="AX215" i="16"/>
  <c r="AW213" i="16"/>
  <c r="AX213" i="16"/>
  <c r="AW211" i="16"/>
  <c r="AX211" i="16"/>
  <c r="AW209" i="16"/>
  <c r="AX209" i="16"/>
  <c r="AW207" i="16"/>
  <c r="AX207" i="16"/>
  <c r="AW205" i="16"/>
  <c r="AX205" i="16"/>
  <c r="AW203" i="16"/>
  <c r="AX203" i="16"/>
  <c r="AW201" i="16"/>
  <c r="AX201" i="16"/>
  <c r="AW199" i="16"/>
  <c r="AX199" i="16"/>
  <c r="AW197" i="16"/>
  <c r="AX197" i="16"/>
  <c r="AW195" i="16"/>
  <c r="AX195" i="16"/>
  <c r="AW193" i="16"/>
  <c r="AX193" i="16"/>
  <c r="AW191" i="16"/>
  <c r="AX191" i="16"/>
  <c r="AW189" i="16"/>
  <c r="AX189" i="16"/>
  <c r="AW187" i="16"/>
  <c r="AX187" i="16"/>
  <c r="AW185" i="16"/>
  <c r="AX185" i="16"/>
  <c r="AW183" i="16"/>
  <c r="AX183" i="16"/>
  <c r="AW181" i="16"/>
  <c r="AX181" i="16"/>
  <c r="AW179" i="16"/>
  <c r="AX179" i="16"/>
  <c r="AW177" i="16"/>
  <c r="AX177" i="16"/>
  <c r="AW175" i="16"/>
  <c r="AX175" i="16"/>
  <c r="AW173" i="16"/>
  <c r="AX173" i="16"/>
  <c r="AW171" i="16"/>
  <c r="AX171" i="16"/>
  <c r="AW169" i="16"/>
  <c r="AX169" i="16"/>
  <c r="AW167" i="16"/>
  <c r="AX167" i="16"/>
  <c r="AW165" i="16"/>
  <c r="AX165" i="16"/>
  <c r="AW163" i="16"/>
  <c r="AX163" i="16"/>
  <c r="AW161" i="16"/>
  <c r="AX161" i="16"/>
  <c r="AW159" i="16"/>
  <c r="AX159" i="16"/>
  <c r="AW157" i="16"/>
  <c r="AX157" i="16"/>
  <c r="AW155" i="16"/>
  <c r="AX155" i="16"/>
  <c r="AW153" i="16"/>
  <c r="AX153" i="16"/>
  <c r="AW151" i="16"/>
  <c r="AX151" i="16"/>
  <c r="AW149" i="16"/>
  <c r="AX149" i="16"/>
  <c r="AW147" i="16"/>
  <c r="AX147" i="16"/>
  <c r="AW145" i="16"/>
  <c r="AX145" i="16"/>
  <c r="AW143" i="16"/>
  <c r="AX143" i="16"/>
  <c r="AW141" i="16"/>
  <c r="AX141" i="16"/>
  <c r="AW139" i="16"/>
  <c r="AX139" i="16"/>
  <c r="AW137" i="16"/>
  <c r="AX137" i="16"/>
  <c r="AW135" i="16"/>
  <c r="AX135" i="16"/>
  <c r="AW133" i="16"/>
  <c r="AX133" i="16"/>
  <c r="AW129" i="16"/>
  <c r="AX129" i="16"/>
  <c r="AW125" i="16"/>
  <c r="AX125" i="16"/>
  <c r="AW121" i="16"/>
  <c r="AX121" i="16"/>
  <c r="AW117" i="16"/>
  <c r="AX117" i="16"/>
  <c r="AW113" i="16"/>
  <c r="AX113" i="16"/>
  <c r="AW109" i="16"/>
  <c r="AX109" i="16"/>
  <c r="AW105" i="16"/>
  <c r="AX105" i="16"/>
  <c r="AW101" i="16"/>
  <c r="AX101" i="16"/>
  <c r="AW97" i="16"/>
  <c r="AX97" i="16"/>
  <c r="AW93" i="16"/>
  <c r="AX93" i="16"/>
  <c r="AW89" i="16"/>
  <c r="AX89" i="16"/>
  <c r="AW85" i="16"/>
  <c r="AX85" i="16"/>
  <c r="AW83" i="16"/>
  <c r="AX83" i="16"/>
  <c r="AW81" i="16"/>
  <c r="AX81" i="16"/>
  <c r="AW79" i="16"/>
  <c r="AX79" i="16"/>
  <c r="AW77" i="16"/>
  <c r="AX77" i="16"/>
  <c r="AW75" i="16"/>
  <c r="AX75" i="16"/>
  <c r="AW73" i="16"/>
  <c r="AX73" i="16"/>
  <c r="AW71" i="16"/>
  <c r="AX71" i="16"/>
  <c r="AW69" i="16"/>
  <c r="AX69" i="16"/>
  <c r="AW67" i="16"/>
  <c r="AX67" i="16"/>
  <c r="AW65" i="16"/>
  <c r="AX65" i="16"/>
  <c r="AW63" i="16"/>
  <c r="AX63" i="16"/>
  <c r="AW61" i="16"/>
  <c r="AX61" i="16"/>
  <c r="AW59" i="16"/>
  <c r="AX59" i="16"/>
  <c r="AW57" i="16"/>
  <c r="AX57" i="16"/>
  <c r="AW55" i="16"/>
  <c r="AX55" i="16"/>
  <c r="AW53" i="16"/>
  <c r="AX53" i="16"/>
  <c r="AW51" i="16"/>
  <c r="AX51" i="16"/>
  <c r="AW49" i="16"/>
  <c r="AX49" i="16"/>
  <c r="AW47" i="16"/>
  <c r="AX47" i="16"/>
  <c r="AW45" i="16"/>
  <c r="AX45" i="16"/>
  <c r="AW43" i="16"/>
  <c r="AX43" i="16"/>
  <c r="AW41" i="16"/>
  <c r="AX41" i="16"/>
  <c r="AW39" i="16"/>
  <c r="AX39" i="16"/>
  <c r="AW37" i="16"/>
  <c r="AX37" i="16"/>
  <c r="AW35" i="16"/>
  <c r="AX35" i="16"/>
  <c r="AW33" i="16"/>
  <c r="AX33" i="16"/>
  <c r="AW31" i="16"/>
  <c r="AX31" i="16"/>
  <c r="AW29" i="16"/>
  <c r="AX29" i="16"/>
  <c r="AW27" i="16"/>
  <c r="AX27" i="16"/>
  <c r="AW25" i="16"/>
  <c r="AX25" i="16"/>
  <c r="AW23" i="16"/>
  <c r="AX23" i="16"/>
  <c r="AW21" i="16"/>
  <c r="AX21" i="16"/>
  <c r="AW19" i="16"/>
  <c r="AX19" i="16"/>
  <c r="AW1016" i="16"/>
  <c r="AX1016" i="16"/>
  <c r="AW1014" i="16"/>
  <c r="AX1014" i="16"/>
  <c r="AW1012" i="16"/>
  <c r="AX1012" i="16"/>
  <c r="AW1010" i="16"/>
  <c r="AX1010" i="16"/>
  <c r="AW1008" i="16"/>
  <c r="AX1008" i="16"/>
  <c r="AW1006" i="16"/>
  <c r="AX1006" i="16"/>
  <c r="AW1004" i="16"/>
  <c r="AX1004" i="16"/>
  <c r="AW1002" i="16"/>
  <c r="AX1002" i="16"/>
  <c r="AW1000" i="16"/>
  <c r="AX1000" i="16"/>
  <c r="AW998" i="16"/>
  <c r="AX998" i="16"/>
  <c r="AW996" i="16"/>
  <c r="AX996" i="16"/>
  <c r="AW994" i="16"/>
  <c r="AX994" i="16"/>
  <c r="AW992" i="16"/>
  <c r="AX992" i="16"/>
  <c r="AW990" i="16"/>
  <c r="AX990" i="16"/>
  <c r="AW988" i="16"/>
  <c r="AX988" i="16"/>
  <c r="AW986" i="16"/>
  <c r="AX986" i="16"/>
  <c r="AW984" i="16"/>
  <c r="AX984" i="16"/>
  <c r="AW982" i="16"/>
  <c r="AX982" i="16"/>
  <c r="AW980" i="16"/>
  <c r="AX980" i="16"/>
  <c r="AW978" i="16"/>
  <c r="AX978" i="16"/>
  <c r="AW976" i="16"/>
  <c r="AX976" i="16"/>
  <c r="AW974" i="16"/>
  <c r="AX974" i="16"/>
  <c r="AW972" i="16"/>
  <c r="AX972" i="16"/>
  <c r="AW970" i="16"/>
  <c r="AX970" i="16"/>
  <c r="AW968" i="16"/>
  <c r="AX968" i="16"/>
  <c r="AW966" i="16"/>
  <c r="AX966" i="16"/>
  <c r="AW964" i="16"/>
  <c r="AX964" i="16"/>
  <c r="AW962" i="16"/>
  <c r="AX962" i="16"/>
  <c r="AW960" i="16"/>
  <c r="AX960" i="16"/>
  <c r="AW958" i="16"/>
  <c r="AX958" i="16"/>
  <c r="AW956" i="16"/>
  <c r="AX956" i="16"/>
  <c r="AW952" i="16"/>
  <c r="AX952" i="16"/>
  <c r="AW950" i="16"/>
  <c r="AX950" i="16"/>
  <c r="AW948" i="16"/>
  <c r="AX948" i="16"/>
  <c r="AW928" i="16"/>
  <c r="AX928" i="16"/>
  <c r="AW924" i="16"/>
  <c r="AX924" i="16"/>
  <c r="AW920" i="16"/>
  <c r="AX920" i="16"/>
  <c r="AW918" i="16"/>
  <c r="AX918" i="16"/>
  <c r="AW914" i="16"/>
  <c r="AX914" i="16"/>
  <c r="AW912" i="16"/>
  <c r="AX912" i="16"/>
  <c r="AW910" i="16"/>
  <c r="AX910" i="16"/>
  <c r="AW906" i="16"/>
  <c r="AX906" i="16"/>
  <c r="AW904" i="16"/>
  <c r="AX904" i="16"/>
  <c r="AW902" i="16"/>
  <c r="AX902" i="16"/>
  <c r="AW900" i="16"/>
  <c r="AX900" i="16"/>
  <c r="AW898" i="16"/>
  <c r="AX898" i="16"/>
  <c r="AW896" i="16"/>
  <c r="AX896" i="16"/>
  <c r="AW894" i="16"/>
  <c r="AX894" i="16"/>
  <c r="AW892" i="16"/>
  <c r="AX892" i="16"/>
  <c r="AW890" i="16"/>
  <c r="AX890" i="16"/>
  <c r="AW888" i="16"/>
  <c r="AX888" i="16"/>
  <c r="AW886" i="16"/>
  <c r="AX886" i="16"/>
  <c r="AW884" i="16"/>
  <c r="AX884" i="16"/>
  <c r="AW882" i="16"/>
  <c r="AX882" i="16"/>
  <c r="AW880" i="16"/>
  <c r="AX880" i="16"/>
  <c r="AW878" i="16"/>
  <c r="AX878" i="16"/>
  <c r="AW876" i="16"/>
  <c r="AX876" i="16"/>
  <c r="AW874" i="16"/>
  <c r="AX874" i="16"/>
  <c r="AW872" i="16"/>
  <c r="AX872" i="16"/>
  <c r="AW870" i="16"/>
  <c r="AX870" i="16"/>
  <c r="AW868" i="16"/>
  <c r="AX868" i="16"/>
  <c r="AW866" i="16"/>
  <c r="AX866" i="16"/>
  <c r="AW864" i="16"/>
  <c r="AX864" i="16"/>
  <c r="AW862" i="16"/>
  <c r="AX862" i="16"/>
  <c r="AW860" i="16"/>
  <c r="AX860" i="16"/>
  <c r="AW858" i="16"/>
  <c r="AX858" i="16"/>
  <c r="AW854" i="16"/>
  <c r="AX854" i="16"/>
  <c r="AW852" i="16"/>
  <c r="AX852" i="16"/>
  <c r="AW850" i="16"/>
  <c r="AX850" i="16"/>
  <c r="AW848" i="16"/>
  <c r="AX848" i="16"/>
  <c r="AW846" i="16"/>
  <c r="AX846" i="16"/>
  <c r="AW844" i="16"/>
  <c r="AX844" i="16"/>
  <c r="AW842" i="16"/>
  <c r="AX842" i="16"/>
  <c r="AW840" i="16"/>
  <c r="AX840" i="16"/>
  <c r="AW838" i="16"/>
  <c r="AX838" i="16"/>
  <c r="AW836" i="16"/>
  <c r="AX836" i="16"/>
  <c r="AW834" i="16"/>
  <c r="AX834" i="16"/>
  <c r="AW832" i="16"/>
  <c r="AX832" i="16"/>
  <c r="AW830" i="16"/>
  <c r="AX830" i="16"/>
  <c r="AW828" i="16"/>
  <c r="AX828" i="16"/>
  <c r="AW826" i="16"/>
  <c r="AX826" i="16"/>
  <c r="AW824" i="16"/>
  <c r="AX824" i="16"/>
  <c r="AW822" i="16"/>
  <c r="AX822" i="16"/>
  <c r="AW820" i="16"/>
  <c r="AX820" i="16"/>
  <c r="AW818" i="16"/>
  <c r="AX818" i="16"/>
  <c r="AW816" i="16"/>
  <c r="AX816" i="16"/>
  <c r="AW814" i="16"/>
  <c r="AX814" i="16"/>
  <c r="AW812" i="16"/>
  <c r="AX812" i="16"/>
  <c r="AW810" i="16"/>
  <c r="AX810" i="16"/>
  <c r="AW808" i="16"/>
  <c r="AX808" i="16"/>
  <c r="AW806" i="16"/>
  <c r="AX806" i="16"/>
  <c r="AW804" i="16"/>
  <c r="AX804" i="16"/>
  <c r="AW802" i="16"/>
  <c r="AX802" i="16"/>
  <c r="AW800" i="16"/>
  <c r="AX800" i="16"/>
  <c r="AW798" i="16"/>
  <c r="AX798" i="16"/>
  <c r="AW796" i="16"/>
  <c r="AX796" i="16"/>
  <c r="AW794" i="16"/>
  <c r="AX794" i="16"/>
  <c r="AW792" i="16"/>
  <c r="AX792" i="16"/>
  <c r="AW790" i="16"/>
  <c r="AX790" i="16"/>
  <c r="AW788" i="16"/>
  <c r="AX788" i="16"/>
  <c r="AW786" i="16"/>
  <c r="AX786" i="16"/>
  <c r="AW784" i="16"/>
  <c r="AX784" i="16"/>
  <c r="AW782" i="16"/>
  <c r="AX782" i="16"/>
  <c r="AW780" i="16"/>
  <c r="AX780" i="16"/>
  <c r="AW778" i="16"/>
  <c r="AX778" i="16"/>
  <c r="AW776" i="16"/>
  <c r="AX776" i="16"/>
  <c r="AW774" i="16"/>
  <c r="AX774" i="16"/>
  <c r="AW772" i="16"/>
  <c r="AX772" i="16"/>
  <c r="AW770" i="16"/>
  <c r="AX770" i="16"/>
  <c r="AW768" i="16"/>
  <c r="AX768" i="16"/>
  <c r="AW766" i="16"/>
  <c r="AX766" i="16"/>
  <c r="AW764" i="16"/>
  <c r="AX764" i="16"/>
  <c r="AW762" i="16"/>
  <c r="AX762" i="16"/>
  <c r="AW760" i="16"/>
  <c r="AX760" i="16"/>
  <c r="AW758" i="16"/>
  <c r="AX758" i="16"/>
  <c r="AW756" i="16"/>
  <c r="AX756" i="16"/>
  <c r="AW754" i="16"/>
  <c r="AX754" i="16"/>
  <c r="AW752" i="16"/>
  <c r="AX752" i="16"/>
  <c r="AW750" i="16"/>
  <c r="AX750" i="16"/>
  <c r="AW748" i="16"/>
  <c r="AX748" i="16"/>
  <c r="AW746" i="16"/>
  <c r="AX746" i="16"/>
  <c r="AW744" i="16"/>
  <c r="AX744" i="16"/>
  <c r="AW742" i="16"/>
  <c r="AX742" i="16"/>
  <c r="AW740" i="16"/>
  <c r="AX740" i="16"/>
  <c r="AW738" i="16"/>
  <c r="AX738" i="16"/>
  <c r="AW736" i="16"/>
  <c r="AX736" i="16"/>
  <c r="AW734" i="16"/>
  <c r="AX734" i="16"/>
  <c r="AW732" i="16"/>
  <c r="AX732" i="16"/>
  <c r="AW730" i="16"/>
  <c r="AX730" i="16"/>
  <c r="AW728" i="16"/>
  <c r="AX728" i="16"/>
  <c r="AW726" i="16"/>
  <c r="AX726" i="16"/>
  <c r="AW724" i="16"/>
  <c r="AX724" i="16"/>
  <c r="AW722" i="16"/>
  <c r="AX722" i="16"/>
  <c r="AW720" i="16"/>
  <c r="AX720" i="16"/>
  <c r="AW718" i="16"/>
  <c r="AX718" i="16"/>
  <c r="AW716" i="16"/>
  <c r="AX716" i="16"/>
  <c r="AW714" i="16"/>
  <c r="AX714" i="16"/>
  <c r="AW712" i="16"/>
  <c r="AX712" i="16"/>
  <c r="AW710" i="16"/>
  <c r="AX710" i="16"/>
  <c r="AW708" i="16"/>
  <c r="AX708" i="16"/>
  <c r="AW706" i="16"/>
  <c r="AX706" i="16"/>
  <c r="AW704" i="16"/>
  <c r="AX704" i="16"/>
  <c r="AW702" i="16"/>
  <c r="AX702" i="16"/>
  <c r="AW700" i="16"/>
  <c r="AX700" i="16"/>
  <c r="AW698" i="16"/>
  <c r="AX698" i="16"/>
  <c r="AW696" i="16"/>
  <c r="AX696" i="16"/>
  <c r="AW694" i="16"/>
  <c r="AX694" i="16"/>
  <c r="AW692" i="16"/>
  <c r="AX692" i="16"/>
  <c r="AW690" i="16"/>
  <c r="AX690" i="16"/>
  <c r="AW688" i="16"/>
  <c r="AX688" i="16"/>
  <c r="AW686" i="16"/>
  <c r="AX686" i="16"/>
  <c r="AW684" i="16"/>
  <c r="AX684" i="16"/>
  <c r="AW682" i="16"/>
  <c r="AX682" i="16"/>
  <c r="AW680" i="16"/>
  <c r="AX680" i="16"/>
  <c r="AW678" i="16"/>
  <c r="AX678" i="16"/>
  <c r="AW676" i="16"/>
  <c r="AX676" i="16"/>
  <c r="AW674" i="16"/>
  <c r="AX674" i="16"/>
  <c r="AW672" i="16"/>
  <c r="AX672" i="16"/>
  <c r="AW670" i="16"/>
  <c r="AX670" i="16"/>
  <c r="AW668" i="16"/>
  <c r="AX668" i="16"/>
  <c r="AW666" i="16"/>
  <c r="AX666" i="16"/>
  <c r="AW662" i="16"/>
  <c r="AX662" i="16"/>
  <c r="AW658" i="16"/>
  <c r="AX658" i="16"/>
  <c r="AW654" i="16"/>
  <c r="AX654" i="16"/>
  <c r="AW650" i="16"/>
  <c r="AX650" i="16"/>
  <c r="AW646" i="16"/>
  <c r="AX646" i="16"/>
  <c r="AW642" i="16"/>
  <c r="AX642" i="16"/>
  <c r="AW638" i="16"/>
  <c r="AX638" i="16"/>
  <c r="AW634" i="16"/>
  <c r="AX634" i="16"/>
  <c r="AW632" i="16"/>
  <c r="AX632" i="16"/>
  <c r="AW630" i="16"/>
  <c r="AX630" i="16"/>
  <c r="AW628" i="16"/>
  <c r="AX628" i="16"/>
  <c r="AW626" i="16"/>
  <c r="AX626" i="16"/>
  <c r="AW624" i="16"/>
  <c r="AX624" i="16"/>
  <c r="AW622" i="16"/>
  <c r="AX622" i="16"/>
  <c r="AW620" i="16"/>
  <c r="AX620" i="16"/>
  <c r="AW618" i="16"/>
  <c r="AX618" i="16"/>
  <c r="AW616" i="16"/>
  <c r="AX616" i="16"/>
  <c r="AW614" i="16"/>
  <c r="AX614" i="16"/>
  <c r="AW612" i="16"/>
  <c r="AX612" i="16"/>
  <c r="AW610" i="16"/>
  <c r="AX610" i="16"/>
  <c r="AW608" i="16"/>
  <c r="AX608" i="16"/>
  <c r="AW606" i="16"/>
  <c r="AX606" i="16"/>
  <c r="AW604" i="16"/>
  <c r="AX604" i="16"/>
  <c r="AW602" i="16"/>
  <c r="AX602" i="16"/>
  <c r="AW600" i="16"/>
  <c r="AX600" i="16"/>
  <c r="AW598" i="16"/>
  <c r="AX598" i="16"/>
  <c r="AW596" i="16"/>
  <c r="AX596" i="16"/>
  <c r="AW594" i="16"/>
  <c r="AX594" i="16"/>
  <c r="AW592" i="16"/>
  <c r="AX592" i="16"/>
  <c r="AW590" i="16"/>
  <c r="AX590" i="16"/>
  <c r="AW588" i="16"/>
  <c r="AX588" i="16"/>
  <c r="AW586" i="16"/>
  <c r="AX586" i="16"/>
  <c r="AW584" i="16"/>
  <c r="AX584" i="16"/>
  <c r="AW582" i="16"/>
  <c r="AX582" i="16"/>
  <c r="AW580" i="16"/>
  <c r="AX580" i="16"/>
  <c r="AW578" i="16"/>
  <c r="AX578" i="16"/>
  <c r="AW576" i="16"/>
  <c r="AX576" i="16"/>
  <c r="AW572" i="16"/>
  <c r="AX572" i="16"/>
  <c r="AW570" i="16"/>
  <c r="AX570" i="16"/>
  <c r="AW568" i="16"/>
  <c r="AX568" i="16"/>
  <c r="AW566" i="16"/>
  <c r="AX566" i="16"/>
  <c r="AW564" i="16"/>
  <c r="AX564" i="16"/>
  <c r="AW562" i="16"/>
  <c r="AX562" i="16"/>
  <c r="AW558" i="16"/>
  <c r="AX558" i="16"/>
  <c r="AW556" i="16"/>
  <c r="AX556" i="16"/>
  <c r="AW552" i="16"/>
  <c r="AX552" i="16"/>
  <c r="AW550" i="16"/>
  <c r="AX550" i="16"/>
  <c r="AW546" i="16"/>
  <c r="AX546" i="16"/>
  <c r="AW542" i="16"/>
  <c r="AX542" i="16"/>
  <c r="AW540" i="16"/>
  <c r="AX540" i="16"/>
  <c r="AW538" i="16"/>
  <c r="AX538" i="16"/>
  <c r="AW536" i="16"/>
  <c r="AX536" i="16"/>
  <c r="AW534" i="16"/>
  <c r="AX534" i="16"/>
  <c r="AW532" i="16"/>
  <c r="AX532" i="16"/>
  <c r="AW530" i="16"/>
  <c r="AX530" i="16"/>
  <c r="AW528" i="16"/>
  <c r="AX528" i="16"/>
  <c r="AW526" i="16"/>
  <c r="AX526" i="16"/>
  <c r="AW524" i="16"/>
  <c r="AX524" i="16"/>
  <c r="AW522" i="16"/>
  <c r="AX522" i="16"/>
  <c r="AW520" i="16"/>
  <c r="AX520" i="16"/>
  <c r="AW518" i="16"/>
  <c r="AX518" i="16"/>
  <c r="AW516" i="16"/>
  <c r="AX516" i="16"/>
  <c r="AW514" i="16"/>
  <c r="AX514" i="16"/>
  <c r="AW512" i="16"/>
  <c r="AX512" i="16"/>
  <c r="AW510" i="16"/>
  <c r="AX510" i="16"/>
  <c r="AW508" i="16"/>
  <c r="AX508" i="16"/>
  <c r="AW506" i="16"/>
  <c r="AX506" i="16"/>
  <c r="AW504" i="16"/>
  <c r="AX504" i="16"/>
  <c r="AW502" i="16"/>
  <c r="AX502" i="16"/>
  <c r="AW500" i="16"/>
  <c r="AX500" i="16"/>
  <c r="AW498" i="16"/>
  <c r="AX498" i="16"/>
  <c r="AW496" i="16"/>
  <c r="AX496" i="16"/>
  <c r="AW494" i="16"/>
  <c r="AX494" i="16"/>
  <c r="AW492" i="16"/>
  <c r="AX492" i="16"/>
  <c r="AW490" i="16"/>
  <c r="AX490" i="16"/>
  <c r="AW488" i="16"/>
  <c r="AX488" i="16"/>
  <c r="AW486" i="16"/>
  <c r="AX486" i="16"/>
  <c r="AW484" i="16"/>
  <c r="AX484" i="16"/>
  <c r="AW482" i="16"/>
  <c r="AX482" i="16"/>
  <c r="AW480" i="16"/>
  <c r="AX480" i="16"/>
  <c r="AW478" i="16"/>
  <c r="AX478" i="16"/>
  <c r="AW476" i="16"/>
  <c r="AX476" i="16"/>
  <c r="AW474" i="16"/>
  <c r="AX474" i="16"/>
  <c r="AW472" i="16"/>
  <c r="AX472" i="16"/>
  <c r="AW470" i="16"/>
  <c r="AX470" i="16"/>
  <c r="AW468" i="16"/>
  <c r="AX468" i="16"/>
  <c r="AW466" i="16"/>
  <c r="AX466" i="16"/>
  <c r="AW464" i="16"/>
  <c r="AX464" i="16"/>
  <c r="AW462" i="16"/>
  <c r="AX462" i="16"/>
  <c r="AW460" i="16"/>
  <c r="AX460" i="16"/>
  <c r="AW458" i="16"/>
  <c r="AX458" i="16"/>
  <c r="AW456" i="16"/>
  <c r="AX456" i="16"/>
  <c r="AW454" i="16"/>
  <c r="AX454" i="16"/>
  <c r="AW452" i="16"/>
  <c r="AX452" i="16"/>
  <c r="AW450" i="16"/>
  <c r="AX450" i="16"/>
  <c r="AW448" i="16"/>
  <c r="AX448" i="16"/>
  <c r="AW446" i="16"/>
  <c r="AX446" i="16"/>
  <c r="AW444" i="16"/>
  <c r="AX444" i="16"/>
  <c r="AW442" i="16"/>
  <c r="AX442" i="16"/>
  <c r="AW440" i="16"/>
  <c r="AX440" i="16"/>
  <c r="AW438" i="16"/>
  <c r="AX438" i="16"/>
  <c r="AW436" i="16"/>
  <c r="AX436" i="16"/>
  <c r="AW434" i="16"/>
  <c r="AX434" i="16"/>
  <c r="AW432" i="16"/>
  <c r="AX432" i="16"/>
  <c r="AW430" i="16"/>
  <c r="AX430" i="16"/>
  <c r="AW428" i="16"/>
  <c r="AX428" i="16"/>
  <c r="AW426" i="16"/>
  <c r="AX426" i="16"/>
  <c r="AW424" i="16"/>
  <c r="AX424" i="16"/>
  <c r="AW422" i="16"/>
  <c r="AX422" i="16"/>
  <c r="AW420" i="16"/>
  <c r="AX420" i="16"/>
  <c r="AW418" i="16"/>
  <c r="AX418" i="16"/>
  <c r="AW416" i="16"/>
  <c r="AX416" i="16"/>
  <c r="AW414" i="16"/>
  <c r="AX414" i="16"/>
  <c r="AW412" i="16"/>
  <c r="AX412" i="16"/>
  <c r="AW410" i="16"/>
  <c r="AX410" i="16"/>
  <c r="AW408" i="16"/>
  <c r="AX408" i="16"/>
  <c r="AW406" i="16"/>
  <c r="AX406" i="16"/>
  <c r="AW404" i="16"/>
  <c r="AX404" i="16"/>
  <c r="AW402" i="16"/>
  <c r="AX402" i="16"/>
  <c r="AW400" i="16"/>
  <c r="AX400" i="16"/>
  <c r="AW398" i="16"/>
  <c r="AX398" i="16"/>
  <c r="AW396" i="16"/>
  <c r="AX396" i="16"/>
  <c r="AW394" i="16"/>
  <c r="AX394" i="16"/>
  <c r="AW392" i="16"/>
  <c r="AX392" i="16"/>
  <c r="AW390" i="16"/>
  <c r="AX390" i="16"/>
  <c r="AW388" i="16"/>
  <c r="AX388" i="16"/>
  <c r="AW386" i="16"/>
  <c r="AX386" i="16"/>
  <c r="AW384" i="16"/>
  <c r="AX384" i="16"/>
  <c r="AW382" i="16"/>
  <c r="AX382" i="16"/>
  <c r="AW380" i="16"/>
  <c r="AX380" i="16"/>
  <c r="AW378" i="16"/>
  <c r="AX378" i="16"/>
  <c r="AW376" i="16"/>
  <c r="AX376" i="16"/>
  <c r="AW374" i="16"/>
  <c r="AX374" i="16"/>
  <c r="AW372" i="16"/>
  <c r="AX372" i="16"/>
  <c r="AW370" i="16"/>
  <c r="AX370" i="16"/>
  <c r="AW368" i="16"/>
  <c r="AX368" i="16"/>
  <c r="AW366" i="16"/>
  <c r="AX366" i="16"/>
  <c r="AW364" i="16"/>
  <c r="AX364" i="16"/>
  <c r="AW362" i="16"/>
  <c r="AX362" i="16"/>
  <c r="AW360" i="16"/>
  <c r="AX360" i="16"/>
  <c r="AW358" i="16"/>
  <c r="AX358" i="16"/>
  <c r="AW356" i="16"/>
  <c r="AX356" i="16"/>
  <c r="AW354" i="16"/>
  <c r="AX354" i="16"/>
  <c r="AW352" i="16"/>
  <c r="AX352" i="16"/>
  <c r="AW350" i="16"/>
  <c r="AX350" i="16"/>
  <c r="AW348" i="16"/>
  <c r="AX348" i="16"/>
  <c r="AW346" i="16"/>
  <c r="AX346" i="16"/>
  <c r="AW344" i="16"/>
  <c r="AX344" i="16"/>
  <c r="AW342" i="16"/>
  <c r="AX342" i="16"/>
  <c r="AW340" i="16"/>
  <c r="AX340" i="16"/>
  <c r="AW338" i="16"/>
  <c r="AX338" i="16"/>
  <c r="AW336" i="16"/>
  <c r="AX336" i="16"/>
  <c r="AW334" i="16"/>
  <c r="AX334" i="16"/>
  <c r="AW332" i="16"/>
  <c r="AX332" i="16"/>
  <c r="AW330" i="16"/>
  <c r="AX330" i="16"/>
  <c r="AW328" i="16"/>
  <c r="AX328" i="16"/>
  <c r="AW326" i="16"/>
  <c r="AX326" i="16"/>
  <c r="AW324" i="16"/>
  <c r="AX324" i="16"/>
  <c r="AW322" i="16"/>
  <c r="AX322" i="16"/>
  <c r="AW320" i="16"/>
  <c r="AX320" i="16"/>
  <c r="AW318" i="16"/>
  <c r="AX318" i="16"/>
  <c r="AW316" i="16"/>
  <c r="AX316" i="16"/>
  <c r="AW314" i="16"/>
  <c r="AX314" i="16"/>
  <c r="AW312" i="16"/>
  <c r="AX312" i="16"/>
  <c r="AW310" i="16"/>
  <c r="AX310" i="16"/>
  <c r="AW308" i="16"/>
  <c r="AX308" i="16"/>
  <c r="AW306" i="16"/>
  <c r="AX306" i="16"/>
  <c r="AW304" i="16"/>
  <c r="AX304" i="16"/>
  <c r="AW302" i="16"/>
  <c r="AX302" i="16"/>
  <c r="AW300" i="16"/>
  <c r="AX300" i="16"/>
  <c r="AW298" i="16"/>
  <c r="AX298" i="16"/>
  <c r="AW296" i="16"/>
  <c r="AX296" i="16"/>
  <c r="AW294" i="16"/>
  <c r="AX294" i="16"/>
  <c r="AW292" i="16"/>
  <c r="AX292" i="16"/>
  <c r="AW290" i="16"/>
  <c r="AX290" i="16"/>
  <c r="AW288" i="16"/>
  <c r="AX288" i="16"/>
  <c r="AW286" i="16"/>
  <c r="AX286" i="16"/>
  <c r="AW284" i="16"/>
  <c r="AX284" i="16"/>
  <c r="AW282" i="16"/>
  <c r="AX282" i="16"/>
  <c r="AW280" i="16"/>
  <c r="AX280" i="16"/>
  <c r="AW278" i="16"/>
  <c r="AX278" i="16"/>
  <c r="AW276" i="16"/>
  <c r="AX276" i="16"/>
  <c r="AW274" i="16"/>
  <c r="AX274" i="16"/>
  <c r="AW272" i="16"/>
  <c r="AX272" i="16"/>
  <c r="AW270" i="16"/>
  <c r="AX270" i="16"/>
  <c r="AW268" i="16"/>
  <c r="AX268" i="16"/>
  <c r="AW266" i="16"/>
  <c r="AX266" i="16"/>
  <c r="AW264" i="16"/>
  <c r="AX264" i="16"/>
  <c r="AW262" i="16"/>
  <c r="AX262" i="16"/>
  <c r="AW260" i="16"/>
  <c r="AX260" i="16"/>
  <c r="AW258" i="16"/>
  <c r="AX258" i="16"/>
  <c r="AW256" i="16"/>
  <c r="AX256" i="16"/>
  <c r="AW254" i="16"/>
  <c r="AX254" i="16"/>
  <c r="AW252" i="16"/>
  <c r="AX252" i="16"/>
  <c r="AW250" i="16"/>
  <c r="AX250" i="16"/>
  <c r="AW248" i="16"/>
  <c r="AX248" i="16"/>
  <c r="AW246" i="16"/>
  <c r="AX246" i="16"/>
  <c r="AW244" i="16"/>
  <c r="AX244" i="16"/>
  <c r="AW242" i="16"/>
  <c r="AX242" i="16"/>
  <c r="AW240" i="16"/>
  <c r="AX240" i="16"/>
  <c r="AW238" i="16"/>
  <c r="AX238" i="16"/>
  <c r="AW236" i="16"/>
  <c r="AX236" i="16"/>
  <c r="AW234" i="16"/>
  <c r="AX234" i="16"/>
  <c r="AW232" i="16"/>
  <c r="AX232" i="16"/>
  <c r="AW230" i="16"/>
  <c r="AX230" i="16"/>
  <c r="AW228" i="16"/>
  <c r="AX228" i="16"/>
  <c r="AW226" i="16"/>
  <c r="AX226" i="16"/>
  <c r="AW224" i="16"/>
  <c r="AX224" i="16"/>
  <c r="AW222" i="16"/>
  <c r="AX222" i="16"/>
  <c r="AW220" i="16"/>
  <c r="AX220" i="16"/>
  <c r="AW218" i="16"/>
  <c r="AX218" i="16"/>
  <c r="AW216" i="16"/>
  <c r="AX216" i="16"/>
  <c r="AW214" i="16"/>
  <c r="AX214" i="16"/>
  <c r="AW212" i="16"/>
  <c r="AX212" i="16"/>
  <c r="AW210" i="16"/>
  <c r="AX210" i="16"/>
  <c r="AW208" i="16"/>
  <c r="AX208" i="16"/>
  <c r="AW206" i="16"/>
  <c r="AX206" i="16"/>
  <c r="AW204" i="16"/>
  <c r="AX204" i="16"/>
  <c r="AW202" i="16"/>
  <c r="AX202" i="16"/>
  <c r="AW200" i="16"/>
  <c r="AX200" i="16"/>
  <c r="AW196" i="16"/>
  <c r="AX196" i="16"/>
  <c r="AW192" i="16"/>
  <c r="AX192" i="16"/>
  <c r="AW188" i="16"/>
  <c r="AX188" i="16"/>
  <c r="AW186" i="16"/>
  <c r="AX186" i="16"/>
  <c r="AW182" i="16"/>
  <c r="AX182" i="16"/>
  <c r="AW180" i="16"/>
  <c r="AX180" i="16"/>
  <c r="AW178" i="16"/>
  <c r="AX178" i="16"/>
  <c r="AW174" i="16"/>
  <c r="AX174" i="16"/>
  <c r="AW172" i="16"/>
  <c r="AX172" i="16"/>
  <c r="AW170" i="16"/>
  <c r="AX170" i="16"/>
  <c r="AW166" i="16"/>
  <c r="AX166" i="16"/>
  <c r="AW164" i="16"/>
  <c r="AX164" i="16"/>
  <c r="AW162" i="16"/>
  <c r="AX162" i="16"/>
  <c r="AW158" i="16"/>
  <c r="AX158" i="16"/>
  <c r="AW156" i="16"/>
  <c r="AX156" i="16"/>
  <c r="AW154" i="16"/>
  <c r="AX154" i="16"/>
  <c r="AW150" i="16"/>
  <c r="AX150" i="16"/>
  <c r="AW148" i="16"/>
  <c r="AX148" i="16"/>
  <c r="AW146" i="16"/>
  <c r="AX146" i="16"/>
  <c r="AW144" i="16"/>
  <c r="AX144" i="16"/>
  <c r="AW142" i="16"/>
  <c r="AX142" i="16"/>
  <c r="AW140" i="16"/>
  <c r="AX140" i="16"/>
  <c r="AW138" i="16"/>
  <c r="AX138" i="16"/>
  <c r="AW136" i="16"/>
  <c r="AX136" i="16"/>
  <c r="AW134" i="16"/>
  <c r="AX134" i="16"/>
  <c r="AW132" i="16"/>
  <c r="AX132" i="16"/>
  <c r="AW130" i="16"/>
  <c r="AX130" i="16"/>
  <c r="AW126" i="16"/>
  <c r="AX126" i="16"/>
  <c r="AW122" i="16"/>
  <c r="AX122" i="16"/>
  <c r="AW118" i="16"/>
  <c r="AX118" i="16"/>
  <c r="AW114" i="16"/>
  <c r="AX114" i="16"/>
  <c r="AW110" i="16"/>
  <c r="AX110" i="16"/>
  <c r="AW106" i="16"/>
  <c r="AX106" i="16"/>
  <c r="AW102" i="16"/>
  <c r="AX102" i="16"/>
  <c r="AW98" i="16"/>
  <c r="AX98" i="16"/>
  <c r="AW94" i="16"/>
  <c r="AX94" i="16"/>
  <c r="AW90" i="16"/>
  <c r="AX90" i="16"/>
  <c r="AW86" i="16"/>
  <c r="AX86" i="16"/>
  <c r="AW82" i="16"/>
  <c r="AX82" i="16"/>
  <c r="AW80" i="16"/>
  <c r="AX80" i="16"/>
  <c r="AW78" i="16"/>
  <c r="AX78" i="16"/>
  <c r="AW76" i="16"/>
  <c r="AX76" i="16"/>
  <c r="AW74" i="16"/>
  <c r="AX74" i="16"/>
  <c r="AW72" i="16"/>
  <c r="AX72" i="16"/>
  <c r="AW70" i="16"/>
  <c r="AX70" i="16"/>
  <c r="AW68" i="16"/>
  <c r="AX68" i="16"/>
  <c r="AW66" i="16"/>
  <c r="AX66" i="16"/>
  <c r="AW64" i="16"/>
  <c r="AX64" i="16"/>
  <c r="AW62" i="16"/>
  <c r="AX62" i="16"/>
  <c r="AW60" i="16"/>
  <c r="AX60" i="16"/>
  <c r="AW58" i="16"/>
  <c r="AX58" i="16"/>
  <c r="AW56" i="16"/>
  <c r="AX56" i="16"/>
  <c r="AW54" i="16"/>
  <c r="AX54" i="16"/>
  <c r="AW52" i="16"/>
  <c r="AX52" i="16"/>
  <c r="AW50" i="16"/>
  <c r="AX50" i="16"/>
  <c r="AW48" i="16"/>
  <c r="AX48" i="16"/>
  <c r="AW46" i="16"/>
  <c r="AX46" i="16"/>
  <c r="AW44" i="16"/>
  <c r="AX44" i="16"/>
  <c r="AW42" i="16"/>
  <c r="AX42" i="16"/>
  <c r="AW40" i="16"/>
  <c r="AX40" i="16"/>
  <c r="AW38" i="16"/>
  <c r="AX38" i="16"/>
  <c r="AW36" i="16"/>
  <c r="AX36" i="16"/>
  <c r="AW34" i="16"/>
  <c r="AX34" i="16"/>
  <c r="AW32" i="16"/>
  <c r="AX32" i="16"/>
  <c r="AW30" i="16"/>
  <c r="AX30" i="16"/>
  <c r="AW28" i="16"/>
  <c r="AX28" i="16"/>
  <c r="AW26" i="16"/>
  <c r="AX26" i="16"/>
  <c r="AW24" i="16"/>
  <c r="AX24" i="16"/>
  <c r="AW22" i="16"/>
  <c r="AX22" i="16"/>
  <c r="AW20" i="16"/>
  <c r="AX20" i="16"/>
  <c r="AW1017" i="16"/>
  <c r="AX1017" i="16"/>
  <c r="AW1015" i="16"/>
  <c r="AX1015" i="16"/>
  <c r="AW1013" i="16"/>
  <c r="AX1013" i="16"/>
  <c r="AW1011" i="16"/>
  <c r="AX1011" i="16"/>
  <c r="AW1009" i="16"/>
  <c r="AX1009" i="16"/>
  <c r="AW1007" i="16"/>
  <c r="AX1007" i="16"/>
  <c r="AW1005" i="16"/>
  <c r="AX1005" i="16"/>
  <c r="AW1003" i="16"/>
  <c r="AX1003" i="16"/>
  <c r="AW1001" i="16"/>
  <c r="AX1001" i="16"/>
  <c r="AW999" i="16"/>
  <c r="AX999" i="16"/>
  <c r="AW997" i="16"/>
  <c r="AX997" i="16"/>
  <c r="AW995" i="16"/>
  <c r="AX995" i="16"/>
  <c r="AW993" i="16"/>
  <c r="AX993" i="16"/>
  <c r="AW991" i="16"/>
  <c r="AX991" i="16"/>
  <c r="AW989" i="16"/>
  <c r="AX989" i="16"/>
  <c r="AW987" i="16"/>
  <c r="AX987" i="16"/>
  <c r="AW985" i="16"/>
  <c r="AX985" i="16"/>
  <c r="AW983" i="16"/>
  <c r="AX983" i="16"/>
  <c r="AW981" i="16"/>
  <c r="AX981" i="16"/>
  <c r="AW979" i="16"/>
  <c r="AX979" i="16"/>
  <c r="AW977" i="16"/>
  <c r="AX977" i="16"/>
  <c r="AW975" i="16"/>
  <c r="AX975" i="16"/>
  <c r="AW973" i="16"/>
  <c r="AX973" i="16"/>
  <c r="AW971" i="16"/>
  <c r="AX971" i="16"/>
  <c r="AW969" i="16"/>
  <c r="AX969" i="16"/>
  <c r="AW967" i="16"/>
  <c r="AX967" i="16"/>
  <c r="AW965" i="16"/>
  <c r="AX965" i="16"/>
  <c r="AW963" i="16"/>
  <c r="AX963" i="16"/>
  <c r="AW961" i="16"/>
  <c r="AX961" i="16"/>
  <c r="AW959" i="16"/>
  <c r="AX959" i="16"/>
  <c r="AW957" i="16"/>
  <c r="AX957" i="16"/>
  <c r="AW18" i="16"/>
  <c r="AX18" i="16"/>
  <c r="J27" i="8"/>
  <c r="K26" i="8"/>
  <c r="G27" i="8"/>
  <c r="H26" i="8"/>
  <c r="D26" i="8"/>
  <c r="E26" i="8" s="1"/>
  <c r="G18" i="7"/>
  <c r="G22" i="7"/>
  <c r="G21" i="7"/>
  <c r="G20" i="7"/>
  <c r="G23" i="7"/>
  <c r="AW574" i="16"/>
  <c r="AW554" i="16"/>
  <c r="AW548" i="16"/>
  <c r="AW545" i="16"/>
  <c r="AW560" i="16"/>
  <c r="AW549" i="16"/>
  <c r="AW544" i="16"/>
  <c r="AW934" i="16"/>
  <c r="AW665" i="16"/>
  <c r="AW660" i="16"/>
  <c r="AW657" i="16"/>
  <c r="AW652" i="16"/>
  <c r="AW649" i="16"/>
  <c r="AW644" i="16"/>
  <c r="AW641" i="16"/>
  <c r="AW636" i="16"/>
  <c r="AW664" i="16"/>
  <c r="AW661" i="16"/>
  <c r="AW656" i="16"/>
  <c r="AW653" i="16"/>
  <c r="AW648" i="16"/>
  <c r="AW645" i="16"/>
  <c r="AW640" i="16"/>
  <c r="AW637" i="16"/>
  <c r="AW127" i="16"/>
  <c r="AW124" i="16"/>
  <c r="AW119" i="16"/>
  <c r="AW116" i="16"/>
  <c r="AW111" i="16"/>
  <c r="AW108" i="16"/>
  <c r="AW103" i="16"/>
  <c r="AW100" i="16"/>
  <c r="AW95" i="16"/>
  <c r="AW92" i="16"/>
  <c r="AW87" i="16"/>
  <c r="AW84" i="16"/>
  <c r="AW131" i="16"/>
  <c r="AW128" i="16"/>
  <c r="AW123" i="16"/>
  <c r="AW120" i="16"/>
  <c r="AW115" i="16"/>
  <c r="AW112" i="16"/>
  <c r="AW107" i="16"/>
  <c r="AW104" i="16"/>
  <c r="AW99" i="16"/>
  <c r="AW96" i="16"/>
  <c r="AW91" i="16"/>
  <c r="AW88" i="16"/>
  <c r="AW946" i="16"/>
  <c r="AW856" i="16"/>
  <c r="AW537" i="16"/>
  <c r="AW533" i="16"/>
  <c r="AW529" i="16"/>
  <c r="AW525" i="16"/>
  <c r="AW521" i="16"/>
  <c r="AW517" i="16"/>
  <c r="AW513" i="16"/>
  <c r="AW509" i="16"/>
  <c r="AW505" i="16"/>
  <c r="AW501" i="16"/>
  <c r="AW497" i="16"/>
  <c r="AW493" i="16"/>
  <c r="AW489" i="16"/>
  <c r="AW485" i="16"/>
  <c r="AW481" i="16"/>
  <c r="AW477" i="16"/>
  <c r="AW473" i="16"/>
  <c r="AW469" i="16"/>
  <c r="AW465" i="16"/>
  <c r="AW198" i="16"/>
  <c r="AW194" i="16"/>
  <c r="AW190" i="16"/>
  <c r="AW176" i="16"/>
  <c r="AW160" i="16"/>
  <c r="AW184" i="16"/>
  <c r="AW168" i="16"/>
  <c r="AW152" i="16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5" i="17"/>
  <c r="I65" i="6" l="1"/>
  <c r="J64" i="6"/>
  <c r="BE19" i="16" a="1"/>
  <c r="BE22" i="16" s="1"/>
  <c r="BC19" i="16" a="1"/>
  <c r="BC22" i="16" s="1"/>
  <c r="J28" i="8"/>
  <c r="K27" i="8"/>
  <c r="G28" i="8"/>
  <c r="H27" i="8"/>
  <c r="D27" i="8"/>
  <c r="E27" i="8" s="1"/>
  <c r="BG31" i="16"/>
  <c r="BH31" i="16" s="1"/>
  <c r="BI31" i="16"/>
  <c r="BG27" i="16"/>
  <c r="BH27" i="16" s="1"/>
  <c r="BI27" i="16"/>
  <c r="BG8" i="16"/>
  <c r="BG9" i="16" s="1"/>
  <c r="BG10" i="16" s="1"/>
  <c r="BG11" i="16" s="1"/>
  <c r="BG12" i="16" s="1"/>
  <c r="BG13" i="16" s="1"/>
  <c r="BG14" i="16" s="1"/>
  <c r="BG15" i="16" s="1"/>
  <c r="BG16" i="16" s="1"/>
  <c r="BG17" i="16" s="1"/>
  <c r="BG18" i="16" s="1"/>
  <c r="BG19" i="16" s="1"/>
  <c r="BG20" i="16" s="1"/>
  <c r="BG21" i="16" s="1"/>
  <c r="BG22" i="16" s="1"/>
  <c r="BG23" i="16" s="1"/>
  <c r="BG24" i="16" s="1"/>
  <c r="BG25" i="16" s="1"/>
  <c r="BG26" i="16" s="1"/>
  <c r="BG7" i="16"/>
  <c r="BI7" i="16"/>
  <c r="BI6" i="16"/>
  <c r="BH7" i="16"/>
  <c r="BH6" i="16"/>
  <c r="I66" i="6" l="1"/>
  <c r="J65" i="6"/>
  <c r="BE51" i="16"/>
  <c r="BE47" i="16"/>
  <c r="BE43" i="16"/>
  <c r="BE39" i="16"/>
  <c r="BE35" i="16"/>
  <c r="BE31" i="16"/>
  <c r="BE27" i="16"/>
  <c r="BE23" i="16"/>
  <c r="BE19" i="16"/>
  <c r="BE48" i="16"/>
  <c r="BE44" i="16"/>
  <c r="BE40" i="16"/>
  <c r="BE36" i="16"/>
  <c r="BE32" i="16"/>
  <c r="BE28" i="16"/>
  <c r="BE24" i="16"/>
  <c r="BE20" i="16"/>
  <c r="BE49" i="16"/>
  <c r="BE45" i="16"/>
  <c r="BE41" i="16"/>
  <c r="BE37" i="16"/>
  <c r="BE33" i="16"/>
  <c r="BE29" i="16"/>
  <c r="BE25" i="16"/>
  <c r="BE21" i="16"/>
  <c r="BE50" i="16"/>
  <c r="BE46" i="16"/>
  <c r="BE42" i="16"/>
  <c r="BE38" i="16"/>
  <c r="BE34" i="16"/>
  <c r="BE30" i="16"/>
  <c r="BE26" i="16"/>
  <c r="BC51" i="16"/>
  <c r="BC47" i="16"/>
  <c r="BC43" i="16"/>
  <c r="BC39" i="16"/>
  <c r="BC35" i="16"/>
  <c r="BC31" i="16"/>
  <c r="BC27" i="16"/>
  <c r="BC23" i="16"/>
  <c r="BC19" i="16"/>
  <c r="BC48" i="16"/>
  <c r="BC44" i="16"/>
  <c r="BC40" i="16"/>
  <c r="BC36" i="16"/>
  <c r="BC32" i="16"/>
  <c r="BC28" i="16"/>
  <c r="BC24" i="16"/>
  <c r="BC20" i="16"/>
  <c r="BC49" i="16"/>
  <c r="BC45" i="16"/>
  <c r="BC41" i="16"/>
  <c r="BC37" i="16"/>
  <c r="BC33" i="16"/>
  <c r="BC29" i="16"/>
  <c r="BC25" i="16"/>
  <c r="BC21" i="16"/>
  <c r="BC50" i="16"/>
  <c r="BC46" i="16"/>
  <c r="BC42" i="16"/>
  <c r="BC38" i="16"/>
  <c r="BC34" i="16"/>
  <c r="BC30" i="16"/>
  <c r="BC26" i="16"/>
  <c r="J29" i="8"/>
  <c r="K28" i="8"/>
  <c r="G29" i="8"/>
  <c r="H28" i="8"/>
  <c r="D28" i="8"/>
  <c r="E28" i="8" s="1"/>
  <c r="BG32" i="16"/>
  <c r="BG28" i="16"/>
  <c r="BH8" i="16"/>
  <c r="BH9" i="16"/>
  <c r="BI9" i="16"/>
  <c r="BI8" i="16"/>
  <c r="O25" i="14"/>
  <c r="P25" i="14" s="1"/>
  <c r="O26" i="14"/>
  <c r="P26" i="14" s="1"/>
  <c r="O27" i="14"/>
  <c r="P27" i="14" s="1"/>
  <c r="O28" i="14"/>
  <c r="P28" i="14" s="1"/>
  <c r="O29" i="14"/>
  <c r="P29" i="14" s="1"/>
  <c r="O30" i="14"/>
  <c r="P30" i="14" s="1"/>
  <c r="O3" i="14"/>
  <c r="P3" i="14" s="1"/>
  <c r="O4" i="14"/>
  <c r="P4" i="14" s="1"/>
  <c r="O5" i="14"/>
  <c r="P5" i="14" s="1"/>
  <c r="O6" i="14"/>
  <c r="P6" i="14" s="1"/>
  <c r="O7" i="14"/>
  <c r="P7" i="14" s="1"/>
  <c r="O8" i="14"/>
  <c r="P8" i="14" s="1"/>
  <c r="O9" i="14"/>
  <c r="P9" i="14" s="1"/>
  <c r="O10" i="14"/>
  <c r="P10" i="14" s="1"/>
  <c r="O11" i="14"/>
  <c r="P11" i="14" s="1"/>
  <c r="O12" i="14"/>
  <c r="P12" i="14" s="1"/>
  <c r="O13" i="14"/>
  <c r="P13" i="14" s="1"/>
  <c r="O14" i="14"/>
  <c r="P14" i="14" s="1"/>
  <c r="O15" i="14"/>
  <c r="P15" i="14" s="1"/>
  <c r="O16" i="14"/>
  <c r="P16" i="14" s="1"/>
  <c r="O17" i="14"/>
  <c r="P17" i="14" s="1"/>
  <c r="O18" i="14"/>
  <c r="P18" i="14" s="1"/>
  <c r="O19" i="14"/>
  <c r="P19" i="14" s="1"/>
  <c r="O20" i="14"/>
  <c r="P20" i="14" s="1"/>
  <c r="O21" i="14"/>
  <c r="P21" i="14" s="1"/>
  <c r="O22" i="14"/>
  <c r="P22" i="14" s="1"/>
  <c r="O23" i="14"/>
  <c r="P23" i="14" s="1"/>
  <c r="O24" i="14"/>
  <c r="P24" i="14" s="1"/>
  <c r="O2" i="14"/>
  <c r="P2" i="14" s="1"/>
  <c r="I67" i="6" l="1"/>
  <c r="J66" i="6"/>
  <c r="J30" i="8"/>
  <c r="K29" i="8"/>
  <c r="G30" i="8"/>
  <c r="H29" i="8"/>
  <c r="D29" i="8"/>
  <c r="E29" i="8" s="1"/>
  <c r="BI32" i="16"/>
  <c r="BH32" i="16"/>
  <c r="BG33" i="16"/>
  <c r="BI28" i="16"/>
  <c r="BH28" i="16"/>
  <c r="BG29" i="16"/>
  <c r="BI10" i="16"/>
  <c r="BH10" i="16"/>
  <c r="S2" i="14" a="1"/>
  <c r="S4" i="14" s="1"/>
  <c r="AG6" i="16"/>
  <c r="AG7" i="16" s="1"/>
  <c r="AG8" i="16" s="1"/>
  <c r="S6" i="16"/>
  <c r="I68" i="6" l="1"/>
  <c r="J67" i="6"/>
  <c r="J31" i="8"/>
  <c r="K30" i="8"/>
  <c r="G31" i="8"/>
  <c r="H30" i="8"/>
  <c r="D30" i="8"/>
  <c r="E30" i="8" s="1"/>
  <c r="BH33" i="16"/>
  <c r="BG34" i="16"/>
  <c r="BI33" i="16"/>
  <c r="BH29" i="16"/>
  <c r="BG30" i="16"/>
  <c r="BI29" i="16"/>
  <c r="BH11" i="16"/>
  <c r="BI11" i="16"/>
  <c r="AH8" i="16"/>
  <c r="AH7" i="16"/>
  <c r="S3" i="14"/>
  <c r="S5" i="14"/>
  <c r="S6" i="14"/>
  <c r="S2" i="14"/>
  <c r="AH6" i="16"/>
  <c r="AG9" i="16"/>
  <c r="Q7" i="16"/>
  <c r="R6" i="16"/>
  <c r="I69" i="6" l="1"/>
  <c r="J68" i="6"/>
  <c r="J32" i="8"/>
  <c r="K31" i="8"/>
  <c r="G32" i="8"/>
  <c r="H31" i="8"/>
  <c r="D31" i="8"/>
  <c r="E31" i="8" s="1"/>
  <c r="BI34" i="16"/>
  <c r="BH34" i="16"/>
  <c r="BG35" i="16"/>
  <c r="BI30" i="16"/>
  <c r="BH30" i="16"/>
  <c r="BI12" i="16"/>
  <c r="BH12" i="16"/>
  <c r="AH9" i="16"/>
  <c r="AG10" i="16"/>
  <c r="S7" i="16"/>
  <c r="R7" i="16"/>
  <c r="I70" i="6" l="1"/>
  <c r="J69" i="6"/>
  <c r="J33" i="8"/>
  <c r="K32" i="8"/>
  <c r="G33" i="8"/>
  <c r="H32" i="8"/>
  <c r="D32" i="8"/>
  <c r="E32" i="8" s="1"/>
  <c r="BH35" i="16"/>
  <c r="BG36" i="16"/>
  <c r="BI35" i="16"/>
  <c r="BH13" i="16"/>
  <c r="BI13" i="16"/>
  <c r="AH10" i="16"/>
  <c r="AG11" i="16"/>
  <c r="R8" i="16"/>
  <c r="S8" i="16"/>
  <c r="I71" i="6" l="1"/>
  <c r="J70" i="6"/>
  <c r="J34" i="8"/>
  <c r="K33" i="8"/>
  <c r="G34" i="8"/>
  <c r="H33" i="8"/>
  <c r="D33" i="8"/>
  <c r="E33" i="8" s="1"/>
  <c r="BI36" i="16"/>
  <c r="BH36" i="16"/>
  <c r="BI14" i="16"/>
  <c r="BH14" i="16"/>
  <c r="AH11" i="16"/>
  <c r="AG12" i="16"/>
  <c r="S9" i="16"/>
  <c r="R9" i="16"/>
  <c r="I72" i="6" l="1"/>
  <c r="J71" i="6"/>
  <c r="J35" i="8"/>
  <c r="K34" i="8"/>
  <c r="G35" i="8"/>
  <c r="H34" i="8"/>
  <c r="D34" i="8"/>
  <c r="E34" i="8" s="1"/>
  <c r="BH15" i="16"/>
  <c r="BI15" i="16"/>
  <c r="AH12" i="16"/>
  <c r="AG13" i="16"/>
  <c r="R10" i="16"/>
  <c r="S10" i="16"/>
  <c r="I73" i="6" l="1"/>
  <c r="J72" i="6"/>
  <c r="J36" i="8"/>
  <c r="K35" i="8"/>
  <c r="G36" i="8"/>
  <c r="H35" i="8"/>
  <c r="D35" i="8"/>
  <c r="E35" i="8" s="1"/>
  <c r="BI16" i="16"/>
  <c r="BH16" i="16"/>
  <c r="AH13" i="16"/>
  <c r="AG14" i="16"/>
  <c r="S11" i="16"/>
  <c r="R11" i="16"/>
  <c r="I74" i="6" l="1"/>
  <c r="J73" i="6"/>
  <c r="J37" i="8"/>
  <c r="K36" i="8"/>
  <c r="G37" i="8"/>
  <c r="H36" i="8"/>
  <c r="D36" i="8"/>
  <c r="E36" i="8" s="1"/>
  <c r="BH17" i="16"/>
  <c r="BI17" i="16"/>
  <c r="AH14" i="16"/>
  <c r="AG15" i="16"/>
  <c r="R12" i="16"/>
  <c r="S12" i="16"/>
  <c r="I75" i="6" l="1"/>
  <c r="J75" i="6" s="1"/>
  <c r="J74" i="6"/>
  <c r="J38" i="8"/>
  <c r="K37" i="8"/>
  <c r="G38" i="8"/>
  <c r="H37" i="8"/>
  <c r="D37" i="8"/>
  <c r="E37" i="8" s="1"/>
  <c r="BI18" i="16"/>
  <c r="BH18" i="16"/>
  <c r="AH15" i="16"/>
  <c r="AG16" i="16"/>
  <c r="S13" i="16"/>
  <c r="R13" i="16"/>
  <c r="J39" i="8" l="1"/>
  <c r="K38" i="8"/>
  <c r="G39" i="8"/>
  <c r="H38" i="8"/>
  <c r="D38" i="8"/>
  <c r="E38" i="8" s="1"/>
  <c r="BH19" i="16"/>
  <c r="BI19" i="16"/>
  <c r="AH16" i="16"/>
  <c r="AG17" i="16"/>
  <c r="R14" i="16"/>
  <c r="S14" i="16"/>
  <c r="J40" i="8" l="1"/>
  <c r="K39" i="8"/>
  <c r="G40" i="8"/>
  <c r="H39" i="8"/>
  <c r="D39" i="8"/>
  <c r="E39" i="8" s="1"/>
  <c r="BI20" i="16"/>
  <c r="BH20" i="16"/>
  <c r="AH17" i="16"/>
  <c r="AG18" i="16"/>
  <c r="S15" i="16"/>
  <c r="R15" i="16"/>
  <c r="J41" i="8" l="1"/>
  <c r="K40" i="8"/>
  <c r="G41" i="8"/>
  <c r="H40" i="8"/>
  <c r="D40" i="8"/>
  <c r="E40" i="8" s="1"/>
  <c r="BH21" i="16"/>
  <c r="BI21" i="16"/>
  <c r="AH18" i="16"/>
  <c r="AG19" i="16"/>
  <c r="R16" i="16"/>
  <c r="S16" i="16"/>
  <c r="J42" i="8" l="1"/>
  <c r="K41" i="8"/>
  <c r="G42" i="8"/>
  <c r="H41" i="8"/>
  <c r="D41" i="8"/>
  <c r="E41" i="8" s="1"/>
  <c r="BI22" i="16"/>
  <c r="BH22" i="16"/>
  <c r="AH19" i="16"/>
  <c r="AG20" i="16"/>
  <c r="S17" i="16"/>
  <c r="R17" i="16"/>
  <c r="J43" i="8" l="1"/>
  <c r="K42" i="8"/>
  <c r="G43" i="8"/>
  <c r="H42" i="8"/>
  <c r="D42" i="8"/>
  <c r="E42" i="8" s="1"/>
  <c r="BH23" i="16"/>
  <c r="BI23" i="16"/>
  <c r="AH20" i="16"/>
  <c r="AG21" i="16"/>
  <c r="R18" i="16"/>
  <c r="S18" i="16"/>
  <c r="J44" i="8" l="1"/>
  <c r="K43" i="8"/>
  <c r="G44" i="8"/>
  <c r="H43" i="8"/>
  <c r="D43" i="8"/>
  <c r="E43" i="8" s="1"/>
  <c r="BI24" i="16"/>
  <c r="BH24" i="16"/>
  <c r="AH21" i="16"/>
  <c r="AG22" i="16"/>
  <c r="S19" i="16"/>
  <c r="R19" i="16"/>
  <c r="J45" i="8" l="1"/>
  <c r="K44" i="8"/>
  <c r="G45" i="8"/>
  <c r="H44" i="8"/>
  <c r="D44" i="8"/>
  <c r="E44" i="8" s="1"/>
  <c r="BH25" i="16"/>
  <c r="BI25" i="16"/>
  <c r="AH22" i="16"/>
  <c r="AG23" i="16"/>
  <c r="R20" i="16"/>
  <c r="S20" i="16"/>
  <c r="J46" i="8" l="1"/>
  <c r="K45" i="8"/>
  <c r="G46" i="8"/>
  <c r="H45" i="8"/>
  <c r="D45" i="8"/>
  <c r="E45" i="8" s="1"/>
  <c r="BI26" i="16"/>
  <c r="BH26" i="16"/>
  <c r="AH23" i="16"/>
  <c r="AG24" i="16"/>
  <c r="S21" i="16"/>
  <c r="R21" i="16"/>
  <c r="J47" i="8" l="1"/>
  <c r="K46" i="8"/>
  <c r="G47" i="8"/>
  <c r="H46" i="8"/>
  <c r="D46" i="8"/>
  <c r="E46" i="8" s="1"/>
  <c r="AH24" i="16"/>
  <c r="AG25" i="16"/>
  <c r="R22" i="16"/>
  <c r="S22" i="16"/>
  <c r="J48" i="8" l="1"/>
  <c r="K47" i="8"/>
  <c r="G48" i="8"/>
  <c r="H47" i="8"/>
  <c r="D47" i="8"/>
  <c r="E47" i="8" s="1"/>
  <c r="AH25" i="16"/>
  <c r="AG26" i="16"/>
  <c r="S23" i="16"/>
  <c r="R23" i="16"/>
  <c r="J49" i="8" l="1"/>
  <c r="K48" i="8"/>
  <c r="G49" i="8"/>
  <c r="H48" i="8"/>
  <c r="D48" i="8"/>
  <c r="E48" i="8" s="1"/>
  <c r="AH26" i="16"/>
  <c r="AG27" i="16"/>
  <c r="R24" i="16"/>
  <c r="S24" i="16"/>
  <c r="J50" i="8" l="1"/>
  <c r="K49" i="8"/>
  <c r="G50" i="8"/>
  <c r="H49" i="8"/>
  <c r="D49" i="8"/>
  <c r="E49" i="8" s="1"/>
  <c r="AH27" i="16"/>
  <c r="AG28" i="16"/>
  <c r="S25" i="16"/>
  <c r="R25" i="16"/>
  <c r="G3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2" i="15"/>
  <c r="J51" i="8" l="1"/>
  <c r="K50" i="8"/>
  <c r="G51" i="8"/>
  <c r="H50" i="8"/>
  <c r="D50" i="8"/>
  <c r="E50" i="8" s="1"/>
  <c r="AH28" i="16"/>
  <c r="AG29" i="16"/>
  <c r="R26" i="16"/>
  <c r="S26" i="16"/>
  <c r="G1" i="15"/>
  <c r="G2" i="15"/>
  <c r="J52" i="8" l="1"/>
  <c r="K51" i="8"/>
  <c r="G52" i="8"/>
  <c r="H51" i="8"/>
  <c r="D51" i="8"/>
  <c r="E51" i="8" s="1"/>
  <c r="AH29" i="16"/>
  <c r="AG30" i="16"/>
  <c r="S27" i="16"/>
  <c r="R27" i="16"/>
  <c r="G4" i="15"/>
  <c r="I1" i="15"/>
  <c r="J53" i="8" l="1"/>
  <c r="K52" i="8"/>
  <c r="G53" i="8"/>
  <c r="H52" i="8"/>
  <c r="D52" i="8"/>
  <c r="E52" i="8" s="1"/>
  <c r="AH30" i="16"/>
  <c r="AG31" i="16"/>
  <c r="R28" i="16"/>
  <c r="S28" i="16"/>
  <c r="I2" i="15"/>
  <c r="I3" i="15" s="1"/>
  <c r="I4" i="15" s="1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J54" i="8" l="1"/>
  <c r="K53" i="8"/>
  <c r="G54" i="8"/>
  <c r="H53" i="8"/>
  <c r="D53" i="8"/>
  <c r="E53" i="8" s="1"/>
  <c r="AH31" i="16"/>
  <c r="AG32" i="16"/>
  <c r="S29" i="16"/>
  <c r="R29" i="16"/>
  <c r="J1" i="15" a="1"/>
  <c r="J55" i="8" l="1"/>
  <c r="K54" i="8"/>
  <c r="G55" i="8"/>
  <c r="H54" i="8"/>
  <c r="D54" i="8"/>
  <c r="E54" i="8" s="1"/>
  <c r="AH32" i="16"/>
  <c r="AG33" i="16"/>
  <c r="R30" i="16"/>
  <c r="S30" i="16"/>
  <c r="J2" i="15"/>
  <c r="J4" i="15"/>
  <c r="J6" i="15"/>
  <c r="J8" i="15"/>
  <c r="J10" i="15"/>
  <c r="J12" i="15"/>
  <c r="J14" i="15"/>
  <c r="J16" i="15"/>
  <c r="J18" i="15"/>
  <c r="J20" i="15"/>
  <c r="J22" i="15"/>
  <c r="J24" i="15"/>
  <c r="J26" i="15"/>
  <c r="J1" i="15"/>
  <c r="J3" i="15"/>
  <c r="J5" i="15"/>
  <c r="J7" i="15"/>
  <c r="J9" i="15"/>
  <c r="J11" i="15"/>
  <c r="J13" i="15"/>
  <c r="J15" i="15"/>
  <c r="J17" i="15"/>
  <c r="J19" i="15"/>
  <c r="J21" i="15"/>
  <c r="J23" i="15"/>
  <c r="J25" i="15"/>
  <c r="J56" i="8" l="1"/>
  <c r="K55" i="8"/>
  <c r="G56" i="8"/>
  <c r="H55" i="8"/>
  <c r="D55" i="8"/>
  <c r="E55" i="8" s="1"/>
  <c r="AH33" i="16"/>
  <c r="AG34" i="16"/>
  <c r="S31" i="16"/>
  <c r="R31" i="16"/>
  <c r="J57" i="8" l="1"/>
  <c r="K56" i="8"/>
  <c r="G57" i="8"/>
  <c r="H56" i="8"/>
  <c r="D56" i="8"/>
  <c r="E56" i="8" s="1"/>
  <c r="AH34" i="16"/>
  <c r="AG35" i="16"/>
  <c r="R32" i="16"/>
  <c r="S32" i="16"/>
  <c r="E17" i="14" a="1"/>
  <c r="E17" i="14" s="1"/>
  <c r="C9" i="14"/>
  <c r="F22" i="13"/>
  <c r="E22" i="13"/>
  <c r="D22" i="13"/>
  <c r="C22" i="13"/>
  <c r="F21" i="13"/>
  <c r="E21" i="13"/>
  <c r="D21" i="13"/>
  <c r="C21" i="13"/>
  <c r="F20" i="13"/>
  <c r="E20" i="13"/>
  <c r="D20" i="13"/>
  <c r="C20" i="13"/>
  <c r="F19" i="13"/>
  <c r="E19" i="13"/>
  <c r="D19" i="13"/>
  <c r="C19" i="13"/>
  <c r="F18" i="13"/>
  <c r="E18" i="13"/>
  <c r="D18" i="13"/>
  <c r="C18" i="13"/>
  <c r="F17" i="13"/>
  <c r="E17" i="13"/>
  <c r="D17" i="13"/>
  <c r="C17" i="13"/>
  <c r="F16" i="13"/>
  <c r="E16" i="13"/>
  <c r="D16" i="13"/>
  <c r="C16" i="13"/>
  <c r="F15" i="13"/>
  <c r="E15" i="13"/>
  <c r="D15" i="13"/>
  <c r="C15" i="13"/>
  <c r="F14" i="13"/>
  <c r="E14" i="13"/>
  <c r="D14" i="13"/>
  <c r="C14" i="13"/>
  <c r="F13" i="13"/>
  <c r="E13" i="13"/>
  <c r="D13" i="13"/>
  <c r="C13" i="13"/>
  <c r="F12" i="13"/>
  <c r="E12" i="13"/>
  <c r="D12" i="13"/>
  <c r="C12" i="13"/>
  <c r="F11" i="13"/>
  <c r="E11" i="13"/>
  <c r="D11" i="13"/>
  <c r="C11" i="13"/>
  <c r="F10" i="13"/>
  <c r="E10" i="13"/>
  <c r="D10" i="13"/>
  <c r="C10" i="13"/>
  <c r="F9" i="13"/>
  <c r="E9" i="13"/>
  <c r="D9" i="13"/>
  <c r="C9" i="13"/>
  <c r="F8" i="13"/>
  <c r="E8" i="13"/>
  <c r="D8" i="13"/>
  <c r="C8" i="13"/>
  <c r="F7" i="13"/>
  <c r="E7" i="13"/>
  <c r="D7" i="13"/>
  <c r="C7" i="13"/>
  <c r="F6" i="13"/>
  <c r="E6" i="13"/>
  <c r="D6" i="13"/>
  <c r="C6" i="13"/>
  <c r="F5" i="13"/>
  <c r="E5" i="13"/>
  <c r="D5" i="13"/>
  <c r="C5" i="13"/>
  <c r="F4" i="13"/>
  <c r="E4" i="13"/>
  <c r="D4" i="13"/>
  <c r="C4" i="13"/>
  <c r="F3" i="13"/>
  <c r="E3" i="13"/>
  <c r="D3" i="13"/>
  <c r="C3" i="13"/>
  <c r="F2" i="13"/>
  <c r="E2" i="13"/>
  <c r="D2" i="13"/>
  <c r="C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" i="13"/>
  <c r="H22" i="13" l="1"/>
  <c r="H20" i="13"/>
  <c r="H18" i="13"/>
  <c r="H16" i="13"/>
  <c r="H14" i="13"/>
  <c r="H12" i="13"/>
  <c r="H10" i="13"/>
  <c r="H8" i="13"/>
  <c r="H2" i="13"/>
  <c r="H21" i="13"/>
  <c r="H19" i="13"/>
  <c r="H17" i="13"/>
  <c r="H15" i="13"/>
  <c r="H13" i="13"/>
  <c r="H11" i="13"/>
  <c r="H9" i="13"/>
  <c r="H7" i="13"/>
  <c r="H5" i="13"/>
  <c r="H3" i="13"/>
  <c r="H6" i="13"/>
  <c r="H4" i="13"/>
  <c r="J58" i="8"/>
  <c r="K57" i="8"/>
  <c r="G58" i="8"/>
  <c r="H57" i="8"/>
  <c r="D57" i="8"/>
  <c r="E57" i="8" s="1"/>
  <c r="AH35" i="16"/>
  <c r="AG36" i="16"/>
  <c r="S33" i="16"/>
  <c r="R33" i="16"/>
  <c r="E20" i="14"/>
  <c r="E18" i="14"/>
  <c r="E21" i="14"/>
  <c r="E19" i="14"/>
  <c r="P3" i="12"/>
  <c r="J59" i="8" l="1"/>
  <c r="K58" i="8"/>
  <c r="G59" i="8"/>
  <c r="H58" i="8"/>
  <c r="D58" i="8"/>
  <c r="E58" i="8" s="1"/>
  <c r="AH36" i="16"/>
  <c r="R34" i="16"/>
  <c r="S34" i="16"/>
  <c r="R22" i="3"/>
  <c r="J60" i="8" l="1"/>
  <c r="K59" i="8"/>
  <c r="G60" i="8"/>
  <c r="H59" i="8"/>
  <c r="D59" i="8"/>
  <c r="E59" i="8" s="1"/>
  <c r="S35" i="16"/>
  <c r="R35" i="16"/>
  <c r="P2" i="10"/>
  <c r="P1" i="10"/>
  <c r="J61" i="8" l="1"/>
  <c r="K60" i="8"/>
  <c r="G61" i="8"/>
  <c r="H60" i="8"/>
  <c r="D60" i="8"/>
  <c r="E60" i="8" s="1"/>
  <c r="R36" i="16"/>
  <c r="S36" i="16"/>
  <c r="AF3" i="9"/>
  <c r="AF4" i="9" s="1"/>
  <c r="AF5" i="9" s="1"/>
  <c r="AF6" i="9" s="1"/>
  <c r="AF7" i="9" s="1"/>
  <c r="AF8" i="9" s="1"/>
  <c r="AF9" i="9" s="1"/>
  <c r="AF10" i="9" s="1"/>
  <c r="AF11" i="9" s="1"/>
  <c r="AF2" i="9"/>
  <c r="AD3" i="9"/>
  <c r="J62" i="8" l="1"/>
  <c r="K61" i="8"/>
  <c r="G62" i="8"/>
  <c r="H61" i="8"/>
  <c r="D61" i="8"/>
  <c r="E61" i="8" s="1"/>
  <c r="G5" i="9"/>
  <c r="H5" i="9" s="1"/>
  <c r="G6" i="9"/>
  <c r="H6" i="9" s="1"/>
  <c r="G7" i="9"/>
  <c r="H7" i="9" s="1"/>
  <c r="G8" i="9"/>
  <c r="H8" i="9" s="1"/>
  <c r="G9" i="9"/>
  <c r="H9" i="9" s="1"/>
  <c r="G10" i="9"/>
  <c r="H10" i="9" s="1"/>
  <c r="G11" i="9"/>
  <c r="H11" i="9" s="1"/>
  <c r="G12" i="9"/>
  <c r="H12" i="9" s="1"/>
  <c r="G13" i="9"/>
  <c r="H13" i="9" s="1"/>
  <c r="G14" i="9"/>
  <c r="H14" i="9" s="1"/>
  <c r="G15" i="9"/>
  <c r="H15" i="9" s="1"/>
  <c r="G16" i="9"/>
  <c r="H16" i="9" s="1"/>
  <c r="G17" i="9"/>
  <c r="H17" i="9" s="1"/>
  <c r="G18" i="9"/>
  <c r="H18" i="9" s="1"/>
  <c r="G19" i="9"/>
  <c r="H19" i="9" s="1"/>
  <c r="G20" i="9"/>
  <c r="H20" i="9" s="1"/>
  <c r="G21" i="9"/>
  <c r="H21" i="9" s="1"/>
  <c r="G22" i="9"/>
  <c r="H22" i="9" s="1"/>
  <c r="G23" i="9"/>
  <c r="H23" i="9" s="1"/>
  <c r="G24" i="9"/>
  <c r="H24" i="9" s="1"/>
  <c r="G25" i="9"/>
  <c r="H25" i="9" s="1"/>
  <c r="G26" i="9"/>
  <c r="H26" i="9" s="1"/>
  <c r="G27" i="9"/>
  <c r="H27" i="9" s="1"/>
  <c r="G28" i="9"/>
  <c r="H28" i="9" s="1"/>
  <c r="G29" i="9"/>
  <c r="H29" i="9" s="1"/>
  <c r="G30" i="9"/>
  <c r="H30" i="9" s="1"/>
  <c r="G31" i="9"/>
  <c r="H31" i="9" s="1"/>
  <c r="G32" i="9"/>
  <c r="H32" i="9" s="1"/>
  <c r="G33" i="9"/>
  <c r="H33" i="9" s="1"/>
  <c r="G34" i="9"/>
  <c r="H34" i="9" s="1"/>
  <c r="G35" i="9"/>
  <c r="H35" i="9" s="1"/>
  <c r="G36" i="9"/>
  <c r="H36" i="9" s="1"/>
  <c r="G37" i="9"/>
  <c r="H37" i="9" s="1"/>
  <c r="G38" i="9"/>
  <c r="H38" i="9" s="1"/>
  <c r="G39" i="9"/>
  <c r="H39" i="9" s="1"/>
  <c r="G40" i="9"/>
  <c r="H40" i="9" s="1"/>
  <c r="G41" i="9"/>
  <c r="H41" i="9" s="1"/>
  <c r="G42" i="9"/>
  <c r="H42" i="9" s="1"/>
  <c r="G43" i="9"/>
  <c r="H43" i="9" s="1"/>
  <c r="G44" i="9"/>
  <c r="H44" i="9" s="1"/>
  <c r="G45" i="9"/>
  <c r="H45" i="9" s="1"/>
  <c r="G46" i="9"/>
  <c r="H46" i="9" s="1"/>
  <c r="G47" i="9"/>
  <c r="H47" i="9" s="1"/>
  <c r="G48" i="9"/>
  <c r="H48" i="9" s="1"/>
  <c r="G49" i="9"/>
  <c r="H49" i="9" s="1"/>
  <c r="G50" i="9"/>
  <c r="H50" i="9" s="1"/>
  <c r="G51" i="9"/>
  <c r="H51" i="9" s="1"/>
  <c r="G52" i="9"/>
  <c r="H52" i="9" s="1"/>
  <c r="G53" i="9"/>
  <c r="H53" i="9" s="1"/>
  <c r="G54" i="9"/>
  <c r="H54" i="9" s="1"/>
  <c r="G55" i="9"/>
  <c r="H55" i="9" s="1"/>
  <c r="G56" i="9"/>
  <c r="H56" i="9" s="1"/>
  <c r="G57" i="9"/>
  <c r="H57" i="9" s="1"/>
  <c r="G58" i="9"/>
  <c r="H58" i="9" s="1"/>
  <c r="G59" i="9"/>
  <c r="H59" i="9" s="1"/>
  <c r="G60" i="9"/>
  <c r="H60" i="9" s="1"/>
  <c r="G61" i="9"/>
  <c r="H61" i="9" s="1"/>
  <c r="G62" i="9"/>
  <c r="H62" i="9" s="1"/>
  <c r="G63" i="9"/>
  <c r="H63" i="9" s="1"/>
  <c r="G64" i="9"/>
  <c r="H64" i="9" s="1"/>
  <c r="G65" i="9"/>
  <c r="H65" i="9" s="1"/>
  <c r="G66" i="9"/>
  <c r="H66" i="9" s="1"/>
  <c r="G67" i="9"/>
  <c r="H67" i="9" s="1"/>
  <c r="G68" i="9"/>
  <c r="H68" i="9" s="1"/>
  <c r="G69" i="9"/>
  <c r="H69" i="9" s="1"/>
  <c r="G70" i="9"/>
  <c r="H70" i="9" s="1"/>
  <c r="G71" i="9"/>
  <c r="H71" i="9" s="1"/>
  <c r="G72" i="9"/>
  <c r="H72" i="9" s="1"/>
  <c r="G73" i="9"/>
  <c r="H73" i="9" s="1"/>
  <c r="G74" i="9"/>
  <c r="H74" i="9" s="1"/>
  <c r="G75" i="9"/>
  <c r="H75" i="9" s="1"/>
  <c r="G76" i="9"/>
  <c r="H76" i="9" s="1"/>
  <c r="G77" i="9"/>
  <c r="H77" i="9" s="1"/>
  <c r="G78" i="9"/>
  <c r="H78" i="9" s="1"/>
  <c r="G79" i="9"/>
  <c r="H79" i="9" s="1"/>
  <c r="G80" i="9"/>
  <c r="H80" i="9" s="1"/>
  <c r="G81" i="9"/>
  <c r="H81" i="9" s="1"/>
  <c r="G82" i="9"/>
  <c r="H82" i="9" s="1"/>
  <c r="G83" i="9"/>
  <c r="H83" i="9" s="1"/>
  <c r="G84" i="9"/>
  <c r="H84" i="9" s="1"/>
  <c r="G85" i="9"/>
  <c r="H85" i="9" s="1"/>
  <c r="G86" i="9"/>
  <c r="H86" i="9" s="1"/>
  <c r="G87" i="9"/>
  <c r="H87" i="9" s="1"/>
  <c r="G88" i="9"/>
  <c r="H88" i="9" s="1"/>
  <c r="G89" i="9"/>
  <c r="H89" i="9" s="1"/>
  <c r="G90" i="9"/>
  <c r="H90" i="9" s="1"/>
  <c r="G91" i="9"/>
  <c r="H91" i="9" s="1"/>
  <c r="G92" i="9"/>
  <c r="H92" i="9" s="1"/>
  <c r="G93" i="9"/>
  <c r="H93" i="9" s="1"/>
  <c r="G94" i="9"/>
  <c r="H94" i="9" s="1"/>
  <c r="G95" i="9"/>
  <c r="H95" i="9" s="1"/>
  <c r="G96" i="9"/>
  <c r="H96" i="9" s="1"/>
  <c r="G97" i="9"/>
  <c r="H97" i="9" s="1"/>
  <c r="G98" i="9"/>
  <c r="H98" i="9" s="1"/>
  <c r="G99" i="9"/>
  <c r="H99" i="9" s="1"/>
  <c r="G100" i="9"/>
  <c r="H100" i="9" s="1"/>
  <c r="G101" i="9"/>
  <c r="H101" i="9" s="1"/>
  <c r="G102" i="9"/>
  <c r="H102" i="9" s="1"/>
  <c r="G103" i="9"/>
  <c r="H103" i="9" s="1"/>
  <c r="G104" i="9"/>
  <c r="H104" i="9" s="1"/>
  <c r="G105" i="9"/>
  <c r="H105" i="9" s="1"/>
  <c r="G106" i="9"/>
  <c r="H106" i="9" s="1"/>
  <c r="G107" i="9"/>
  <c r="H107" i="9" s="1"/>
  <c r="G108" i="9"/>
  <c r="H108" i="9" s="1"/>
  <c r="G109" i="9"/>
  <c r="H109" i="9" s="1"/>
  <c r="G110" i="9"/>
  <c r="H110" i="9" s="1"/>
  <c r="G111" i="9"/>
  <c r="H111" i="9" s="1"/>
  <c r="G112" i="9"/>
  <c r="H112" i="9" s="1"/>
  <c r="G113" i="9"/>
  <c r="H113" i="9" s="1"/>
  <c r="G114" i="9"/>
  <c r="H114" i="9" s="1"/>
  <c r="G115" i="9"/>
  <c r="H115" i="9" s="1"/>
  <c r="G116" i="9"/>
  <c r="H116" i="9" s="1"/>
  <c r="G117" i="9"/>
  <c r="H117" i="9" s="1"/>
  <c r="G118" i="9"/>
  <c r="H118" i="9" s="1"/>
  <c r="G119" i="9"/>
  <c r="H119" i="9" s="1"/>
  <c r="G120" i="9"/>
  <c r="H120" i="9" s="1"/>
  <c r="G121" i="9"/>
  <c r="H121" i="9" s="1"/>
  <c r="G122" i="9"/>
  <c r="H122" i="9" s="1"/>
  <c r="G123" i="9"/>
  <c r="H123" i="9" s="1"/>
  <c r="G124" i="9"/>
  <c r="H124" i="9" s="1"/>
  <c r="G125" i="9"/>
  <c r="H125" i="9" s="1"/>
  <c r="G126" i="9"/>
  <c r="H126" i="9" s="1"/>
  <c r="G127" i="9"/>
  <c r="H127" i="9" s="1"/>
  <c r="G128" i="9"/>
  <c r="H128" i="9" s="1"/>
  <c r="G129" i="9"/>
  <c r="H129" i="9" s="1"/>
  <c r="G130" i="9"/>
  <c r="H130" i="9" s="1"/>
  <c r="G131" i="9"/>
  <c r="H131" i="9" s="1"/>
  <c r="G132" i="9"/>
  <c r="H132" i="9" s="1"/>
  <c r="G133" i="9"/>
  <c r="H133" i="9" s="1"/>
  <c r="G134" i="9"/>
  <c r="H134" i="9" s="1"/>
  <c r="G135" i="9"/>
  <c r="H135" i="9" s="1"/>
  <c r="G136" i="9"/>
  <c r="H136" i="9" s="1"/>
  <c r="G137" i="9"/>
  <c r="H137" i="9" s="1"/>
  <c r="G138" i="9"/>
  <c r="H138" i="9" s="1"/>
  <c r="G139" i="9"/>
  <c r="H139" i="9" s="1"/>
  <c r="G140" i="9"/>
  <c r="H140" i="9" s="1"/>
  <c r="G141" i="9"/>
  <c r="H141" i="9" s="1"/>
  <c r="G142" i="9"/>
  <c r="H142" i="9" s="1"/>
  <c r="G143" i="9"/>
  <c r="H143" i="9" s="1"/>
  <c r="G144" i="9"/>
  <c r="H144" i="9" s="1"/>
  <c r="G145" i="9"/>
  <c r="H145" i="9" s="1"/>
  <c r="G146" i="9"/>
  <c r="H146" i="9" s="1"/>
  <c r="G147" i="9"/>
  <c r="H147" i="9" s="1"/>
  <c r="G148" i="9"/>
  <c r="H148" i="9" s="1"/>
  <c r="G149" i="9"/>
  <c r="H149" i="9" s="1"/>
  <c r="G150" i="9"/>
  <c r="H150" i="9" s="1"/>
  <c r="G151" i="9"/>
  <c r="H151" i="9" s="1"/>
  <c r="G152" i="9"/>
  <c r="H152" i="9" s="1"/>
  <c r="G153" i="9"/>
  <c r="H153" i="9" s="1"/>
  <c r="G154" i="9"/>
  <c r="H154" i="9" s="1"/>
  <c r="G155" i="9"/>
  <c r="H155" i="9" s="1"/>
  <c r="G156" i="9"/>
  <c r="H156" i="9" s="1"/>
  <c r="G157" i="9"/>
  <c r="H157" i="9" s="1"/>
  <c r="G158" i="9"/>
  <c r="H158" i="9" s="1"/>
  <c r="G159" i="9"/>
  <c r="H159" i="9" s="1"/>
  <c r="G160" i="9"/>
  <c r="H160" i="9" s="1"/>
  <c r="G161" i="9"/>
  <c r="H161" i="9" s="1"/>
  <c r="G162" i="9"/>
  <c r="H162" i="9" s="1"/>
  <c r="G163" i="9"/>
  <c r="H163" i="9" s="1"/>
  <c r="G164" i="9"/>
  <c r="H164" i="9" s="1"/>
  <c r="G165" i="9"/>
  <c r="H165" i="9" s="1"/>
  <c r="G166" i="9"/>
  <c r="H166" i="9" s="1"/>
  <c r="G167" i="9"/>
  <c r="H167" i="9" s="1"/>
  <c r="G168" i="9"/>
  <c r="H168" i="9" s="1"/>
  <c r="G169" i="9"/>
  <c r="H169" i="9" s="1"/>
  <c r="G170" i="9"/>
  <c r="H170" i="9" s="1"/>
  <c r="G171" i="9"/>
  <c r="H171" i="9" s="1"/>
  <c r="G172" i="9"/>
  <c r="H172" i="9" s="1"/>
  <c r="G173" i="9"/>
  <c r="H173" i="9" s="1"/>
  <c r="G174" i="9"/>
  <c r="H174" i="9" s="1"/>
  <c r="G175" i="9"/>
  <c r="H175" i="9" s="1"/>
  <c r="G176" i="9"/>
  <c r="H176" i="9" s="1"/>
  <c r="G177" i="9"/>
  <c r="H177" i="9" s="1"/>
  <c r="G178" i="9"/>
  <c r="H178" i="9" s="1"/>
  <c r="G179" i="9"/>
  <c r="H179" i="9" s="1"/>
  <c r="G180" i="9"/>
  <c r="H180" i="9" s="1"/>
  <c r="G181" i="9"/>
  <c r="H181" i="9" s="1"/>
  <c r="G182" i="9"/>
  <c r="H182" i="9" s="1"/>
  <c r="G183" i="9"/>
  <c r="H183" i="9" s="1"/>
  <c r="G184" i="9"/>
  <c r="H184" i="9" s="1"/>
  <c r="G185" i="9"/>
  <c r="H185" i="9" s="1"/>
  <c r="G186" i="9"/>
  <c r="H186" i="9" s="1"/>
  <c r="G187" i="9"/>
  <c r="H187" i="9" s="1"/>
  <c r="G188" i="9"/>
  <c r="H188" i="9" s="1"/>
  <c r="G189" i="9"/>
  <c r="H189" i="9" s="1"/>
  <c r="G190" i="9"/>
  <c r="H190" i="9" s="1"/>
  <c r="G191" i="9"/>
  <c r="H191" i="9" s="1"/>
  <c r="G192" i="9"/>
  <c r="H192" i="9" s="1"/>
  <c r="G193" i="9"/>
  <c r="H193" i="9" s="1"/>
  <c r="G194" i="9"/>
  <c r="H194" i="9" s="1"/>
  <c r="G195" i="9"/>
  <c r="H195" i="9" s="1"/>
  <c r="G196" i="9"/>
  <c r="H196" i="9" s="1"/>
  <c r="G197" i="9"/>
  <c r="H197" i="9" s="1"/>
  <c r="G198" i="9"/>
  <c r="H198" i="9" s="1"/>
  <c r="G199" i="9"/>
  <c r="H199" i="9" s="1"/>
  <c r="G200" i="9"/>
  <c r="H200" i="9" s="1"/>
  <c r="G201" i="9"/>
  <c r="H201" i="9" s="1"/>
  <c r="G202" i="9"/>
  <c r="H202" i="9" s="1"/>
  <c r="G203" i="9"/>
  <c r="H203" i="9" s="1"/>
  <c r="E5" i="9"/>
  <c r="F5" i="9" s="1"/>
  <c r="E6" i="9"/>
  <c r="F6" i="9" s="1"/>
  <c r="E7" i="9"/>
  <c r="F7" i="9" s="1"/>
  <c r="E8" i="9"/>
  <c r="F8" i="9" s="1"/>
  <c r="E9" i="9"/>
  <c r="F9" i="9" s="1"/>
  <c r="E10" i="9"/>
  <c r="F10" i="9" s="1"/>
  <c r="E11" i="9"/>
  <c r="F11" i="9" s="1"/>
  <c r="E12" i="9"/>
  <c r="F12" i="9" s="1"/>
  <c r="E13" i="9"/>
  <c r="F13" i="9" s="1"/>
  <c r="E14" i="9"/>
  <c r="F14" i="9" s="1"/>
  <c r="E15" i="9"/>
  <c r="F15" i="9" s="1"/>
  <c r="E16" i="9"/>
  <c r="F16" i="9" s="1"/>
  <c r="E17" i="9"/>
  <c r="F17" i="9" s="1"/>
  <c r="E18" i="9"/>
  <c r="F18" i="9" s="1"/>
  <c r="E19" i="9"/>
  <c r="F19" i="9" s="1"/>
  <c r="E20" i="9"/>
  <c r="F20" i="9" s="1"/>
  <c r="E21" i="9"/>
  <c r="F21" i="9" s="1"/>
  <c r="E22" i="9"/>
  <c r="F22" i="9" s="1"/>
  <c r="E23" i="9"/>
  <c r="F23" i="9" s="1"/>
  <c r="E24" i="9"/>
  <c r="F24" i="9" s="1"/>
  <c r="E25" i="9"/>
  <c r="F25" i="9" s="1"/>
  <c r="E26" i="9"/>
  <c r="F26" i="9" s="1"/>
  <c r="E27" i="9"/>
  <c r="F27" i="9" s="1"/>
  <c r="E28" i="9"/>
  <c r="F28" i="9" s="1"/>
  <c r="E29" i="9"/>
  <c r="F29" i="9" s="1"/>
  <c r="E30" i="9"/>
  <c r="F30" i="9" s="1"/>
  <c r="E31" i="9"/>
  <c r="F31" i="9" s="1"/>
  <c r="E32" i="9"/>
  <c r="F32" i="9" s="1"/>
  <c r="E33" i="9"/>
  <c r="F33" i="9" s="1"/>
  <c r="E34" i="9"/>
  <c r="F34" i="9" s="1"/>
  <c r="E35" i="9"/>
  <c r="F35" i="9" s="1"/>
  <c r="E36" i="9"/>
  <c r="F36" i="9" s="1"/>
  <c r="E37" i="9"/>
  <c r="F37" i="9" s="1"/>
  <c r="E38" i="9"/>
  <c r="F38" i="9" s="1"/>
  <c r="E39" i="9"/>
  <c r="F39" i="9" s="1"/>
  <c r="E40" i="9"/>
  <c r="F40" i="9" s="1"/>
  <c r="E41" i="9"/>
  <c r="F41" i="9" s="1"/>
  <c r="E42" i="9"/>
  <c r="F42" i="9" s="1"/>
  <c r="E43" i="9"/>
  <c r="F43" i="9" s="1"/>
  <c r="E44" i="9"/>
  <c r="F44" i="9" s="1"/>
  <c r="E45" i="9"/>
  <c r="F45" i="9" s="1"/>
  <c r="E46" i="9"/>
  <c r="F46" i="9" s="1"/>
  <c r="E47" i="9"/>
  <c r="F47" i="9" s="1"/>
  <c r="E48" i="9"/>
  <c r="F48" i="9" s="1"/>
  <c r="E49" i="9"/>
  <c r="F49" i="9" s="1"/>
  <c r="E50" i="9"/>
  <c r="F50" i="9" s="1"/>
  <c r="E51" i="9"/>
  <c r="F51" i="9" s="1"/>
  <c r="E52" i="9"/>
  <c r="F52" i="9" s="1"/>
  <c r="E53" i="9"/>
  <c r="F53" i="9" s="1"/>
  <c r="E54" i="9"/>
  <c r="F54" i="9" s="1"/>
  <c r="E55" i="9"/>
  <c r="F55" i="9" s="1"/>
  <c r="E56" i="9"/>
  <c r="F56" i="9" s="1"/>
  <c r="E57" i="9"/>
  <c r="F57" i="9" s="1"/>
  <c r="E58" i="9"/>
  <c r="F58" i="9" s="1"/>
  <c r="E59" i="9"/>
  <c r="F59" i="9" s="1"/>
  <c r="E60" i="9"/>
  <c r="F60" i="9" s="1"/>
  <c r="E61" i="9"/>
  <c r="F61" i="9" s="1"/>
  <c r="E62" i="9"/>
  <c r="F62" i="9" s="1"/>
  <c r="E63" i="9"/>
  <c r="F63" i="9" s="1"/>
  <c r="E64" i="9"/>
  <c r="F64" i="9" s="1"/>
  <c r="E65" i="9"/>
  <c r="F65" i="9" s="1"/>
  <c r="E66" i="9"/>
  <c r="F66" i="9" s="1"/>
  <c r="E67" i="9"/>
  <c r="F67" i="9" s="1"/>
  <c r="E68" i="9"/>
  <c r="F68" i="9" s="1"/>
  <c r="E69" i="9"/>
  <c r="F69" i="9" s="1"/>
  <c r="E70" i="9"/>
  <c r="F70" i="9" s="1"/>
  <c r="E71" i="9"/>
  <c r="F71" i="9" s="1"/>
  <c r="E72" i="9"/>
  <c r="F72" i="9" s="1"/>
  <c r="E73" i="9"/>
  <c r="F73" i="9" s="1"/>
  <c r="E74" i="9"/>
  <c r="F74" i="9" s="1"/>
  <c r="E75" i="9"/>
  <c r="F75" i="9" s="1"/>
  <c r="E76" i="9"/>
  <c r="F76" i="9" s="1"/>
  <c r="E77" i="9"/>
  <c r="F77" i="9" s="1"/>
  <c r="E78" i="9"/>
  <c r="F78" i="9" s="1"/>
  <c r="E79" i="9"/>
  <c r="F79" i="9" s="1"/>
  <c r="E80" i="9"/>
  <c r="F80" i="9" s="1"/>
  <c r="E81" i="9"/>
  <c r="F81" i="9" s="1"/>
  <c r="E82" i="9"/>
  <c r="F82" i="9" s="1"/>
  <c r="E83" i="9"/>
  <c r="F83" i="9" s="1"/>
  <c r="E84" i="9"/>
  <c r="F84" i="9" s="1"/>
  <c r="E85" i="9"/>
  <c r="F85" i="9" s="1"/>
  <c r="E86" i="9"/>
  <c r="F86" i="9" s="1"/>
  <c r="E87" i="9"/>
  <c r="F87" i="9" s="1"/>
  <c r="E88" i="9"/>
  <c r="F88" i="9" s="1"/>
  <c r="E89" i="9"/>
  <c r="F89" i="9" s="1"/>
  <c r="E90" i="9"/>
  <c r="F90" i="9" s="1"/>
  <c r="E91" i="9"/>
  <c r="F91" i="9" s="1"/>
  <c r="E92" i="9"/>
  <c r="F92" i="9" s="1"/>
  <c r="E93" i="9"/>
  <c r="F93" i="9" s="1"/>
  <c r="E94" i="9"/>
  <c r="F94" i="9" s="1"/>
  <c r="E95" i="9"/>
  <c r="F95" i="9" s="1"/>
  <c r="E96" i="9"/>
  <c r="F96" i="9" s="1"/>
  <c r="E97" i="9"/>
  <c r="F97" i="9" s="1"/>
  <c r="E98" i="9"/>
  <c r="F98" i="9" s="1"/>
  <c r="E99" i="9"/>
  <c r="F99" i="9" s="1"/>
  <c r="E100" i="9"/>
  <c r="F100" i="9" s="1"/>
  <c r="E101" i="9"/>
  <c r="F101" i="9" s="1"/>
  <c r="E102" i="9"/>
  <c r="F102" i="9" s="1"/>
  <c r="E103" i="9"/>
  <c r="F103" i="9" s="1"/>
  <c r="E104" i="9"/>
  <c r="F104" i="9" s="1"/>
  <c r="E105" i="9"/>
  <c r="F105" i="9" s="1"/>
  <c r="E106" i="9"/>
  <c r="F106" i="9" s="1"/>
  <c r="E107" i="9"/>
  <c r="F107" i="9" s="1"/>
  <c r="E108" i="9"/>
  <c r="F108" i="9" s="1"/>
  <c r="E109" i="9"/>
  <c r="F109" i="9" s="1"/>
  <c r="E110" i="9"/>
  <c r="F110" i="9" s="1"/>
  <c r="E111" i="9"/>
  <c r="F111" i="9" s="1"/>
  <c r="E112" i="9"/>
  <c r="F112" i="9" s="1"/>
  <c r="E113" i="9"/>
  <c r="F113" i="9" s="1"/>
  <c r="E114" i="9"/>
  <c r="F114" i="9" s="1"/>
  <c r="E115" i="9"/>
  <c r="F115" i="9" s="1"/>
  <c r="E116" i="9"/>
  <c r="F116" i="9" s="1"/>
  <c r="E117" i="9"/>
  <c r="F117" i="9" s="1"/>
  <c r="E118" i="9"/>
  <c r="F118" i="9" s="1"/>
  <c r="E119" i="9"/>
  <c r="F119" i="9" s="1"/>
  <c r="E120" i="9"/>
  <c r="F120" i="9" s="1"/>
  <c r="E121" i="9"/>
  <c r="F121" i="9" s="1"/>
  <c r="E122" i="9"/>
  <c r="F122" i="9" s="1"/>
  <c r="E123" i="9"/>
  <c r="F123" i="9" s="1"/>
  <c r="E124" i="9"/>
  <c r="F124" i="9" s="1"/>
  <c r="E125" i="9"/>
  <c r="F125" i="9" s="1"/>
  <c r="E126" i="9"/>
  <c r="F126" i="9" s="1"/>
  <c r="E127" i="9"/>
  <c r="F127" i="9" s="1"/>
  <c r="E128" i="9"/>
  <c r="F128" i="9" s="1"/>
  <c r="E129" i="9"/>
  <c r="F129" i="9" s="1"/>
  <c r="E130" i="9"/>
  <c r="F130" i="9" s="1"/>
  <c r="E131" i="9"/>
  <c r="F131" i="9" s="1"/>
  <c r="E132" i="9"/>
  <c r="F132" i="9" s="1"/>
  <c r="E133" i="9"/>
  <c r="F133" i="9" s="1"/>
  <c r="E134" i="9"/>
  <c r="F134" i="9" s="1"/>
  <c r="E135" i="9"/>
  <c r="F135" i="9" s="1"/>
  <c r="E136" i="9"/>
  <c r="F136" i="9" s="1"/>
  <c r="E137" i="9"/>
  <c r="F137" i="9" s="1"/>
  <c r="E138" i="9"/>
  <c r="F138" i="9" s="1"/>
  <c r="E139" i="9"/>
  <c r="F139" i="9" s="1"/>
  <c r="E140" i="9"/>
  <c r="F140" i="9" s="1"/>
  <c r="E141" i="9"/>
  <c r="F141" i="9" s="1"/>
  <c r="E142" i="9"/>
  <c r="F142" i="9" s="1"/>
  <c r="E143" i="9"/>
  <c r="F143" i="9" s="1"/>
  <c r="E144" i="9"/>
  <c r="F144" i="9" s="1"/>
  <c r="E145" i="9"/>
  <c r="F145" i="9" s="1"/>
  <c r="E146" i="9"/>
  <c r="F146" i="9" s="1"/>
  <c r="E147" i="9"/>
  <c r="F147" i="9" s="1"/>
  <c r="E148" i="9"/>
  <c r="F148" i="9" s="1"/>
  <c r="E149" i="9"/>
  <c r="F149" i="9" s="1"/>
  <c r="E150" i="9"/>
  <c r="F150" i="9" s="1"/>
  <c r="E151" i="9"/>
  <c r="F151" i="9" s="1"/>
  <c r="E152" i="9"/>
  <c r="F152" i="9" s="1"/>
  <c r="E153" i="9"/>
  <c r="F153" i="9" s="1"/>
  <c r="E154" i="9"/>
  <c r="F154" i="9" s="1"/>
  <c r="E155" i="9"/>
  <c r="F155" i="9" s="1"/>
  <c r="E156" i="9"/>
  <c r="F156" i="9" s="1"/>
  <c r="E157" i="9"/>
  <c r="F157" i="9" s="1"/>
  <c r="E158" i="9"/>
  <c r="F158" i="9" s="1"/>
  <c r="E159" i="9"/>
  <c r="F159" i="9" s="1"/>
  <c r="E160" i="9"/>
  <c r="F160" i="9" s="1"/>
  <c r="E161" i="9"/>
  <c r="F161" i="9" s="1"/>
  <c r="E162" i="9"/>
  <c r="F162" i="9" s="1"/>
  <c r="E163" i="9"/>
  <c r="F163" i="9" s="1"/>
  <c r="E164" i="9"/>
  <c r="F164" i="9" s="1"/>
  <c r="E165" i="9"/>
  <c r="F165" i="9" s="1"/>
  <c r="E166" i="9"/>
  <c r="F166" i="9" s="1"/>
  <c r="E167" i="9"/>
  <c r="F167" i="9" s="1"/>
  <c r="E168" i="9"/>
  <c r="F168" i="9" s="1"/>
  <c r="E169" i="9"/>
  <c r="F169" i="9" s="1"/>
  <c r="E170" i="9"/>
  <c r="F170" i="9" s="1"/>
  <c r="E171" i="9"/>
  <c r="F171" i="9" s="1"/>
  <c r="E172" i="9"/>
  <c r="F172" i="9" s="1"/>
  <c r="E173" i="9"/>
  <c r="F173" i="9" s="1"/>
  <c r="E174" i="9"/>
  <c r="F174" i="9" s="1"/>
  <c r="E175" i="9"/>
  <c r="F175" i="9" s="1"/>
  <c r="E176" i="9"/>
  <c r="F176" i="9" s="1"/>
  <c r="E177" i="9"/>
  <c r="F177" i="9" s="1"/>
  <c r="E178" i="9"/>
  <c r="F178" i="9" s="1"/>
  <c r="E179" i="9"/>
  <c r="F179" i="9" s="1"/>
  <c r="E180" i="9"/>
  <c r="F180" i="9" s="1"/>
  <c r="E181" i="9"/>
  <c r="F181" i="9" s="1"/>
  <c r="E182" i="9"/>
  <c r="F182" i="9" s="1"/>
  <c r="E183" i="9"/>
  <c r="F183" i="9" s="1"/>
  <c r="E184" i="9"/>
  <c r="F184" i="9" s="1"/>
  <c r="E185" i="9"/>
  <c r="F185" i="9" s="1"/>
  <c r="E186" i="9"/>
  <c r="F186" i="9" s="1"/>
  <c r="E187" i="9"/>
  <c r="F187" i="9" s="1"/>
  <c r="E188" i="9"/>
  <c r="F188" i="9" s="1"/>
  <c r="E189" i="9"/>
  <c r="F189" i="9" s="1"/>
  <c r="E190" i="9"/>
  <c r="F190" i="9" s="1"/>
  <c r="E191" i="9"/>
  <c r="F191" i="9" s="1"/>
  <c r="E192" i="9"/>
  <c r="F192" i="9" s="1"/>
  <c r="E193" i="9"/>
  <c r="F193" i="9" s="1"/>
  <c r="E194" i="9"/>
  <c r="F194" i="9" s="1"/>
  <c r="E195" i="9"/>
  <c r="F195" i="9" s="1"/>
  <c r="E196" i="9"/>
  <c r="F196" i="9" s="1"/>
  <c r="E197" i="9"/>
  <c r="F197" i="9" s="1"/>
  <c r="E198" i="9"/>
  <c r="F198" i="9" s="1"/>
  <c r="E199" i="9"/>
  <c r="F199" i="9" s="1"/>
  <c r="E200" i="9"/>
  <c r="F200" i="9" s="1"/>
  <c r="E201" i="9"/>
  <c r="F201" i="9" s="1"/>
  <c r="E202" i="9"/>
  <c r="F202" i="9" s="1"/>
  <c r="E203" i="9"/>
  <c r="F203" i="9" s="1"/>
  <c r="G4" i="9"/>
  <c r="H4" i="9" s="1"/>
  <c r="E4" i="9"/>
  <c r="F4" i="9" s="1"/>
  <c r="C5" i="9"/>
  <c r="D5" i="9" s="1"/>
  <c r="AC5" i="9" s="1"/>
  <c r="C6" i="9"/>
  <c r="D6" i="9" s="1"/>
  <c r="AC6" i="9" s="1"/>
  <c r="C7" i="9"/>
  <c r="D7" i="9" s="1"/>
  <c r="AC7" i="9" s="1"/>
  <c r="C8" i="9"/>
  <c r="D8" i="9" s="1"/>
  <c r="AC8" i="9" s="1"/>
  <c r="C9" i="9"/>
  <c r="D9" i="9" s="1"/>
  <c r="AC9" i="9" s="1"/>
  <c r="C10" i="9"/>
  <c r="D10" i="9" s="1"/>
  <c r="AC10" i="9" s="1"/>
  <c r="C11" i="9"/>
  <c r="D11" i="9" s="1"/>
  <c r="AC11" i="9" s="1"/>
  <c r="C12" i="9"/>
  <c r="D12" i="9" s="1"/>
  <c r="AC12" i="9" s="1"/>
  <c r="C13" i="9"/>
  <c r="D13" i="9" s="1"/>
  <c r="AC13" i="9" s="1"/>
  <c r="C14" i="9"/>
  <c r="D14" i="9" s="1"/>
  <c r="AC14" i="9" s="1"/>
  <c r="C15" i="9"/>
  <c r="D15" i="9" s="1"/>
  <c r="AC15" i="9" s="1"/>
  <c r="C16" i="9"/>
  <c r="D16" i="9" s="1"/>
  <c r="AC16" i="9" s="1"/>
  <c r="C17" i="9"/>
  <c r="D17" i="9" s="1"/>
  <c r="AC17" i="9" s="1"/>
  <c r="C18" i="9"/>
  <c r="D18" i="9" s="1"/>
  <c r="AC18" i="9" s="1"/>
  <c r="C19" i="9"/>
  <c r="D19" i="9" s="1"/>
  <c r="AC19" i="9" s="1"/>
  <c r="C20" i="9"/>
  <c r="D20" i="9" s="1"/>
  <c r="AC20" i="9" s="1"/>
  <c r="C21" i="9"/>
  <c r="D21" i="9" s="1"/>
  <c r="AC21" i="9" s="1"/>
  <c r="C22" i="9"/>
  <c r="D22" i="9" s="1"/>
  <c r="AC22" i="9" s="1"/>
  <c r="C23" i="9"/>
  <c r="D23" i="9" s="1"/>
  <c r="AC23" i="9" s="1"/>
  <c r="C24" i="9"/>
  <c r="D24" i="9" s="1"/>
  <c r="AC24" i="9" s="1"/>
  <c r="C25" i="9"/>
  <c r="D25" i="9" s="1"/>
  <c r="AC25" i="9" s="1"/>
  <c r="C26" i="9"/>
  <c r="D26" i="9" s="1"/>
  <c r="AC26" i="9" s="1"/>
  <c r="C27" i="9"/>
  <c r="D27" i="9" s="1"/>
  <c r="AC27" i="9" s="1"/>
  <c r="C28" i="9"/>
  <c r="D28" i="9" s="1"/>
  <c r="AC28" i="9" s="1"/>
  <c r="C29" i="9"/>
  <c r="D29" i="9" s="1"/>
  <c r="AC29" i="9" s="1"/>
  <c r="C30" i="9"/>
  <c r="D30" i="9" s="1"/>
  <c r="AC30" i="9" s="1"/>
  <c r="C31" i="9"/>
  <c r="D31" i="9" s="1"/>
  <c r="AC31" i="9" s="1"/>
  <c r="C32" i="9"/>
  <c r="D32" i="9" s="1"/>
  <c r="AC32" i="9" s="1"/>
  <c r="C33" i="9"/>
  <c r="D33" i="9" s="1"/>
  <c r="AC33" i="9" s="1"/>
  <c r="C34" i="9"/>
  <c r="D34" i="9" s="1"/>
  <c r="AC34" i="9" s="1"/>
  <c r="C35" i="9"/>
  <c r="D35" i="9" s="1"/>
  <c r="AC35" i="9" s="1"/>
  <c r="C36" i="9"/>
  <c r="D36" i="9" s="1"/>
  <c r="AC36" i="9" s="1"/>
  <c r="C37" i="9"/>
  <c r="D37" i="9" s="1"/>
  <c r="AC37" i="9" s="1"/>
  <c r="C38" i="9"/>
  <c r="D38" i="9" s="1"/>
  <c r="AC38" i="9" s="1"/>
  <c r="C39" i="9"/>
  <c r="D39" i="9" s="1"/>
  <c r="AC39" i="9" s="1"/>
  <c r="C40" i="9"/>
  <c r="D40" i="9" s="1"/>
  <c r="AC40" i="9" s="1"/>
  <c r="C41" i="9"/>
  <c r="D41" i="9" s="1"/>
  <c r="AC41" i="9" s="1"/>
  <c r="C42" i="9"/>
  <c r="D42" i="9" s="1"/>
  <c r="AC42" i="9" s="1"/>
  <c r="C43" i="9"/>
  <c r="D43" i="9" s="1"/>
  <c r="AC43" i="9" s="1"/>
  <c r="C44" i="9"/>
  <c r="D44" i="9" s="1"/>
  <c r="AC44" i="9" s="1"/>
  <c r="C45" i="9"/>
  <c r="D45" i="9" s="1"/>
  <c r="AC45" i="9" s="1"/>
  <c r="C46" i="9"/>
  <c r="D46" i="9" s="1"/>
  <c r="AC46" i="9" s="1"/>
  <c r="C47" i="9"/>
  <c r="D47" i="9" s="1"/>
  <c r="AC47" i="9" s="1"/>
  <c r="C48" i="9"/>
  <c r="D48" i="9" s="1"/>
  <c r="AC48" i="9" s="1"/>
  <c r="C49" i="9"/>
  <c r="D49" i="9" s="1"/>
  <c r="AC49" i="9" s="1"/>
  <c r="C50" i="9"/>
  <c r="D50" i="9" s="1"/>
  <c r="AC50" i="9" s="1"/>
  <c r="C51" i="9"/>
  <c r="D51" i="9" s="1"/>
  <c r="AC51" i="9" s="1"/>
  <c r="C52" i="9"/>
  <c r="D52" i="9" s="1"/>
  <c r="AC52" i="9" s="1"/>
  <c r="C53" i="9"/>
  <c r="D53" i="9" s="1"/>
  <c r="AC53" i="9" s="1"/>
  <c r="C54" i="9"/>
  <c r="D54" i="9" s="1"/>
  <c r="AC54" i="9" s="1"/>
  <c r="C55" i="9"/>
  <c r="D55" i="9" s="1"/>
  <c r="AC55" i="9" s="1"/>
  <c r="C56" i="9"/>
  <c r="D56" i="9" s="1"/>
  <c r="AC56" i="9" s="1"/>
  <c r="C57" i="9"/>
  <c r="D57" i="9" s="1"/>
  <c r="AC57" i="9" s="1"/>
  <c r="C58" i="9"/>
  <c r="D58" i="9" s="1"/>
  <c r="AC58" i="9" s="1"/>
  <c r="C59" i="9"/>
  <c r="D59" i="9" s="1"/>
  <c r="AC59" i="9" s="1"/>
  <c r="C60" i="9"/>
  <c r="D60" i="9" s="1"/>
  <c r="AC60" i="9" s="1"/>
  <c r="C61" i="9"/>
  <c r="D61" i="9" s="1"/>
  <c r="AC61" i="9" s="1"/>
  <c r="C62" i="9"/>
  <c r="D62" i="9" s="1"/>
  <c r="AC62" i="9" s="1"/>
  <c r="C63" i="9"/>
  <c r="D63" i="9" s="1"/>
  <c r="AC63" i="9" s="1"/>
  <c r="C64" i="9"/>
  <c r="D64" i="9" s="1"/>
  <c r="AC64" i="9" s="1"/>
  <c r="C65" i="9"/>
  <c r="D65" i="9" s="1"/>
  <c r="AC65" i="9" s="1"/>
  <c r="C66" i="9"/>
  <c r="D66" i="9" s="1"/>
  <c r="AC66" i="9" s="1"/>
  <c r="C67" i="9"/>
  <c r="D67" i="9" s="1"/>
  <c r="AC67" i="9" s="1"/>
  <c r="C68" i="9"/>
  <c r="D68" i="9" s="1"/>
  <c r="AC68" i="9" s="1"/>
  <c r="C69" i="9"/>
  <c r="D69" i="9" s="1"/>
  <c r="AC69" i="9" s="1"/>
  <c r="C70" i="9"/>
  <c r="D70" i="9" s="1"/>
  <c r="AC70" i="9" s="1"/>
  <c r="C71" i="9"/>
  <c r="D71" i="9" s="1"/>
  <c r="AC71" i="9" s="1"/>
  <c r="C72" i="9"/>
  <c r="D72" i="9" s="1"/>
  <c r="AC72" i="9" s="1"/>
  <c r="C73" i="9"/>
  <c r="D73" i="9" s="1"/>
  <c r="AC73" i="9" s="1"/>
  <c r="C74" i="9"/>
  <c r="D74" i="9" s="1"/>
  <c r="AC74" i="9" s="1"/>
  <c r="C75" i="9"/>
  <c r="D75" i="9" s="1"/>
  <c r="AC75" i="9" s="1"/>
  <c r="C76" i="9"/>
  <c r="D76" i="9" s="1"/>
  <c r="AC76" i="9" s="1"/>
  <c r="C77" i="9"/>
  <c r="D77" i="9" s="1"/>
  <c r="AC77" i="9" s="1"/>
  <c r="C78" i="9"/>
  <c r="D78" i="9" s="1"/>
  <c r="AC78" i="9" s="1"/>
  <c r="C79" i="9"/>
  <c r="D79" i="9" s="1"/>
  <c r="AC79" i="9" s="1"/>
  <c r="C80" i="9"/>
  <c r="D80" i="9" s="1"/>
  <c r="AC80" i="9" s="1"/>
  <c r="C81" i="9"/>
  <c r="D81" i="9" s="1"/>
  <c r="AC81" i="9" s="1"/>
  <c r="C82" i="9"/>
  <c r="D82" i="9" s="1"/>
  <c r="AC82" i="9" s="1"/>
  <c r="C83" i="9"/>
  <c r="D83" i="9" s="1"/>
  <c r="AC83" i="9" s="1"/>
  <c r="C84" i="9"/>
  <c r="D84" i="9" s="1"/>
  <c r="AC84" i="9" s="1"/>
  <c r="C85" i="9"/>
  <c r="D85" i="9" s="1"/>
  <c r="AC85" i="9" s="1"/>
  <c r="C86" i="9"/>
  <c r="D86" i="9" s="1"/>
  <c r="AC86" i="9" s="1"/>
  <c r="C87" i="9"/>
  <c r="D87" i="9" s="1"/>
  <c r="AC87" i="9" s="1"/>
  <c r="C88" i="9"/>
  <c r="D88" i="9" s="1"/>
  <c r="AC88" i="9" s="1"/>
  <c r="C89" i="9"/>
  <c r="D89" i="9" s="1"/>
  <c r="AC89" i="9" s="1"/>
  <c r="C90" i="9"/>
  <c r="D90" i="9" s="1"/>
  <c r="AC90" i="9" s="1"/>
  <c r="C91" i="9"/>
  <c r="D91" i="9" s="1"/>
  <c r="AC91" i="9" s="1"/>
  <c r="C92" i="9"/>
  <c r="D92" i="9" s="1"/>
  <c r="AC92" i="9" s="1"/>
  <c r="C93" i="9"/>
  <c r="D93" i="9" s="1"/>
  <c r="AC93" i="9" s="1"/>
  <c r="C94" i="9"/>
  <c r="D94" i="9" s="1"/>
  <c r="AC94" i="9" s="1"/>
  <c r="C95" i="9"/>
  <c r="D95" i="9" s="1"/>
  <c r="AC95" i="9" s="1"/>
  <c r="C96" i="9"/>
  <c r="D96" i="9" s="1"/>
  <c r="AC96" i="9" s="1"/>
  <c r="C97" i="9"/>
  <c r="D97" i="9" s="1"/>
  <c r="AC97" i="9" s="1"/>
  <c r="C98" i="9"/>
  <c r="D98" i="9" s="1"/>
  <c r="AC98" i="9" s="1"/>
  <c r="C99" i="9"/>
  <c r="D99" i="9" s="1"/>
  <c r="AC99" i="9" s="1"/>
  <c r="C100" i="9"/>
  <c r="D100" i="9" s="1"/>
  <c r="AC100" i="9" s="1"/>
  <c r="C101" i="9"/>
  <c r="D101" i="9" s="1"/>
  <c r="AC101" i="9" s="1"/>
  <c r="C102" i="9"/>
  <c r="D102" i="9" s="1"/>
  <c r="AC102" i="9" s="1"/>
  <c r="C103" i="9"/>
  <c r="D103" i="9" s="1"/>
  <c r="AC103" i="9" s="1"/>
  <c r="C104" i="9"/>
  <c r="D104" i="9" s="1"/>
  <c r="AC104" i="9" s="1"/>
  <c r="C105" i="9"/>
  <c r="D105" i="9" s="1"/>
  <c r="AC105" i="9" s="1"/>
  <c r="C106" i="9"/>
  <c r="D106" i="9" s="1"/>
  <c r="AC106" i="9" s="1"/>
  <c r="C107" i="9"/>
  <c r="D107" i="9" s="1"/>
  <c r="AC107" i="9" s="1"/>
  <c r="C108" i="9"/>
  <c r="D108" i="9" s="1"/>
  <c r="AC108" i="9" s="1"/>
  <c r="C109" i="9"/>
  <c r="D109" i="9" s="1"/>
  <c r="AC109" i="9" s="1"/>
  <c r="C110" i="9"/>
  <c r="D110" i="9" s="1"/>
  <c r="AC110" i="9" s="1"/>
  <c r="C111" i="9"/>
  <c r="D111" i="9" s="1"/>
  <c r="AC111" i="9" s="1"/>
  <c r="C112" i="9"/>
  <c r="D112" i="9" s="1"/>
  <c r="AC112" i="9" s="1"/>
  <c r="C113" i="9"/>
  <c r="D113" i="9" s="1"/>
  <c r="AC113" i="9" s="1"/>
  <c r="C114" i="9"/>
  <c r="D114" i="9" s="1"/>
  <c r="AC114" i="9" s="1"/>
  <c r="C115" i="9"/>
  <c r="D115" i="9" s="1"/>
  <c r="AC115" i="9" s="1"/>
  <c r="C116" i="9"/>
  <c r="D116" i="9" s="1"/>
  <c r="AC116" i="9" s="1"/>
  <c r="C117" i="9"/>
  <c r="D117" i="9" s="1"/>
  <c r="AC117" i="9" s="1"/>
  <c r="C118" i="9"/>
  <c r="D118" i="9" s="1"/>
  <c r="AC118" i="9" s="1"/>
  <c r="C119" i="9"/>
  <c r="D119" i="9" s="1"/>
  <c r="AC119" i="9" s="1"/>
  <c r="C120" i="9"/>
  <c r="D120" i="9" s="1"/>
  <c r="AC120" i="9" s="1"/>
  <c r="C121" i="9"/>
  <c r="D121" i="9" s="1"/>
  <c r="AC121" i="9" s="1"/>
  <c r="C122" i="9"/>
  <c r="D122" i="9" s="1"/>
  <c r="AC122" i="9" s="1"/>
  <c r="C123" i="9"/>
  <c r="D123" i="9" s="1"/>
  <c r="AC123" i="9" s="1"/>
  <c r="C124" i="9"/>
  <c r="D124" i="9" s="1"/>
  <c r="AC124" i="9" s="1"/>
  <c r="C125" i="9"/>
  <c r="D125" i="9" s="1"/>
  <c r="AC125" i="9" s="1"/>
  <c r="C126" i="9"/>
  <c r="D126" i="9" s="1"/>
  <c r="AC126" i="9" s="1"/>
  <c r="C127" i="9"/>
  <c r="D127" i="9" s="1"/>
  <c r="AC127" i="9" s="1"/>
  <c r="C128" i="9"/>
  <c r="D128" i="9" s="1"/>
  <c r="AC128" i="9" s="1"/>
  <c r="C129" i="9"/>
  <c r="D129" i="9" s="1"/>
  <c r="AC129" i="9" s="1"/>
  <c r="C130" i="9"/>
  <c r="D130" i="9" s="1"/>
  <c r="AC130" i="9" s="1"/>
  <c r="C131" i="9"/>
  <c r="D131" i="9" s="1"/>
  <c r="AC131" i="9" s="1"/>
  <c r="C132" i="9"/>
  <c r="D132" i="9" s="1"/>
  <c r="AC132" i="9" s="1"/>
  <c r="C133" i="9"/>
  <c r="D133" i="9" s="1"/>
  <c r="AC133" i="9" s="1"/>
  <c r="C134" i="9"/>
  <c r="D134" i="9" s="1"/>
  <c r="AC134" i="9" s="1"/>
  <c r="C135" i="9"/>
  <c r="D135" i="9" s="1"/>
  <c r="AC135" i="9" s="1"/>
  <c r="C136" i="9"/>
  <c r="D136" i="9" s="1"/>
  <c r="AC136" i="9" s="1"/>
  <c r="C137" i="9"/>
  <c r="D137" i="9" s="1"/>
  <c r="AC137" i="9" s="1"/>
  <c r="C138" i="9"/>
  <c r="D138" i="9" s="1"/>
  <c r="AC138" i="9" s="1"/>
  <c r="C139" i="9"/>
  <c r="D139" i="9" s="1"/>
  <c r="AC139" i="9" s="1"/>
  <c r="C140" i="9"/>
  <c r="D140" i="9" s="1"/>
  <c r="AC140" i="9" s="1"/>
  <c r="C141" i="9"/>
  <c r="D141" i="9" s="1"/>
  <c r="AC141" i="9" s="1"/>
  <c r="C142" i="9"/>
  <c r="D142" i="9" s="1"/>
  <c r="AC142" i="9" s="1"/>
  <c r="C143" i="9"/>
  <c r="D143" i="9" s="1"/>
  <c r="AC143" i="9" s="1"/>
  <c r="C144" i="9"/>
  <c r="D144" i="9" s="1"/>
  <c r="AC144" i="9" s="1"/>
  <c r="C145" i="9"/>
  <c r="D145" i="9" s="1"/>
  <c r="AC145" i="9" s="1"/>
  <c r="C146" i="9"/>
  <c r="D146" i="9" s="1"/>
  <c r="AC146" i="9" s="1"/>
  <c r="C147" i="9"/>
  <c r="D147" i="9" s="1"/>
  <c r="AC147" i="9" s="1"/>
  <c r="C148" i="9"/>
  <c r="D148" i="9" s="1"/>
  <c r="AC148" i="9" s="1"/>
  <c r="C149" i="9"/>
  <c r="D149" i="9" s="1"/>
  <c r="AC149" i="9" s="1"/>
  <c r="C150" i="9"/>
  <c r="D150" i="9" s="1"/>
  <c r="AC150" i="9" s="1"/>
  <c r="C151" i="9"/>
  <c r="D151" i="9" s="1"/>
  <c r="AC151" i="9" s="1"/>
  <c r="C152" i="9"/>
  <c r="D152" i="9" s="1"/>
  <c r="AC152" i="9" s="1"/>
  <c r="C153" i="9"/>
  <c r="D153" i="9" s="1"/>
  <c r="AC153" i="9" s="1"/>
  <c r="C154" i="9"/>
  <c r="D154" i="9" s="1"/>
  <c r="AC154" i="9" s="1"/>
  <c r="C155" i="9"/>
  <c r="D155" i="9" s="1"/>
  <c r="AC155" i="9" s="1"/>
  <c r="C156" i="9"/>
  <c r="D156" i="9" s="1"/>
  <c r="AC156" i="9" s="1"/>
  <c r="C157" i="9"/>
  <c r="D157" i="9" s="1"/>
  <c r="AC157" i="9" s="1"/>
  <c r="C158" i="9"/>
  <c r="D158" i="9" s="1"/>
  <c r="AC158" i="9" s="1"/>
  <c r="C159" i="9"/>
  <c r="D159" i="9" s="1"/>
  <c r="AC159" i="9" s="1"/>
  <c r="C160" i="9"/>
  <c r="D160" i="9" s="1"/>
  <c r="AC160" i="9" s="1"/>
  <c r="C161" i="9"/>
  <c r="D161" i="9" s="1"/>
  <c r="AC161" i="9" s="1"/>
  <c r="C162" i="9"/>
  <c r="D162" i="9" s="1"/>
  <c r="AC162" i="9" s="1"/>
  <c r="C163" i="9"/>
  <c r="D163" i="9" s="1"/>
  <c r="AC163" i="9" s="1"/>
  <c r="C164" i="9"/>
  <c r="D164" i="9" s="1"/>
  <c r="AC164" i="9" s="1"/>
  <c r="C165" i="9"/>
  <c r="D165" i="9" s="1"/>
  <c r="AC165" i="9" s="1"/>
  <c r="C166" i="9"/>
  <c r="D166" i="9" s="1"/>
  <c r="AC166" i="9" s="1"/>
  <c r="C167" i="9"/>
  <c r="D167" i="9" s="1"/>
  <c r="AC167" i="9" s="1"/>
  <c r="C168" i="9"/>
  <c r="D168" i="9" s="1"/>
  <c r="AC168" i="9" s="1"/>
  <c r="C169" i="9"/>
  <c r="D169" i="9" s="1"/>
  <c r="AC169" i="9" s="1"/>
  <c r="C170" i="9"/>
  <c r="D170" i="9" s="1"/>
  <c r="AC170" i="9" s="1"/>
  <c r="C171" i="9"/>
  <c r="D171" i="9" s="1"/>
  <c r="AC171" i="9" s="1"/>
  <c r="C172" i="9"/>
  <c r="D172" i="9" s="1"/>
  <c r="AC172" i="9" s="1"/>
  <c r="C173" i="9"/>
  <c r="D173" i="9" s="1"/>
  <c r="AC173" i="9" s="1"/>
  <c r="C174" i="9"/>
  <c r="D174" i="9" s="1"/>
  <c r="AC174" i="9" s="1"/>
  <c r="C175" i="9"/>
  <c r="D175" i="9" s="1"/>
  <c r="AC175" i="9" s="1"/>
  <c r="C176" i="9"/>
  <c r="D176" i="9" s="1"/>
  <c r="AC176" i="9" s="1"/>
  <c r="C177" i="9"/>
  <c r="D177" i="9" s="1"/>
  <c r="AC177" i="9" s="1"/>
  <c r="C178" i="9"/>
  <c r="D178" i="9" s="1"/>
  <c r="AC178" i="9" s="1"/>
  <c r="C179" i="9"/>
  <c r="D179" i="9" s="1"/>
  <c r="AC179" i="9" s="1"/>
  <c r="C180" i="9"/>
  <c r="D180" i="9" s="1"/>
  <c r="AC180" i="9" s="1"/>
  <c r="C181" i="9"/>
  <c r="D181" i="9" s="1"/>
  <c r="AC181" i="9" s="1"/>
  <c r="C182" i="9"/>
  <c r="D182" i="9" s="1"/>
  <c r="AC182" i="9" s="1"/>
  <c r="C183" i="9"/>
  <c r="D183" i="9" s="1"/>
  <c r="AC183" i="9" s="1"/>
  <c r="C184" i="9"/>
  <c r="D184" i="9" s="1"/>
  <c r="AC184" i="9" s="1"/>
  <c r="C185" i="9"/>
  <c r="D185" i="9" s="1"/>
  <c r="AC185" i="9" s="1"/>
  <c r="C186" i="9"/>
  <c r="D186" i="9" s="1"/>
  <c r="AC186" i="9" s="1"/>
  <c r="C187" i="9"/>
  <c r="D187" i="9" s="1"/>
  <c r="AC187" i="9" s="1"/>
  <c r="C188" i="9"/>
  <c r="D188" i="9" s="1"/>
  <c r="AC188" i="9" s="1"/>
  <c r="C189" i="9"/>
  <c r="D189" i="9" s="1"/>
  <c r="AC189" i="9" s="1"/>
  <c r="C190" i="9"/>
  <c r="D190" i="9" s="1"/>
  <c r="AC190" i="9" s="1"/>
  <c r="C191" i="9"/>
  <c r="D191" i="9" s="1"/>
  <c r="AC191" i="9" s="1"/>
  <c r="C192" i="9"/>
  <c r="D192" i="9" s="1"/>
  <c r="AC192" i="9" s="1"/>
  <c r="C193" i="9"/>
  <c r="D193" i="9" s="1"/>
  <c r="AC193" i="9" s="1"/>
  <c r="C194" i="9"/>
  <c r="D194" i="9" s="1"/>
  <c r="AC194" i="9" s="1"/>
  <c r="C195" i="9"/>
  <c r="D195" i="9" s="1"/>
  <c r="AC195" i="9" s="1"/>
  <c r="C196" i="9"/>
  <c r="D196" i="9" s="1"/>
  <c r="AC196" i="9" s="1"/>
  <c r="C197" i="9"/>
  <c r="D197" i="9" s="1"/>
  <c r="AC197" i="9" s="1"/>
  <c r="C198" i="9"/>
  <c r="D198" i="9" s="1"/>
  <c r="AC198" i="9" s="1"/>
  <c r="C199" i="9"/>
  <c r="D199" i="9" s="1"/>
  <c r="AC199" i="9" s="1"/>
  <c r="C200" i="9"/>
  <c r="D200" i="9" s="1"/>
  <c r="AC200" i="9" s="1"/>
  <c r="C201" i="9"/>
  <c r="D201" i="9" s="1"/>
  <c r="AC201" i="9" s="1"/>
  <c r="C202" i="9"/>
  <c r="D202" i="9" s="1"/>
  <c r="AC202" i="9" s="1"/>
  <c r="C203" i="9"/>
  <c r="D203" i="9" s="1"/>
  <c r="AC203" i="9" s="1"/>
  <c r="C4" i="9"/>
  <c r="D4" i="9" s="1"/>
  <c r="AC4" i="9" s="1"/>
  <c r="J63" i="8" l="1"/>
  <c r="K62" i="8"/>
  <c r="G63" i="8"/>
  <c r="H62" i="8"/>
  <c r="D62" i="8"/>
  <c r="E62" i="8" s="1"/>
  <c r="AG1" i="9" a="1"/>
  <c r="AG2" i="9" s="1"/>
  <c r="AD1" i="9"/>
  <c r="AD2" i="9"/>
  <c r="L4" i="12"/>
  <c r="M4" i="12"/>
  <c r="N4" i="12"/>
  <c r="K4" i="12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13" i="11"/>
  <c r="J64" i="8" l="1"/>
  <c r="K63" i="8"/>
  <c r="G64" i="8"/>
  <c r="H63" i="8"/>
  <c r="D63" i="8"/>
  <c r="E63" i="8" s="1"/>
  <c r="AG7" i="9"/>
  <c r="AG8" i="9"/>
  <c r="AG3" i="9"/>
  <c r="AG4" i="9"/>
  <c r="AG5" i="9"/>
  <c r="AG1" i="9"/>
  <c r="AG6" i="9"/>
  <c r="AD4" i="9"/>
  <c r="AE4" i="9"/>
  <c r="B294" i="9"/>
  <c r="B8" i="12"/>
  <c r="C8" i="12" s="1"/>
  <c r="K8" i="12" s="1"/>
  <c r="D8" i="12"/>
  <c r="E8" i="12" s="1"/>
  <c r="L8" i="12" s="1"/>
  <c r="F8" i="12"/>
  <c r="G8" i="12" s="1"/>
  <c r="M8" i="12" s="1"/>
  <c r="B9" i="12"/>
  <c r="C9" i="12" s="1"/>
  <c r="K9" i="12" s="1"/>
  <c r="D9" i="12"/>
  <c r="E9" i="12" s="1"/>
  <c r="L9" i="12" s="1"/>
  <c r="F9" i="12"/>
  <c r="G9" i="12" s="1"/>
  <c r="M9" i="12" s="1"/>
  <c r="B10" i="12"/>
  <c r="C10" i="12" s="1"/>
  <c r="K10" i="12" s="1"/>
  <c r="D10" i="12"/>
  <c r="E10" i="12" s="1"/>
  <c r="L10" i="12" s="1"/>
  <c r="F10" i="12"/>
  <c r="G10" i="12" s="1"/>
  <c r="M10" i="12" s="1"/>
  <c r="B11" i="12"/>
  <c r="C11" i="12" s="1"/>
  <c r="K11" i="12" s="1"/>
  <c r="D11" i="12"/>
  <c r="E11" i="12" s="1"/>
  <c r="L11" i="12" s="1"/>
  <c r="F11" i="12"/>
  <c r="G11" i="12" s="1"/>
  <c r="M11" i="12" s="1"/>
  <c r="B12" i="12"/>
  <c r="C12" i="12" s="1"/>
  <c r="K12" i="12" s="1"/>
  <c r="D12" i="12"/>
  <c r="E12" i="12" s="1"/>
  <c r="L12" i="12" s="1"/>
  <c r="F12" i="12"/>
  <c r="G12" i="12" s="1"/>
  <c r="M12" i="12" s="1"/>
  <c r="B13" i="12"/>
  <c r="C13" i="12" s="1"/>
  <c r="K13" i="12" s="1"/>
  <c r="D13" i="12"/>
  <c r="E13" i="12" s="1"/>
  <c r="L13" i="12" s="1"/>
  <c r="F13" i="12"/>
  <c r="G13" i="12" s="1"/>
  <c r="M13" i="12" s="1"/>
  <c r="B14" i="12"/>
  <c r="C14" i="12" s="1"/>
  <c r="K14" i="12" s="1"/>
  <c r="D14" i="12"/>
  <c r="E14" i="12" s="1"/>
  <c r="L14" i="12" s="1"/>
  <c r="F14" i="12"/>
  <c r="G14" i="12" s="1"/>
  <c r="M14" i="12" s="1"/>
  <c r="B15" i="12"/>
  <c r="C15" i="12" s="1"/>
  <c r="K15" i="12" s="1"/>
  <c r="D15" i="12"/>
  <c r="E15" i="12" s="1"/>
  <c r="L15" i="12" s="1"/>
  <c r="F15" i="12"/>
  <c r="G15" i="12" s="1"/>
  <c r="M15" i="12" s="1"/>
  <c r="B16" i="12"/>
  <c r="C16" i="12" s="1"/>
  <c r="K16" i="12" s="1"/>
  <c r="D16" i="12"/>
  <c r="E16" i="12" s="1"/>
  <c r="L16" i="12" s="1"/>
  <c r="F16" i="12"/>
  <c r="G16" i="12" s="1"/>
  <c r="M16" i="12" s="1"/>
  <c r="B17" i="12"/>
  <c r="C17" i="12" s="1"/>
  <c r="K17" i="12" s="1"/>
  <c r="D17" i="12"/>
  <c r="E17" i="12" s="1"/>
  <c r="L17" i="12" s="1"/>
  <c r="F17" i="12"/>
  <c r="G17" i="12" s="1"/>
  <c r="M17" i="12" s="1"/>
  <c r="B18" i="12"/>
  <c r="C18" i="12" s="1"/>
  <c r="K18" i="12" s="1"/>
  <c r="D18" i="12"/>
  <c r="E18" i="12" s="1"/>
  <c r="L18" i="12" s="1"/>
  <c r="F18" i="12"/>
  <c r="G18" i="12" s="1"/>
  <c r="M18" i="12" s="1"/>
  <c r="B19" i="12"/>
  <c r="C19" i="12" s="1"/>
  <c r="K19" i="12" s="1"/>
  <c r="D19" i="12"/>
  <c r="E19" i="12" s="1"/>
  <c r="L19" i="12" s="1"/>
  <c r="F19" i="12"/>
  <c r="G19" i="12" s="1"/>
  <c r="M19" i="12" s="1"/>
  <c r="B20" i="12"/>
  <c r="C20" i="12" s="1"/>
  <c r="K20" i="12" s="1"/>
  <c r="D20" i="12"/>
  <c r="E20" i="12" s="1"/>
  <c r="L20" i="12" s="1"/>
  <c r="F20" i="12"/>
  <c r="G20" i="12" s="1"/>
  <c r="M20" i="12" s="1"/>
  <c r="B21" i="12"/>
  <c r="C21" i="12" s="1"/>
  <c r="K21" i="12" s="1"/>
  <c r="D21" i="12"/>
  <c r="E21" i="12" s="1"/>
  <c r="L21" i="12" s="1"/>
  <c r="F21" i="12"/>
  <c r="G21" i="12" s="1"/>
  <c r="M21" i="12" s="1"/>
  <c r="B22" i="12"/>
  <c r="C22" i="12" s="1"/>
  <c r="K22" i="12" s="1"/>
  <c r="D22" i="12"/>
  <c r="E22" i="12" s="1"/>
  <c r="L22" i="12" s="1"/>
  <c r="F22" i="12"/>
  <c r="G22" i="12" s="1"/>
  <c r="M22" i="12" s="1"/>
  <c r="B23" i="12"/>
  <c r="C23" i="12" s="1"/>
  <c r="K23" i="12" s="1"/>
  <c r="D23" i="12"/>
  <c r="E23" i="12" s="1"/>
  <c r="L23" i="12" s="1"/>
  <c r="F23" i="12"/>
  <c r="G23" i="12" s="1"/>
  <c r="M23" i="12" s="1"/>
  <c r="B24" i="12"/>
  <c r="C24" i="12" s="1"/>
  <c r="K24" i="12" s="1"/>
  <c r="D24" i="12"/>
  <c r="E24" i="12" s="1"/>
  <c r="L24" i="12" s="1"/>
  <c r="F24" i="12"/>
  <c r="G24" i="12" s="1"/>
  <c r="M24" i="12" s="1"/>
  <c r="B25" i="12"/>
  <c r="C25" i="12" s="1"/>
  <c r="K25" i="12" s="1"/>
  <c r="D25" i="12"/>
  <c r="E25" i="12" s="1"/>
  <c r="L25" i="12" s="1"/>
  <c r="F25" i="12"/>
  <c r="G25" i="12" s="1"/>
  <c r="M25" i="12" s="1"/>
  <c r="B26" i="12"/>
  <c r="C26" i="12" s="1"/>
  <c r="K26" i="12" s="1"/>
  <c r="D26" i="12"/>
  <c r="E26" i="12" s="1"/>
  <c r="L26" i="12" s="1"/>
  <c r="F26" i="12"/>
  <c r="G26" i="12" s="1"/>
  <c r="M26" i="12" s="1"/>
  <c r="B27" i="12"/>
  <c r="C27" i="12" s="1"/>
  <c r="K27" i="12" s="1"/>
  <c r="D27" i="12"/>
  <c r="E27" i="12" s="1"/>
  <c r="L27" i="12" s="1"/>
  <c r="F27" i="12"/>
  <c r="G27" i="12" s="1"/>
  <c r="M27" i="12" s="1"/>
  <c r="B28" i="12"/>
  <c r="C28" i="12" s="1"/>
  <c r="K28" i="12" s="1"/>
  <c r="D28" i="12"/>
  <c r="E28" i="12" s="1"/>
  <c r="L28" i="12" s="1"/>
  <c r="F28" i="12"/>
  <c r="G28" i="12" s="1"/>
  <c r="M28" i="12" s="1"/>
  <c r="B29" i="12"/>
  <c r="C29" i="12" s="1"/>
  <c r="K29" i="12" s="1"/>
  <c r="D29" i="12"/>
  <c r="E29" i="12" s="1"/>
  <c r="L29" i="12" s="1"/>
  <c r="F29" i="12"/>
  <c r="G29" i="12" s="1"/>
  <c r="M29" i="12" s="1"/>
  <c r="B30" i="12"/>
  <c r="C30" i="12" s="1"/>
  <c r="K30" i="12" s="1"/>
  <c r="D30" i="12"/>
  <c r="E30" i="12" s="1"/>
  <c r="L30" i="12" s="1"/>
  <c r="F30" i="12"/>
  <c r="G30" i="12" s="1"/>
  <c r="M30" i="12" s="1"/>
  <c r="B31" i="12"/>
  <c r="C31" i="12" s="1"/>
  <c r="K31" i="12" s="1"/>
  <c r="D31" i="12"/>
  <c r="E31" i="12" s="1"/>
  <c r="L31" i="12" s="1"/>
  <c r="F31" i="12"/>
  <c r="G31" i="12" s="1"/>
  <c r="M31" i="12" s="1"/>
  <c r="B32" i="12"/>
  <c r="C32" i="12" s="1"/>
  <c r="K32" i="12" s="1"/>
  <c r="D32" i="12"/>
  <c r="E32" i="12" s="1"/>
  <c r="L32" i="12" s="1"/>
  <c r="F32" i="12"/>
  <c r="G32" i="12" s="1"/>
  <c r="M32" i="12" s="1"/>
  <c r="B33" i="12"/>
  <c r="C33" i="12" s="1"/>
  <c r="K33" i="12" s="1"/>
  <c r="D33" i="12"/>
  <c r="E33" i="12" s="1"/>
  <c r="L33" i="12" s="1"/>
  <c r="F33" i="12"/>
  <c r="G33" i="12" s="1"/>
  <c r="M33" i="12" s="1"/>
  <c r="B34" i="12"/>
  <c r="C34" i="12" s="1"/>
  <c r="K34" i="12" s="1"/>
  <c r="D34" i="12"/>
  <c r="E34" i="12" s="1"/>
  <c r="L34" i="12" s="1"/>
  <c r="F34" i="12"/>
  <c r="G34" i="12" s="1"/>
  <c r="M34" i="12" s="1"/>
  <c r="B35" i="12"/>
  <c r="C35" i="12" s="1"/>
  <c r="K35" i="12" s="1"/>
  <c r="D35" i="12"/>
  <c r="E35" i="12" s="1"/>
  <c r="L35" i="12" s="1"/>
  <c r="F35" i="12"/>
  <c r="G35" i="12" s="1"/>
  <c r="M35" i="12" s="1"/>
  <c r="B36" i="12"/>
  <c r="C36" i="12" s="1"/>
  <c r="K36" i="12" s="1"/>
  <c r="D36" i="12"/>
  <c r="E36" i="12" s="1"/>
  <c r="L36" i="12" s="1"/>
  <c r="F36" i="12"/>
  <c r="G36" i="12" s="1"/>
  <c r="M36" i="12" s="1"/>
  <c r="B37" i="12"/>
  <c r="C37" i="12" s="1"/>
  <c r="K37" i="12" s="1"/>
  <c r="D37" i="12"/>
  <c r="E37" i="12" s="1"/>
  <c r="L37" i="12" s="1"/>
  <c r="F37" i="12"/>
  <c r="G37" i="12" s="1"/>
  <c r="M37" i="12" s="1"/>
  <c r="B38" i="12"/>
  <c r="C38" i="12" s="1"/>
  <c r="K38" i="12" s="1"/>
  <c r="D38" i="12"/>
  <c r="E38" i="12" s="1"/>
  <c r="L38" i="12" s="1"/>
  <c r="F38" i="12"/>
  <c r="G38" i="12" s="1"/>
  <c r="M38" i="12" s="1"/>
  <c r="B39" i="12"/>
  <c r="C39" i="12" s="1"/>
  <c r="K39" i="12" s="1"/>
  <c r="D39" i="12"/>
  <c r="E39" i="12" s="1"/>
  <c r="L39" i="12" s="1"/>
  <c r="F39" i="12"/>
  <c r="G39" i="12" s="1"/>
  <c r="M39" i="12" s="1"/>
  <c r="B40" i="12"/>
  <c r="C40" i="12" s="1"/>
  <c r="K40" i="12" s="1"/>
  <c r="D40" i="12"/>
  <c r="E40" i="12" s="1"/>
  <c r="L40" i="12" s="1"/>
  <c r="F40" i="12"/>
  <c r="G40" i="12" s="1"/>
  <c r="M40" i="12" s="1"/>
  <c r="B41" i="12"/>
  <c r="C41" i="12" s="1"/>
  <c r="K41" i="12" s="1"/>
  <c r="D41" i="12"/>
  <c r="E41" i="12" s="1"/>
  <c r="L41" i="12" s="1"/>
  <c r="F41" i="12"/>
  <c r="G41" i="12" s="1"/>
  <c r="M41" i="12" s="1"/>
  <c r="B42" i="12"/>
  <c r="C42" i="12" s="1"/>
  <c r="K42" i="12" s="1"/>
  <c r="D42" i="12"/>
  <c r="E42" i="12" s="1"/>
  <c r="L42" i="12" s="1"/>
  <c r="F42" i="12"/>
  <c r="G42" i="12" s="1"/>
  <c r="M42" i="12" s="1"/>
  <c r="B43" i="12"/>
  <c r="C43" i="12" s="1"/>
  <c r="K43" i="12" s="1"/>
  <c r="D43" i="12"/>
  <c r="E43" i="12" s="1"/>
  <c r="L43" i="12" s="1"/>
  <c r="F43" i="12"/>
  <c r="G43" i="12" s="1"/>
  <c r="M43" i="12" s="1"/>
  <c r="B44" i="12"/>
  <c r="C44" i="12" s="1"/>
  <c r="K44" i="12" s="1"/>
  <c r="D44" i="12"/>
  <c r="E44" i="12" s="1"/>
  <c r="L44" i="12" s="1"/>
  <c r="F44" i="12"/>
  <c r="G44" i="12" s="1"/>
  <c r="M44" i="12" s="1"/>
  <c r="B45" i="12"/>
  <c r="C45" i="12" s="1"/>
  <c r="K45" i="12" s="1"/>
  <c r="D45" i="12"/>
  <c r="E45" i="12" s="1"/>
  <c r="L45" i="12" s="1"/>
  <c r="F45" i="12"/>
  <c r="G45" i="12" s="1"/>
  <c r="M45" i="12" s="1"/>
  <c r="B46" i="12"/>
  <c r="C46" i="12" s="1"/>
  <c r="K46" i="12" s="1"/>
  <c r="D46" i="12"/>
  <c r="E46" i="12" s="1"/>
  <c r="L46" i="12" s="1"/>
  <c r="F46" i="12"/>
  <c r="G46" i="12" s="1"/>
  <c r="M46" i="12" s="1"/>
  <c r="B47" i="12"/>
  <c r="C47" i="12" s="1"/>
  <c r="K47" i="12" s="1"/>
  <c r="D47" i="12"/>
  <c r="E47" i="12" s="1"/>
  <c r="L47" i="12" s="1"/>
  <c r="F47" i="12"/>
  <c r="G47" i="12" s="1"/>
  <c r="M47" i="12" s="1"/>
  <c r="B48" i="12"/>
  <c r="C48" i="12" s="1"/>
  <c r="K48" i="12" s="1"/>
  <c r="D48" i="12"/>
  <c r="E48" i="12" s="1"/>
  <c r="L48" i="12" s="1"/>
  <c r="F48" i="12"/>
  <c r="G48" i="12" s="1"/>
  <c r="M48" i="12" s="1"/>
  <c r="B49" i="12"/>
  <c r="C49" i="12" s="1"/>
  <c r="K49" i="12" s="1"/>
  <c r="D49" i="12"/>
  <c r="E49" i="12" s="1"/>
  <c r="L49" i="12" s="1"/>
  <c r="F49" i="12"/>
  <c r="G49" i="12" s="1"/>
  <c r="M49" i="12" s="1"/>
  <c r="B50" i="12"/>
  <c r="C50" i="12" s="1"/>
  <c r="K50" i="12" s="1"/>
  <c r="D50" i="12"/>
  <c r="E50" i="12" s="1"/>
  <c r="L50" i="12" s="1"/>
  <c r="F50" i="12"/>
  <c r="G50" i="12" s="1"/>
  <c r="M50" i="12" s="1"/>
  <c r="B51" i="12"/>
  <c r="C51" i="12" s="1"/>
  <c r="K51" i="12" s="1"/>
  <c r="D51" i="12"/>
  <c r="E51" i="12" s="1"/>
  <c r="L51" i="12" s="1"/>
  <c r="F51" i="12"/>
  <c r="G51" i="12" s="1"/>
  <c r="M51" i="12" s="1"/>
  <c r="B52" i="12"/>
  <c r="C52" i="12" s="1"/>
  <c r="K52" i="12" s="1"/>
  <c r="D52" i="12"/>
  <c r="E52" i="12" s="1"/>
  <c r="L52" i="12" s="1"/>
  <c r="F52" i="12"/>
  <c r="G52" i="12" s="1"/>
  <c r="M52" i="12" s="1"/>
  <c r="B53" i="12"/>
  <c r="C53" i="12" s="1"/>
  <c r="K53" i="12" s="1"/>
  <c r="D53" i="12"/>
  <c r="E53" i="12" s="1"/>
  <c r="L53" i="12" s="1"/>
  <c r="F53" i="12"/>
  <c r="G53" i="12" s="1"/>
  <c r="M53" i="12" s="1"/>
  <c r="B54" i="12"/>
  <c r="C54" i="12" s="1"/>
  <c r="K54" i="12" s="1"/>
  <c r="D54" i="12"/>
  <c r="E54" i="12" s="1"/>
  <c r="L54" i="12" s="1"/>
  <c r="F54" i="12"/>
  <c r="G54" i="12" s="1"/>
  <c r="M54" i="12" s="1"/>
  <c r="B55" i="12"/>
  <c r="C55" i="12" s="1"/>
  <c r="K55" i="12" s="1"/>
  <c r="D55" i="12"/>
  <c r="E55" i="12" s="1"/>
  <c r="L55" i="12" s="1"/>
  <c r="F55" i="12"/>
  <c r="G55" i="12" s="1"/>
  <c r="M55" i="12" s="1"/>
  <c r="B56" i="12"/>
  <c r="C56" i="12" s="1"/>
  <c r="K56" i="12" s="1"/>
  <c r="D56" i="12"/>
  <c r="E56" i="12" s="1"/>
  <c r="L56" i="12" s="1"/>
  <c r="F56" i="12"/>
  <c r="G56" i="12" s="1"/>
  <c r="M56" i="12" s="1"/>
  <c r="B57" i="12"/>
  <c r="C57" i="12" s="1"/>
  <c r="K57" i="12" s="1"/>
  <c r="D57" i="12"/>
  <c r="E57" i="12" s="1"/>
  <c r="L57" i="12" s="1"/>
  <c r="F57" i="12"/>
  <c r="G57" i="12" s="1"/>
  <c r="M57" i="12" s="1"/>
  <c r="B58" i="12"/>
  <c r="C58" i="12" s="1"/>
  <c r="K58" i="12" s="1"/>
  <c r="D58" i="12"/>
  <c r="E58" i="12" s="1"/>
  <c r="L58" i="12" s="1"/>
  <c r="F58" i="12"/>
  <c r="G58" i="12" s="1"/>
  <c r="M58" i="12" s="1"/>
  <c r="B59" i="12"/>
  <c r="C59" i="12" s="1"/>
  <c r="K59" i="12" s="1"/>
  <c r="D59" i="12"/>
  <c r="E59" i="12" s="1"/>
  <c r="L59" i="12" s="1"/>
  <c r="F59" i="12"/>
  <c r="G59" i="12" s="1"/>
  <c r="M59" i="12" s="1"/>
  <c r="B60" i="12"/>
  <c r="C60" i="12" s="1"/>
  <c r="K60" i="12" s="1"/>
  <c r="D60" i="12"/>
  <c r="E60" i="12" s="1"/>
  <c r="L60" i="12" s="1"/>
  <c r="F60" i="12"/>
  <c r="G60" i="12" s="1"/>
  <c r="M60" i="12" s="1"/>
  <c r="B61" i="12"/>
  <c r="C61" i="12" s="1"/>
  <c r="K61" i="12" s="1"/>
  <c r="D61" i="12"/>
  <c r="E61" i="12" s="1"/>
  <c r="L61" i="12" s="1"/>
  <c r="F61" i="12"/>
  <c r="G61" i="12" s="1"/>
  <c r="M61" i="12" s="1"/>
  <c r="B62" i="12"/>
  <c r="C62" i="12" s="1"/>
  <c r="K62" i="12" s="1"/>
  <c r="D62" i="12"/>
  <c r="E62" i="12" s="1"/>
  <c r="L62" i="12" s="1"/>
  <c r="F62" i="12"/>
  <c r="G62" i="12" s="1"/>
  <c r="M62" i="12" s="1"/>
  <c r="B63" i="12"/>
  <c r="C63" i="12" s="1"/>
  <c r="K63" i="12" s="1"/>
  <c r="D63" i="12"/>
  <c r="E63" i="12" s="1"/>
  <c r="L63" i="12" s="1"/>
  <c r="F63" i="12"/>
  <c r="G63" i="12" s="1"/>
  <c r="M63" i="12" s="1"/>
  <c r="B64" i="12"/>
  <c r="C64" i="12" s="1"/>
  <c r="K64" i="12" s="1"/>
  <c r="D64" i="12"/>
  <c r="E64" i="12" s="1"/>
  <c r="L64" i="12" s="1"/>
  <c r="F64" i="12"/>
  <c r="G64" i="12" s="1"/>
  <c r="M64" i="12" s="1"/>
  <c r="B65" i="12"/>
  <c r="C65" i="12" s="1"/>
  <c r="K65" i="12" s="1"/>
  <c r="D65" i="12"/>
  <c r="E65" i="12" s="1"/>
  <c r="L65" i="12" s="1"/>
  <c r="F65" i="12"/>
  <c r="G65" i="12" s="1"/>
  <c r="M65" i="12" s="1"/>
  <c r="B66" i="12"/>
  <c r="C66" i="12" s="1"/>
  <c r="K66" i="12" s="1"/>
  <c r="D66" i="12"/>
  <c r="E66" i="12" s="1"/>
  <c r="L66" i="12" s="1"/>
  <c r="F66" i="12"/>
  <c r="G66" i="12" s="1"/>
  <c r="M66" i="12" s="1"/>
  <c r="B67" i="12"/>
  <c r="C67" i="12" s="1"/>
  <c r="K67" i="12" s="1"/>
  <c r="D67" i="12"/>
  <c r="E67" i="12" s="1"/>
  <c r="L67" i="12" s="1"/>
  <c r="F67" i="12"/>
  <c r="G67" i="12" s="1"/>
  <c r="M67" i="12" s="1"/>
  <c r="B68" i="12"/>
  <c r="C68" i="12" s="1"/>
  <c r="K68" i="12" s="1"/>
  <c r="D68" i="12"/>
  <c r="E68" i="12" s="1"/>
  <c r="L68" i="12" s="1"/>
  <c r="F68" i="12"/>
  <c r="G68" i="12" s="1"/>
  <c r="M68" i="12" s="1"/>
  <c r="B69" i="12"/>
  <c r="C69" i="12" s="1"/>
  <c r="K69" i="12" s="1"/>
  <c r="D69" i="12"/>
  <c r="E69" i="12" s="1"/>
  <c r="L69" i="12" s="1"/>
  <c r="F69" i="12"/>
  <c r="G69" i="12" s="1"/>
  <c r="M69" i="12" s="1"/>
  <c r="B70" i="12"/>
  <c r="C70" i="12" s="1"/>
  <c r="K70" i="12" s="1"/>
  <c r="D70" i="12"/>
  <c r="E70" i="12" s="1"/>
  <c r="L70" i="12" s="1"/>
  <c r="F70" i="12"/>
  <c r="G70" i="12" s="1"/>
  <c r="M70" i="12" s="1"/>
  <c r="B71" i="12"/>
  <c r="C71" i="12" s="1"/>
  <c r="K71" i="12" s="1"/>
  <c r="D71" i="12"/>
  <c r="E71" i="12" s="1"/>
  <c r="L71" i="12" s="1"/>
  <c r="F71" i="12"/>
  <c r="G71" i="12" s="1"/>
  <c r="M71" i="12" s="1"/>
  <c r="B72" i="12"/>
  <c r="C72" i="12" s="1"/>
  <c r="K72" i="12" s="1"/>
  <c r="D72" i="12"/>
  <c r="E72" i="12" s="1"/>
  <c r="L72" i="12" s="1"/>
  <c r="F72" i="12"/>
  <c r="G72" i="12" s="1"/>
  <c r="M72" i="12" s="1"/>
  <c r="B73" i="12"/>
  <c r="C73" i="12" s="1"/>
  <c r="K73" i="12" s="1"/>
  <c r="D73" i="12"/>
  <c r="E73" i="12" s="1"/>
  <c r="L73" i="12" s="1"/>
  <c r="F73" i="12"/>
  <c r="G73" i="12" s="1"/>
  <c r="M73" i="12" s="1"/>
  <c r="B74" i="12"/>
  <c r="C74" i="12" s="1"/>
  <c r="K74" i="12" s="1"/>
  <c r="D74" i="12"/>
  <c r="E74" i="12" s="1"/>
  <c r="L74" i="12" s="1"/>
  <c r="F74" i="12"/>
  <c r="G74" i="12" s="1"/>
  <c r="M74" i="12" s="1"/>
  <c r="B75" i="12"/>
  <c r="C75" i="12" s="1"/>
  <c r="K75" i="12" s="1"/>
  <c r="D75" i="12"/>
  <c r="E75" i="12" s="1"/>
  <c r="L75" i="12" s="1"/>
  <c r="F75" i="12"/>
  <c r="G75" i="12" s="1"/>
  <c r="M75" i="12" s="1"/>
  <c r="B76" i="12"/>
  <c r="C76" i="12" s="1"/>
  <c r="K76" i="12" s="1"/>
  <c r="D76" i="12"/>
  <c r="E76" i="12" s="1"/>
  <c r="L76" i="12" s="1"/>
  <c r="F76" i="12"/>
  <c r="G76" i="12" s="1"/>
  <c r="M76" i="12" s="1"/>
  <c r="B77" i="12"/>
  <c r="C77" i="12" s="1"/>
  <c r="K77" i="12" s="1"/>
  <c r="D77" i="12"/>
  <c r="E77" i="12" s="1"/>
  <c r="L77" i="12" s="1"/>
  <c r="F77" i="12"/>
  <c r="G77" i="12" s="1"/>
  <c r="M77" i="12" s="1"/>
  <c r="B78" i="12"/>
  <c r="C78" i="12" s="1"/>
  <c r="K78" i="12" s="1"/>
  <c r="D78" i="12"/>
  <c r="E78" i="12" s="1"/>
  <c r="L78" i="12" s="1"/>
  <c r="F78" i="12"/>
  <c r="G78" i="12" s="1"/>
  <c r="M78" i="12" s="1"/>
  <c r="B79" i="12"/>
  <c r="C79" i="12" s="1"/>
  <c r="K79" i="12" s="1"/>
  <c r="D79" i="12"/>
  <c r="E79" i="12" s="1"/>
  <c r="L79" i="12" s="1"/>
  <c r="F79" i="12"/>
  <c r="G79" i="12" s="1"/>
  <c r="M79" i="12" s="1"/>
  <c r="B80" i="12"/>
  <c r="C80" i="12" s="1"/>
  <c r="K80" i="12" s="1"/>
  <c r="D80" i="12"/>
  <c r="E80" i="12" s="1"/>
  <c r="L80" i="12" s="1"/>
  <c r="F80" i="12"/>
  <c r="G80" i="12" s="1"/>
  <c r="M80" i="12" s="1"/>
  <c r="B81" i="12"/>
  <c r="C81" i="12" s="1"/>
  <c r="K81" i="12" s="1"/>
  <c r="D81" i="12"/>
  <c r="E81" i="12" s="1"/>
  <c r="L81" i="12" s="1"/>
  <c r="F81" i="12"/>
  <c r="G81" i="12" s="1"/>
  <c r="M81" i="12" s="1"/>
  <c r="B82" i="12"/>
  <c r="C82" i="12" s="1"/>
  <c r="K82" i="12" s="1"/>
  <c r="D82" i="12"/>
  <c r="E82" i="12" s="1"/>
  <c r="L82" i="12" s="1"/>
  <c r="F82" i="12"/>
  <c r="G82" i="12" s="1"/>
  <c r="M82" i="12" s="1"/>
  <c r="B83" i="12"/>
  <c r="C83" i="12" s="1"/>
  <c r="K83" i="12" s="1"/>
  <c r="D83" i="12"/>
  <c r="E83" i="12" s="1"/>
  <c r="L83" i="12" s="1"/>
  <c r="F83" i="12"/>
  <c r="G83" i="12" s="1"/>
  <c r="M83" i="12" s="1"/>
  <c r="B84" i="12"/>
  <c r="C84" i="12" s="1"/>
  <c r="K84" i="12" s="1"/>
  <c r="D84" i="12"/>
  <c r="E84" i="12" s="1"/>
  <c r="L84" i="12" s="1"/>
  <c r="F84" i="12"/>
  <c r="G84" i="12" s="1"/>
  <c r="M84" i="12" s="1"/>
  <c r="B85" i="12"/>
  <c r="C85" i="12" s="1"/>
  <c r="K85" i="12" s="1"/>
  <c r="D85" i="12"/>
  <c r="E85" i="12" s="1"/>
  <c r="L85" i="12" s="1"/>
  <c r="F85" i="12"/>
  <c r="G85" i="12" s="1"/>
  <c r="M85" i="12" s="1"/>
  <c r="B86" i="12"/>
  <c r="C86" i="12" s="1"/>
  <c r="K86" i="12" s="1"/>
  <c r="D86" i="12"/>
  <c r="E86" i="12" s="1"/>
  <c r="L86" i="12" s="1"/>
  <c r="F86" i="12"/>
  <c r="G86" i="12" s="1"/>
  <c r="M86" i="12" s="1"/>
  <c r="B87" i="12"/>
  <c r="C87" i="12" s="1"/>
  <c r="K87" i="12" s="1"/>
  <c r="D87" i="12"/>
  <c r="E87" i="12" s="1"/>
  <c r="L87" i="12" s="1"/>
  <c r="F87" i="12"/>
  <c r="G87" i="12" s="1"/>
  <c r="M87" i="12" s="1"/>
  <c r="B88" i="12"/>
  <c r="C88" i="12" s="1"/>
  <c r="K88" i="12" s="1"/>
  <c r="D88" i="12"/>
  <c r="E88" i="12" s="1"/>
  <c r="L88" i="12" s="1"/>
  <c r="F88" i="12"/>
  <c r="G88" i="12" s="1"/>
  <c r="M88" i="12" s="1"/>
  <c r="B89" i="12"/>
  <c r="C89" i="12" s="1"/>
  <c r="K89" i="12" s="1"/>
  <c r="D89" i="12"/>
  <c r="E89" i="12" s="1"/>
  <c r="L89" i="12" s="1"/>
  <c r="F89" i="12"/>
  <c r="G89" i="12" s="1"/>
  <c r="M89" i="12" s="1"/>
  <c r="B90" i="12"/>
  <c r="C90" i="12" s="1"/>
  <c r="K90" i="12" s="1"/>
  <c r="D90" i="12"/>
  <c r="E90" i="12" s="1"/>
  <c r="L90" i="12" s="1"/>
  <c r="F90" i="12"/>
  <c r="G90" i="12" s="1"/>
  <c r="M90" i="12" s="1"/>
  <c r="B91" i="12"/>
  <c r="C91" i="12" s="1"/>
  <c r="K91" i="12" s="1"/>
  <c r="D91" i="12"/>
  <c r="E91" i="12" s="1"/>
  <c r="L91" i="12" s="1"/>
  <c r="F91" i="12"/>
  <c r="G91" i="12" s="1"/>
  <c r="M91" i="12" s="1"/>
  <c r="B92" i="12"/>
  <c r="C92" i="12" s="1"/>
  <c r="K92" i="12" s="1"/>
  <c r="D92" i="12"/>
  <c r="E92" i="12" s="1"/>
  <c r="L92" i="12" s="1"/>
  <c r="F92" i="12"/>
  <c r="G92" i="12" s="1"/>
  <c r="M92" i="12" s="1"/>
  <c r="B93" i="12"/>
  <c r="C93" i="12" s="1"/>
  <c r="K93" i="12" s="1"/>
  <c r="D93" i="12"/>
  <c r="E93" i="12" s="1"/>
  <c r="L93" i="12" s="1"/>
  <c r="F93" i="12"/>
  <c r="G93" i="12" s="1"/>
  <c r="M93" i="12" s="1"/>
  <c r="B94" i="12"/>
  <c r="C94" i="12" s="1"/>
  <c r="K94" i="12" s="1"/>
  <c r="D94" i="12"/>
  <c r="E94" i="12" s="1"/>
  <c r="L94" i="12" s="1"/>
  <c r="F94" i="12"/>
  <c r="G94" i="12" s="1"/>
  <c r="M94" i="12" s="1"/>
  <c r="B95" i="12"/>
  <c r="C95" i="12" s="1"/>
  <c r="K95" i="12" s="1"/>
  <c r="D95" i="12"/>
  <c r="E95" i="12" s="1"/>
  <c r="L95" i="12" s="1"/>
  <c r="F95" i="12"/>
  <c r="G95" i="12" s="1"/>
  <c r="M95" i="12" s="1"/>
  <c r="B96" i="12"/>
  <c r="C96" i="12" s="1"/>
  <c r="K96" i="12" s="1"/>
  <c r="D96" i="12"/>
  <c r="E96" i="12" s="1"/>
  <c r="L96" i="12" s="1"/>
  <c r="F96" i="12"/>
  <c r="G96" i="12" s="1"/>
  <c r="M96" i="12" s="1"/>
  <c r="B97" i="12"/>
  <c r="C97" i="12" s="1"/>
  <c r="K97" i="12" s="1"/>
  <c r="D97" i="12"/>
  <c r="E97" i="12" s="1"/>
  <c r="L97" i="12" s="1"/>
  <c r="F97" i="12"/>
  <c r="G97" i="12" s="1"/>
  <c r="M97" i="12" s="1"/>
  <c r="B98" i="12"/>
  <c r="C98" i="12" s="1"/>
  <c r="K98" i="12" s="1"/>
  <c r="D98" i="12"/>
  <c r="E98" i="12" s="1"/>
  <c r="L98" i="12" s="1"/>
  <c r="F98" i="12"/>
  <c r="G98" i="12" s="1"/>
  <c r="M98" i="12" s="1"/>
  <c r="B99" i="12"/>
  <c r="C99" i="12" s="1"/>
  <c r="K99" i="12" s="1"/>
  <c r="D99" i="12"/>
  <c r="E99" i="12" s="1"/>
  <c r="L99" i="12" s="1"/>
  <c r="F99" i="12"/>
  <c r="G99" i="12" s="1"/>
  <c r="M99" i="12" s="1"/>
  <c r="B100" i="12"/>
  <c r="C100" i="12" s="1"/>
  <c r="K100" i="12" s="1"/>
  <c r="D100" i="12"/>
  <c r="E100" i="12" s="1"/>
  <c r="L100" i="12" s="1"/>
  <c r="F100" i="12"/>
  <c r="G100" i="12" s="1"/>
  <c r="M100" i="12" s="1"/>
  <c r="B101" i="12"/>
  <c r="C101" i="12" s="1"/>
  <c r="K101" i="12" s="1"/>
  <c r="D101" i="12"/>
  <c r="E101" i="12" s="1"/>
  <c r="L101" i="12" s="1"/>
  <c r="F101" i="12"/>
  <c r="G101" i="12" s="1"/>
  <c r="M101" i="12" s="1"/>
  <c r="B102" i="12"/>
  <c r="C102" i="12" s="1"/>
  <c r="K102" i="12" s="1"/>
  <c r="D102" i="12"/>
  <c r="E102" i="12" s="1"/>
  <c r="L102" i="12" s="1"/>
  <c r="F102" i="12"/>
  <c r="G102" i="12" s="1"/>
  <c r="M102" i="12" s="1"/>
  <c r="B103" i="12"/>
  <c r="C103" i="12" s="1"/>
  <c r="K103" i="12" s="1"/>
  <c r="D103" i="12"/>
  <c r="E103" i="12" s="1"/>
  <c r="L103" i="12" s="1"/>
  <c r="F103" i="12"/>
  <c r="G103" i="12" s="1"/>
  <c r="M103" i="12" s="1"/>
  <c r="B104" i="12"/>
  <c r="C104" i="12" s="1"/>
  <c r="K104" i="12" s="1"/>
  <c r="D104" i="12"/>
  <c r="E104" i="12" s="1"/>
  <c r="L104" i="12" s="1"/>
  <c r="F104" i="12"/>
  <c r="G104" i="12" s="1"/>
  <c r="M104" i="12" s="1"/>
  <c r="B105" i="12"/>
  <c r="C105" i="12" s="1"/>
  <c r="K105" i="12" s="1"/>
  <c r="D105" i="12"/>
  <c r="E105" i="12" s="1"/>
  <c r="L105" i="12" s="1"/>
  <c r="F105" i="12"/>
  <c r="G105" i="12" s="1"/>
  <c r="M105" i="12" s="1"/>
  <c r="B106" i="12"/>
  <c r="C106" i="12" s="1"/>
  <c r="K106" i="12" s="1"/>
  <c r="D106" i="12"/>
  <c r="E106" i="12" s="1"/>
  <c r="L106" i="12" s="1"/>
  <c r="F106" i="12"/>
  <c r="G106" i="12" s="1"/>
  <c r="M106" i="12" s="1"/>
  <c r="B107" i="12"/>
  <c r="C107" i="12" s="1"/>
  <c r="K107" i="12" s="1"/>
  <c r="D107" i="12"/>
  <c r="E107" i="12" s="1"/>
  <c r="L107" i="12" s="1"/>
  <c r="F107" i="12"/>
  <c r="G107" i="12" s="1"/>
  <c r="M107" i="12" s="1"/>
  <c r="B108" i="12"/>
  <c r="C108" i="12" s="1"/>
  <c r="K108" i="12" s="1"/>
  <c r="D108" i="12"/>
  <c r="E108" i="12" s="1"/>
  <c r="L108" i="12" s="1"/>
  <c r="F108" i="12"/>
  <c r="G108" i="12" s="1"/>
  <c r="M108" i="12" s="1"/>
  <c r="B109" i="12"/>
  <c r="C109" i="12" s="1"/>
  <c r="K109" i="12" s="1"/>
  <c r="D109" i="12"/>
  <c r="E109" i="12" s="1"/>
  <c r="L109" i="12" s="1"/>
  <c r="F109" i="12"/>
  <c r="G109" i="12" s="1"/>
  <c r="M109" i="12" s="1"/>
  <c r="B110" i="12"/>
  <c r="C110" i="12" s="1"/>
  <c r="K110" i="12" s="1"/>
  <c r="D110" i="12"/>
  <c r="E110" i="12" s="1"/>
  <c r="L110" i="12" s="1"/>
  <c r="F110" i="12"/>
  <c r="G110" i="12" s="1"/>
  <c r="M110" i="12" s="1"/>
  <c r="B111" i="12"/>
  <c r="C111" i="12" s="1"/>
  <c r="K111" i="12" s="1"/>
  <c r="D111" i="12"/>
  <c r="E111" i="12" s="1"/>
  <c r="L111" i="12" s="1"/>
  <c r="F111" i="12"/>
  <c r="G111" i="12" s="1"/>
  <c r="M111" i="12" s="1"/>
  <c r="B112" i="12"/>
  <c r="C112" i="12" s="1"/>
  <c r="K112" i="12" s="1"/>
  <c r="D112" i="12"/>
  <c r="E112" i="12" s="1"/>
  <c r="L112" i="12" s="1"/>
  <c r="F112" i="12"/>
  <c r="G112" i="12" s="1"/>
  <c r="M112" i="12" s="1"/>
  <c r="B113" i="12"/>
  <c r="C113" i="12" s="1"/>
  <c r="K113" i="12" s="1"/>
  <c r="D113" i="12"/>
  <c r="E113" i="12" s="1"/>
  <c r="L113" i="12" s="1"/>
  <c r="F113" i="12"/>
  <c r="G113" i="12" s="1"/>
  <c r="M113" i="12" s="1"/>
  <c r="B114" i="12"/>
  <c r="C114" i="12" s="1"/>
  <c r="K114" i="12" s="1"/>
  <c r="D114" i="12"/>
  <c r="E114" i="12" s="1"/>
  <c r="L114" i="12" s="1"/>
  <c r="F114" i="12"/>
  <c r="G114" i="12" s="1"/>
  <c r="M114" i="12" s="1"/>
  <c r="B115" i="12"/>
  <c r="C115" i="12" s="1"/>
  <c r="K115" i="12" s="1"/>
  <c r="D115" i="12"/>
  <c r="E115" i="12" s="1"/>
  <c r="L115" i="12" s="1"/>
  <c r="F115" i="12"/>
  <c r="G115" i="12" s="1"/>
  <c r="M115" i="12" s="1"/>
  <c r="B116" i="12"/>
  <c r="C116" i="12" s="1"/>
  <c r="K116" i="12" s="1"/>
  <c r="D116" i="12"/>
  <c r="E116" i="12" s="1"/>
  <c r="L116" i="12" s="1"/>
  <c r="F116" i="12"/>
  <c r="G116" i="12" s="1"/>
  <c r="M116" i="12" s="1"/>
  <c r="B117" i="12"/>
  <c r="C117" i="12" s="1"/>
  <c r="K117" i="12" s="1"/>
  <c r="D117" i="12"/>
  <c r="E117" i="12" s="1"/>
  <c r="L117" i="12" s="1"/>
  <c r="F117" i="12"/>
  <c r="G117" i="12" s="1"/>
  <c r="M117" i="12" s="1"/>
  <c r="B118" i="12"/>
  <c r="C118" i="12" s="1"/>
  <c r="K118" i="12" s="1"/>
  <c r="D118" i="12"/>
  <c r="E118" i="12" s="1"/>
  <c r="L118" i="12" s="1"/>
  <c r="F118" i="12"/>
  <c r="G118" i="12" s="1"/>
  <c r="M118" i="12" s="1"/>
  <c r="B119" i="12"/>
  <c r="C119" i="12" s="1"/>
  <c r="K119" i="12" s="1"/>
  <c r="D119" i="12"/>
  <c r="E119" i="12" s="1"/>
  <c r="L119" i="12" s="1"/>
  <c r="F119" i="12"/>
  <c r="G119" i="12" s="1"/>
  <c r="M119" i="12" s="1"/>
  <c r="B120" i="12"/>
  <c r="C120" i="12" s="1"/>
  <c r="K120" i="12" s="1"/>
  <c r="D120" i="12"/>
  <c r="E120" i="12" s="1"/>
  <c r="L120" i="12" s="1"/>
  <c r="F120" i="12"/>
  <c r="G120" i="12" s="1"/>
  <c r="M120" i="12" s="1"/>
  <c r="B121" i="12"/>
  <c r="C121" i="12" s="1"/>
  <c r="K121" i="12" s="1"/>
  <c r="D121" i="12"/>
  <c r="E121" i="12" s="1"/>
  <c r="L121" i="12" s="1"/>
  <c r="F121" i="12"/>
  <c r="G121" i="12" s="1"/>
  <c r="M121" i="12" s="1"/>
  <c r="B122" i="12"/>
  <c r="C122" i="12" s="1"/>
  <c r="K122" i="12" s="1"/>
  <c r="D122" i="12"/>
  <c r="E122" i="12" s="1"/>
  <c r="L122" i="12" s="1"/>
  <c r="F122" i="12"/>
  <c r="G122" i="12" s="1"/>
  <c r="M122" i="12" s="1"/>
  <c r="B123" i="12"/>
  <c r="C123" i="12" s="1"/>
  <c r="K123" i="12" s="1"/>
  <c r="D123" i="12"/>
  <c r="E123" i="12" s="1"/>
  <c r="L123" i="12" s="1"/>
  <c r="F123" i="12"/>
  <c r="G123" i="12" s="1"/>
  <c r="M123" i="12" s="1"/>
  <c r="B124" i="12"/>
  <c r="C124" i="12" s="1"/>
  <c r="K124" i="12" s="1"/>
  <c r="D124" i="12"/>
  <c r="E124" i="12" s="1"/>
  <c r="L124" i="12" s="1"/>
  <c r="F124" i="12"/>
  <c r="G124" i="12" s="1"/>
  <c r="M124" i="12" s="1"/>
  <c r="B125" i="12"/>
  <c r="C125" i="12" s="1"/>
  <c r="K125" i="12" s="1"/>
  <c r="D125" i="12"/>
  <c r="E125" i="12" s="1"/>
  <c r="L125" i="12" s="1"/>
  <c r="F125" i="12"/>
  <c r="G125" i="12" s="1"/>
  <c r="M125" i="12" s="1"/>
  <c r="B126" i="12"/>
  <c r="C126" i="12" s="1"/>
  <c r="K126" i="12" s="1"/>
  <c r="D126" i="12"/>
  <c r="E126" i="12" s="1"/>
  <c r="L126" i="12" s="1"/>
  <c r="F126" i="12"/>
  <c r="G126" i="12" s="1"/>
  <c r="M126" i="12" s="1"/>
  <c r="B127" i="12"/>
  <c r="C127" i="12" s="1"/>
  <c r="K127" i="12" s="1"/>
  <c r="D127" i="12"/>
  <c r="E127" i="12" s="1"/>
  <c r="L127" i="12" s="1"/>
  <c r="F127" i="12"/>
  <c r="G127" i="12" s="1"/>
  <c r="M127" i="12" s="1"/>
  <c r="B128" i="12"/>
  <c r="C128" i="12" s="1"/>
  <c r="K128" i="12" s="1"/>
  <c r="D128" i="12"/>
  <c r="E128" i="12" s="1"/>
  <c r="L128" i="12" s="1"/>
  <c r="F128" i="12"/>
  <c r="G128" i="12" s="1"/>
  <c r="M128" i="12" s="1"/>
  <c r="B129" i="12"/>
  <c r="C129" i="12" s="1"/>
  <c r="K129" i="12" s="1"/>
  <c r="D129" i="12"/>
  <c r="E129" i="12" s="1"/>
  <c r="L129" i="12" s="1"/>
  <c r="F129" i="12"/>
  <c r="G129" i="12" s="1"/>
  <c r="M129" i="12" s="1"/>
  <c r="B130" i="12"/>
  <c r="C130" i="12" s="1"/>
  <c r="K130" i="12" s="1"/>
  <c r="D130" i="12"/>
  <c r="E130" i="12" s="1"/>
  <c r="L130" i="12" s="1"/>
  <c r="F130" i="12"/>
  <c r="G130" i="12" s="1"/>
  <c r="M130" i="12" s="1"/>
  <c r="B131" i="12"/>
  <c r="C131" i="12" s="1"/>
  <c r="K131" i="12" s="1"/>
  <c r="D131" i="12"/>
  <c r="E131" i="12" s="1"/>
  <c r="L131" i="12" s="1"/>
  <c r="F131" i="12"/>
  <c r="G131" i="12" s="1"/>
  <c r="M131" i="12" s="1"/>
  <c r="B132" i="12"/>
  <c r="C132" i="12" s="1"/>
  <c r="K132" i="12" s="1"/>
  <c r="D132" i="12"/>
  <c r="E132" i="12" s="1"/>
  <c r="L132" i="12" s="1"/>
  <c r="F132" i="12"/>
  <c r="G132" i="12" s="1"/>
  <c r="M132" i="12" s="1"/>
  <c r="B133" i="12"/>
  <c r="C133" i="12" s="1"/>
  <c r="K133" i="12" s="1"/>
  <c r="D133" i="12"/>
  <c r="E133" i="12" s="1"/>
  <c r="L133" i="12" s="1"/>
  <c r="F133" i="12"/>
  <c r="G133" i="12" s="1"/>
  <c r="M133" i="12" s="1"/>
  <c r="B134" i="12"/>
  <c r="C134" i="12" s="1"/>
  <c r="K134" i="12" s="1"/>
  <c r="D134" i="12"/>
  <c r="E134" i="12" s="1"/>
  <c r="L134" i="12" s="1"/>
  <c r="F134" i="12"/>
  <c r="G134" i="12" s="1"/>
  <c r="M134" i="12" s="1"/>
  <c r="B135" i="12"/>
  <c r="C135" i="12" s="1"/>
  <c r="K135" i="12" s="1"/>
  <c r="D135" i="12"/>
  <c r="E135" i="12" s="1"/>
  <c r="L135" i="12" s="1"/>
  <c r="F135" i="12"/>
  <c r="G135" i="12" s="1"/>
  <c r="M135" i="12" s="1"/>
  <c r="B136" i="12"/>
  <c r="C136" i="12" s="1"/>
  <c r="K136" i="12" s="1"/>
  <c r="D136" i="12"/>
  <c r="E136" i="12" s="1"/>
  <c r="L136" i="12" s="1"/>
  <c r="F136" i="12"/>
  <c r="G136" i="12" s="1"/>
  <c r="M136" i="12" s="1"/>
  <c r="B137" i="12"/>
  <c r="C137" i="12" s="1"/>
  <c r="K137" i="12" s="1"/>
  <c r="D137" i="12"/>
  <c r="E137" i="12" s="1"/>
  <c r="L137" i="12" s="1"/>
  <c r="F137" i="12"/>
  <c r="G137" i="12" s="1"/>
  <c r="M137" i="12" s="1"/>
  <c r="B138" i="12"/>
  <c r="C138" i="12" s="1"/>
  <c r="K138" i="12" s="1"/>
  <c r="D138" i="12"/>
  <c r="E138" i="12" s="1"/>
  <c r="L138" i="12" s="1"/>
  <c r="F138" i="12"/>
  <c r="G138" i="12" s="1"/>
  <c r="M138" i="12" s="1"/>
  <c r="B139" i="12"/>
  <c r="C139" i="12" s="1"/>
  <c r="K139" i="12" s="1"/>
  <c r="D139" i="12"/>
  <c r="E139" i="12" s="1"/>
  <c r="L139" i="12" s="1"/>
  <c r="F139" i="12"/>
  <c r="G139" i="12" s="1"/>
  <c r="M139" i="12" s="1"/>
  <c r="B140" i="12"/>
  <c r="C140" i="12" s="1"/>
  <c r="K140" i="12" s="1"/>
  <c r="D140" i="12"/>
  <c r="E140" i="12" s="1"/>
  <c r="L140" i="12" s="1"/>
  <c r="F140" i="12"/>
  <c r="G140" i="12" s="1"/>
  <c r="M140" i="12" s="1"/>
  <c r="B141" i="12"/>
  <c r="C141" i="12" s="1"/>
  <c r="K141" i="12" s="1"/>
  <c r="D141" i="12"/>
  <c r="E141" i="12" s="1"/>
  <c r="L141" i="12" s="1"/>
  <c r="F141" i="12"/>
  <c r="G141" i="12" s="1"/>
  <c r="M141" i="12" s="1"/>
  <c r="B142" i="12"/>
  <c r="C142" i="12" s="1"/>
  <c r="K142" i="12" s="1"/>
  <c r="D142" i="12"/>
  <c r="E142" i="12" s="1"/>
  <c r="L142" i="12" s="1"/>
  <c r="F142" i="12"/>
  <c r="G142" i="12" s="1"/>
  <c r="M142" i="12" s="1"/>
  <c r="B143" i="12"/>
  <c r="C143" i="12" s="1"/>
  <c r="K143" i="12" s="1"/>
  <c r="D143" i="12"/>
  <c r="E143" i="12" s="1"/>
  <c r="L143" i="12" s="1"/>
  <c r="F143" i="12"/>
  <c r="G143" i="12" s="1"/>
  <c r="M143" i="12" s="1"/>
  <c r="B144" i="12"/>
  <c r="C144" i="12" s="1"/>
  <c r="K144" i="12" s="1"/>
  <c r="D144" i="12"/>
  <c r="E144" i="12" s="1"/>
  <c r="L144" i="12" s="1"/>
  <c r="F144" i="12"/>
  <c r="G144" i="12" s="1"/>
  <c r="M144" i="12" s="1"/>
  <c r="B145" i="12"/>
  <c r="C145" i="12" s="1"/>
  <c r="K145" i="12" s="1"/>
  <c r="D145" i="12"/>
  <c r="E145" i="12" s="1"/>
  <c r="L145" i="12" s="1"/>
  <c r="F145" i="12"/>
  <c r="G145" i="12" s="1"/>
  <c r="M145" i="12" s="1"/>
  <c r="B146" i="12"/>
  <c r="C146" i="12" s="1"/>
  <c r="K146" i="12" s="1"/>
  <c r="D146" i="12"/>
  <c r="E146" i="12" s="1"/>
  <c r="L146" i="12" s="1"/>
  <c r="F146" i="12"/>
  <c r="G146" i="12" s="1"/>
  <c r="M146" i="12" s="1"/>
  <c r="B147" i="12"/>
  <c r="C147" i="12" s="1"/>
  <c r="K147" i="12" s="1"/>
  <c r="D147" i="12"/>
  <c r="E147" i="12" s="1"/>
  <c r="L147" i="12" s="1"/>
  <c r="F147" i="12"/>
  <c r="G147" i="12" s="1"/>
  <c r="M147" i="12" s="1"/>
  <c r="B148" i="12"/>
  <c r="C148" i="12" s="1"/>
  <c r="K148" i="12" s="1"/>
  <c r="D148" i="12"/>
  <c r="E148" i="12" s="1"/>
  <c r="L148" i="12" s="1"/>
  <c r="F148" i="12"/>
  <c r="G148" i="12" s="1"/>
  <c r="M148" i="12" s="1"/>
  <c r="B149" i="12"/>
  <c r="C149" i="12" s="1"/>
  <c r="K149" i="12" s="1"/>
  <c r="D149" i="12"/>
  <c r="E149" i="12" s="1"/>
  <c r="L149" i="12" s="1"/>
  <c r="F149" i="12"/>
  <c r="G149" i="12" s="1"/>
  <c r="M149" i="12" s="1"/>
  <c r="B150" i="12"/>
  <c r="C150" i="12" s="1"/>
  <c r="K150" i="12" s="1"/>
  <c r="D150" i="12"/>
  <c r="E150" i="12" s="1"/>
  <c r="L150" i="12" s="1"/>
  <c r="F150" i="12"/>
  <c r="G150" i="12" s="1"/>
  <c r="M150" i="12" s="1"/>
  <c r="B151" i="12"/>
  <c r="C151" i="12" s="1"/>
  <c r="K151" i="12" s="1"/>
  <c r="D151" i="12"/>
  <c r="E151" i="12" s="1"/>
  <c r="L151" i="12" s="1"/>
  <c r="F151" i="12"/>
  <c r="G151" i="12" s="1"/>
  <c r="M151" i="12" s="1"/>
  <c r="B152" i="12"/>
  <c r="C152" i="12" s="1"/>
  <c r="K152" i="12" s="1"/>
  <c r="D152" i="12"/>
  <c r="E152" i="12" s="1"/>
  <c r="L152" i="12" s="1"/>
  <c r="F152" i="12"/>
  <c r="G152" i="12" s="1"/>
  <c r="M152" i="12" s="1"/>
  <c r="B153" i="12"/>
  <c r="C153" i="12" s="1"/>
  <c r="K153" i="12" s="1"/>
  <c r="D153" i="12"/>
  <c r="E153" i="12" s="1"/>
  <c r="L153" i="12" s="1"/>
  <c r="F153" i="12"/>
  <c r="G153" i="12" s="1"/>
  <c r="M153" i="12" s="1"/>
  <c r="B154" i="12"/>
  <c r="C154" i="12" s="1"/>
  <c r="K154" i="12" s="1"/>
  <c r="D154" i="12"/>
  <c r="E154" i="12" s="1"/>
  <c r="L154" i="12" s="1"/>
  <c r="F154" i="12"/>
  <c r="G154" i="12" s="1"/>
  <c r="M154" i="12" s="1"/>
  <c r="B155" i="12"/>
  <c r="C155" i="12" s="1"/>
  <c r="K155" i="12" s="1"/>
  <c r="D155" i="12"/>
  <c r="E155" i="12" s="1"/>
  <c r="L155" i="12" s="1"/>
  <c r="F155" i="12"/>
  <c r="G155" i="12" s="1"/>
  <c r="M155" i="12" s="1"/>
  <c r="B156" i="12"/>
  <c r="C156" i="12" s="1"/>
  <c r="K156" i="12" s="1"/>
  <c r="D156" i="12"/>
  <c r="E156" i="12" s="1"/>
  <c r="L156" i="12" s="1"/>
  <c r="F156" i="12"/>
  <c r="G156" i="12" s="1"/>
  <c r="M156" i="12" s="1"/>
  <c r="B157" i="12"/>
  <c r="C157" i="12" s="1"/>
  <c r="K157" i="12" s="1"/>
  <c r="D157" i="12"/>
  <c r="E157" i="12" s="1"/>
  <c r="L157" i="12" s="1"/>
  <c r="F157" i="12"/>
  <c r="G157" i="12" s="1"/>
  <c r="M157" i="12" s="1"/>
  <c r="B158" i="12"/>
  <c r="C158" i="12" s="1"/>
  <c r="K158" i="12" s="1"/>
  <c r="D158" i="12"/>
  <c r="E158" i="12" s="1"/>
  <c r="L158" i="12" s="1"/>
  <c r="F158" i="12"/>
  <c r="G158" i="12" s="1"/>
  <c r="M158" i="12" s="1"/>
  <c r="B159" i="12"/>
  <c r="C159" i="12" s="1"/>
  <c r="K159" i="12" s="1"/>
  <c r="D159" i="12"/>
  <c r="E159" i="12" s="1"/>
  <c r="L159" i="12" s="1"/>
  <c r="F159" i="12"/>
  <c r="G159" i="12" s="1"/>
  <c r="M159" i="12" s="1"/>
  <c r="B160" i="12"/>
  <c r="C160" i="12" s="1"/>
  <c r="K160" i="12" s="1"/>
  <c r="D160" i="12"/>
  <c r="E160" i="12" s="1"/>
  <c r="L160" i="12" s="1"/>
  <c r="F160" i="12"/>
  <c r="G160" i="12" s="1"/>
  <c r="M160" i="12" s="1"/>
  <c r="B161" i="12"/>
  <c r="C161" i="12" s="1"/>
  <c r="K161" i="12" s="1"/>
  <c r="D161" i="12"/>
  <c r="E161" i="12" s="1"/>
  <c r="L161" i="12" s="1"/>
  <c r="F161" i="12"/>
  <c r="G161" i="12" s="1"/>
  <c r="M161" i="12" s="1"/>
  <c r="B162" i="12"/>
  <c r="C162" i="12" s="1"/>
  <c r="K162" i="12" s="1"/>
  <c r="D162" i="12"/>
  <c r="E162" i="12" s="1"/>
  <c r="L162" i="12" s="1"/>
  <c r="F162" i="12"/>
  <c r="G162" i="12" s="1"/>
  <c r="M162" i="12" s="1"/>
  <c r="B163" i="12"/>
  <c r="C163" i="12" s="1"/>
  <c r="K163" i="12" s="1"/>
  <c r="D163" i="12"/>
  <c r="E163" i="12" s="1"/>
  <c r="L163" i="12" s="1"/>
  <c r="F163" i="12"/>
  <c r="G163" i="12" s="1"/>
  <c r="M163" i="12" s="1"/>
  <c r="B164" i="12"/>
  <c r="C164" i="12" s="1"/>
  <c r="K164" i="12" s="1"/>
  <c r="D164" i="12"/>
  <c r="E164" i="12" s="1"/>
  <c r="L164" i="12" s="1"/>
  <c r="F164" i="12"/>
  <c r="G164" i="12" s="1"/>
  <c r="M164" i="12" s="1"/>
  <c r="B165" i="12"/>
  <c r="C165" i="12" s="1"/>
  <c r="K165" i="12" s="1"/>
  <c r="D165" i="12"/>
  <c r="E165" i="12" s="1"/>
  <c r="L165" i="12" s="1"/>
  <c r="F165" i="12"/>
  <c r="G165" i="12" s="1"/>
  <c r="M165" i="12" s="1"/>
  <c r="B166" i="12"/>
  <c r="C166" i="12" s="1"/>
  <c r="K166" i="12" s="1"/>
  <c r="D166" i="12"/>
  <c r="E166" i="12" s="1"/>
  <c r="L166" i="12" s="1"/>
  <c r="F166" i="12"/>
  <c r="G166" i="12" s="1"/>
  <c r="M166" i="12" s="1"/>
  <c r="B167" i="12"/>
  <c r="C167" i="12" s="1"/>
  <c r="K167" i="12" s="1"/>
  <c r="D167" i="12"/>
  <c r="E167" i="12" s="1"/>
  <c r="L167" i="12" s="1"/>
  <c r="F167" i="12"/>
  <c r="G167" i="12" s="1"/>
  <c r="M167" i="12" s="1"/>
  <c r="B168" i="12"/>
  <c r="C168" i="12" s="1"/>
  <c r="K168" i="12" s="1"/>
  <c r="D168" i="12"/>
  <c r="E168" i="12" s="1"/>
  <c r="L168" i="12" s="1"/>
  <c r="F168" i="12"/>
  <c r="G168" i="12" s="1"/>
  <c r="M168" i="12" s="1"/>
  <c r="B169" i="12"/>
  <c r="C169" i="12" s="1"/>
  <c r="K169" i="12" s="1"/>
  <c r="D169" i="12"/>
  <c r="E169" i="12" s="1"/>
  <c r="L169" i="12" s="1"/>
  <c r="F169" i="12"/>
  <c r="G169" i="12" s="1"/>
  <c r="M169" i="12" s="1"/>
  <c r="B170" i="12"/>
  <c r="C170" i="12" s="1"/>
  <c r="K170" i="12" s="1"/>
  <c r="D170" i="12"/>
  <c r="E170" i="12" s="1"/>
  <c r="L170" i="12" s="1"/>
  <c r="F170" i="12"/>
  <c r="G170" i="12" s="1"/>
  <c r="M170" i="12" s="1"/>
  <c r="B171" i="12"/>
  <c r="C171" i="12" s="1"/>
  <c r="K171" i="12" s="1"/>
  <c r="D171" i="12"/>
  <c r="E171" i="12" s="1"/>
  <c r="L171" i="12" s="1"/>
  <c r="F171" i="12"/>
  <c r="G171" i="12" s="1"/>
  <c r="M171" i="12" s="1"/>
  <c r="B172" i="12"/>
  <c r="C172" i="12" s="1"/>
  <c r="K172" i="12" s="1"/>
  <c r="D172" i="12"/>
  <c r="E172" i="12" s="1"/>
  <c r="L172" i="12" s="1"/>
  <c r="F172" i="12"/>
  <c r="G172" i="12" s="1"/>
  <c r="M172" i="12" s="1"/>
  <c r="B173" i="12"/>
  <c r="C173" i="12" s="1"/>
  <c r="K173" i="12" s="1"/>
  <c r="D173" i="12"/>
  <c r="E173" i="12" s="1"/>
  <c r="L173" i="12" s="1"/>
  <c r="F173" i="12"/>
  <c r="G173" i="12" s="1"/>
  <c r="M173" i="12" s="1"/>
  <c r="B174" i="12"/>
  <c r="C174" i="12" s="1"/>
  <c r="K174" i="12" s="1"/>
  <c r="D174" i="12"/>
  <c r="E174" i="12" s="1"/>
  <c r="L174" i="12" s="1"/>
  <c r="F174" i="12"/>
  <c r="G174" i="12" s="1"/>
  <c r="M174" i="12" s="1"/>
  <c r="B175" i="12"/>
  <c r="C175" i="12" s="1"/>
  <c r="K175" i="12" s="1"/>
  <c r="D175" i="12"/>
  <c r="E175" i="12" s="1"/>
  <c r="L175" i="12" s="1"/>
  <c r="F175" i="12"/>
  <c r="G175" i="12" s="1"/>
  <c r="M175" i="12" s="1"/>
  <c r="B176" i="12"/>
  <c r="C176" i="12" s="1"/>
  <c r="K176" i="12" s="1"/>
  <c r="D176" i="12"/>
  <c r="E176" i="12" s="1"/>
  <c r="L176" i="12" s="1"/>
  <c r="F176" i="12"/>
  <c r="G176" i="12" s="1"/>
  <c r="M176" i="12" s="1"/>
  <c r="B177" i="12"/>
  <c r="C177" i="12" s="1"/>
  <c r="K177" i="12" s="1"/>
  <c r="D177" i="12"/>
  <c r="E177" i="12" s="1"/>
  <c r="L177" i="12" s="1"/>
  <c r="F177" i="12"/>
  <c r="G177" i="12" s="1"/>
  <c r="M177" i="12" s="1"/>
  <c r="B178" i="12"/>
  <c r="C178" i="12" s="1"/>
  <c r="K178" i="12" s="1"/>
  <c r="D178" i="12"/>
  <c r="E178" i="12" s="1"/>
  <c r="L178" i="12" s="1"/>
  <c r="F178" i="12"/>
  <c r="G178" i="12" s="1"/>
  <c r="M178" i="12" s="1"/>
  <c r="B179" i="12"/>
  <c r="C179" i="12" s="1"/>
  <c r="K179" i="12" s="1"/>
  <c r="D179" i="12"/>
  <c r="E179" i="12" s="1"/>
  <c r="L179" i="12" s="1"/>
  <c r="F179" i="12"/>
  <c r="G179" i="12" s="1"/>
  <c r="M179" i="12" s="1"/>
  <c r="B180" i="12"/>
  <c r="C180" i="12" s="1"/>
  <c r="K180" i="12" s="1"/>
  <c r="D180" i="12"/>
  <c r="E180" i="12" s="1"/>
  <c r="L180" i="12" s="1"/>
  <c r="F180" i="12"/>
  <c r="G180" i="12" s="1"/>
  <c r="M180" i="12" s="1"/>
  <c r="B181" i="12"/>
  <c r="C181" i="12" s="1"/>
  <c r="K181" i="12" s="1"/>
  <c r="D181" i="12"/>
  <c r="E181" i="12" s="1"/>
  <c r="L181" i="12" s="1"/>
  <c r="F181" i="12"/>
  <c r="G181" i="12" s="1"/>
  <c r="M181" i="12" s="1"/>
  <c r="B182" i="12"/>
  <c r="C182" i="12" s="1"/>
  <c r="K182" i="12" s="1"/>
  <c r="D182" i="12"/>
  <c r="E182" i="12" s="1"/>
  <c r="L182" i="12" s="1"/>
  <c r="F182" i="12"/>
  <c r="G182" i="12" s="1"/>
  <c r="M182" i="12" s="1"/>
  <c r="B183" i="12"/>
  <c r="C183" i="12" s="1"/>
  <c r="K183" i="12" s="1"/>
  <c r="D183" i="12"/>
  <c r="E183" i="12" s="1"/>
  <c r="L183" i="12" s="1"/>
  <c r="F183" i="12"/>
  <c r="G183" i="12" s="1"/>
  <c r="M183" i="12" s="1"/>
  <c r="B184" i="12"/>
  <c r="C184" i="12" s="1"/>
  <c r="K184" i="12" s="1"/>
  <c r="D184" i="12"/>
  <c r="E184" i="12" s="1"/>
  <c r="L184" i="12" s="1"/>
  <c r="F184" i="12"/>
  <c r="G184" i="12" s="1"/>
  <c r="M184" i="12" s="1"/>
  <c r="B185" i="12"/>
  <c r="C185" i="12" s="1"/>
  <c r="K185" i="12" s="1"/>
  <c r="D185" i="12"/>
  <c r="E185" i="12" s="1"/>
  <c r="L185" i="12" s="1"/>
  <c r="F185" i="12"/>
  <c r="G185" i="12" s="1"/>
  <c r="M185" i="12" s="1"/>
  <c r="B186" i="12"/>
  <c r="C186" i="12" s="1"/>
  <c r="K186" i="12" s="1"/>
  <c r="D186" i="12"/>
  <c r="E186" i="12" s="1"/>
  <c r="L186" i="12" s="1"/>
  <c r="F186" i="12"/>
  <c r="G186" i="12" s="1"/>
  <c r="M186" i="12" s="1"/>
  <c r="B187" i="12"/>
  <c r="C187" i="12" s="1"/>
  <c r="K187" i="12" s="1"/>
  <c r="D187" i="12"/>
  <c r="E187" i="12" s="1"/>
  <c r="L187" i="12" s="1"/>
  <c r="F187" i="12"/>
  <c r="G187" i="12" s="1"/>
  <c r="M187" i="12" s="1"/>
  <c r="B188" i="12"/>
  <c r="C188" i="12" s="1"/>
  <c r="K188" i="12" s="1"/>
  <c r="D188" i="12"/>
  <c r="E188" i="12" s="1"/>
  <c r="L188" i="12" s="1"/>
  <c r="F188" i="12"/>
  <c r="G188" i="12" s="1"/>
  <c r="M188" i="12" s="1"/>
  <c r="B189" i="12"/>
  <c r="C189" i="12" s="1"/>
  <c r="K189" i="12" s="1"/>
  <c r="D189" i="12"/>
  <c r="E189" i="12" s="1"/>
  <c r="L189" i="12" s="1"/>
  <c r="F189" i="12"/>
  <c r="G189" i="12" s="1"/>
  <c r="M189" i="12" s="1"/>
  <c r="B190" i="12"/>
  <c r="C190" i="12" s="1"/>
  <c r="K190" i="12" s="1"/>
  <c r="D190" i="12"/>
  <c r="E190" i="12" s="1"/>
  <c r="L190" i="12" s="1"/>
  <c r="F190" i="12"/>
  <c r="G190" i="12" s="1"/>
  <c r="M190" i="12" s="1"/>
  <c r="B191" i="12"/>
  <c r="C191" i="12" s="1"/>
  <c r="K191" i="12" s="1"/>
  <c r="D191" i="12"/>
  <c r="E191" i="12" s="1"/>
  <c r="L191" i="12" s="1"/>
  <c r="F191" i="12"/>
  <c r="G191" i="12" s="1"/>
  <c r="M191" i="12" s="1"/>
  <c r="B192" i="12"/>
  <c r="C192" i="12" s="1"/>
  <c r="K192" i="12" s="1"/>
  <c r="D192" i="12"/>
  <c r="E192" i="12" s="1"/>
  <c r="L192" i="12" s="1"/>
  <c r="F192" i="12"/>
  <c r="G192" i="12" s="1"/>
  <c r="M192" i="12" s="1"/>
  <c r="B193" i="12"/>
  <c r="C193" i="12" s="1"/>
  <c r="K193" i="12" s="1"/>
  <c r="D193" i="12"/>
  <c r="E193" i="12" s="1"/>
  <c r="L193" i="12" s="1"/>
  <c r="F193" i="12"/>
  <c r="G193" i="12" s="1"/>
  <c r="M193" i="12" s="1"/>
  <c r="B194" i="12"/>
  <c r="C194" i="12" s="1"/>
  <c r="K194" i="12" s="1"/>
  <c r="D194" i="12"/>
  <c r="E194" i="12" s="1"/>
  <c r="L194" i="12" s="1"/>
  <c r="F194" i="12"/>
  <c r="G194" i="12" s="1"/>
  <c r="M194" i="12" s="1"/>
  <c r="B195" i="12"/>
  <c r="C195" i="12" s="1"/>
  <c r="K195" i="12" s="1"/>
  <c r="D195" i="12"/>
  <c r="E195" i="12" s="1"/>
  <c r="L195" i="12" s="1"/>
  <c r="F195" i="12"/>
  <c r="G195" i="12" s="1"/>
  <c r="M195" i="12" s="1"/>
  <c r="B196" i="12"/>
  <c r="C196" i="12" s="1"/>
  <c r="K196" i="12" s="1"/>
  <c r="D196" i="12"/>
  <c r="E196" i="12" s="1"/>
  <c r="L196" i="12" s="1"/>
  <c r="F196" i="12"/>
  <c r="G196" i="12" s="1"/>
  <c r="M196" i="12" s="1"/>
  <c r="B197" i="12"/>
  <c r="C197" i="12" s="1"/>
  <c r="K197" i="12" s="1"/>
  <c r="D197" i="12"/>
  <c r="E197" i="12" s="1"/>
  <c r="L197" i="12" s="1"/>
  <c r="F197" i="12"/>
  <c r="G197" i="12" s="1"/>
  <c r="M197" i="12" s="1"/>
  <c r="B198" i="12"/>
  <c r="C198" i="12" s="1"/>
  <c r="K198" i="12" s="1"/>
  <c r="D198" i="12"/>
  <c r="E198" i="12" s="1"/>
  <c r="L198" i="12" s="1"/>
  <c r="F198" i="12"/>
  <c r="G198" i="12" s="1"/>
  <c r="M198" i="12" s="1"/>
  <c r="B199" i="12"/>
  <c r="C199" i="12" s="1"/>
  <c r="K199" i="12" s="1"/>
  <c r="D199" i="12"/>
  <c r="E199" i="12" s="1"/>
  <c r="L199" i="12" s="1"/>
  <c r="F199" i="12"/>
  <c r="G199" i="12" s="1"/>
  <c r="M199" i="12" s="1"/>
  <c r="B200" i="12"/>
  <c r="C200" i="12" s="1"/>
  <c r="K200" i="12" s="1"/>
  <c r="D200" i="12"/>
  <c r="E200" i="12" s="1"/>
  <c r="L200" i="12" s="1"/>
  <c r="F200" i="12"/>
  <c r="G200" i="12" s="1"/>
  <c r="M200" i="12" s="1"/>
  <c r="B201" i="12"/>
  <c r="C201" i="12" s="1"/>
  <c r="K201" i="12" s="1"/>
  <c r="D201" i="12"/>
  <c r="E201" i="12" s="1"/>
  <c r="L201" i="12" s="1"/>
  <c r="F201" i="12"/>
  <c r="G201" i="12" s="1"/>
  <c r="M201" i="12" s="1"/>
  <c r="B202" i="12"/>
  <c r="C202" i="12" s="1"/>
  <c r="K202" i="12" s="1"/>
  <c r="D202" i="12"/>
  <c r="E202" i="12" s="1"/>
  <c r="L202" i="12" s="1"/>
  <c r="F202" i="12"/>
  <c r="G202" i="12" s="1"/>
  <c r="M202" i="12" s="1"/>
  <c r="B203" i="12"/>
  <c r="C203" i="12" s="1"/>
  <c r="K203" i="12" s="1"/>
  <c r="D203" i="12"/>
  <c r="E203" i="12" s="1"/>
  <c r="L203" i="12" s="1"/>
  <c r="F203" i="12"/>
  <c r="G203" i="12" s="1"/>
  <c r="M203" i="12" s="1"/>
  <c r="B204" i="12"/>
  <c r="C204" i="12" s="1"/>
  <c r="K204" i="12" s="1"/>
  <c r="D204" i="12"/>
  <c r="E204" i="12" s="1"/>
  <c r="L204" i="12" s="1"/>
  <c r="F204" i="12"/>
  <c r="G204" i="12" s="1"/>
  <c r="M204" i="12" s="1"/>
  <c r="B205" i="12"/>
  <c r="C205" i="12" s="1"/>
  <c r="K205" i="12" s="1"/>
  <c r="D205" i="12"/>
  <c r="E205" i="12" s="1"/>
  <c r="L205" i="12" s="1"/>
  <c r="F205" i="12"/>
  <c r="G205" i="12" s="1"/>
  <c r="M205" i="12" s="1"/>
  <c r="B206" i="12"/>
  <c r="C206" i="12" s="1"/>
  <c r="K206" i="12" s="1"/>
  <c r="D206" i="12"/>
  <c r="E206" i="12" s="1"/>
  <c r="L206" i="12" s="1"/>
  <c r="F206" i="12"/>
  <c r="G206" i="12" s="1"/>
  <c r="M206" i="12" s="1"/>
  <c r="F7" i="12"/>
  <c r="G7" i="12" s="1"/>
  <c r="M7" i="12" s="1"/>
  <c r="D7" i="12"/>
  <c r="E7" i="12" s="1"/>
  <c r="L7" i="12" s="1"/>
  <c r="B7" i="12"/>
  <c r="C7" i="12" s="1"/>
  <c r="K7" i="12" s="1"/>
  <c r="Z25" i="1"/>
  <c r="Z26" i="1"/>
  <c r="Z27" i="1"/>
  <c r="Z28" i="1"/>
  <c r="Z29" i="1"/>
  <c r="Z30" i="1"/>
  <c r="Z31" i="1"/>
  <c r="Z32" i="1"/>
  <c r="Z33" i="1"/>
  <c r="Z34" i="1"/>
  <c r="Z24" i="1"/>
  <c r="Y24" i="1"/>
  <c r="AA24" i="1" s="1"/>
  <c r="Y25" i="1" l="1"/>
  <c r="AA25" i="1" s="1"/>
  <c r="J65" i="8"/>
  <c r="K64" i="8"/>
  <c r="G65" i="8"/>
  <c r="H64" i="8"/>
  <c r="D64" i="8"/>
  <c r="E64" i="8" s="1"/>
  <c r="Y26" i="1"/>
  <c r="L2" i="12"/>
  <c r="L3" i="12"/>
  <c r="M3" i="12"/>
  <c r="M2" i="12"/>
  <c r="K2" i="12"/>
  <c r="K3" i="12"/>
  <c r="H18" i="12"/>
  <c r="N18" i="12" s="1"/>
  <c r="H16" i="12"/>
  <c r="N16" i="12" s="1"/>
  <c r="H14" i="12"/>
  <c r="N14" i="12" s="1"/>
  <c r="H12" i="12"/>
  <c r="N12" i="12" s="1"/>
  <c r="H10" i="12"/>
  <c r="N10" i="12" s="1"/>
  <c r="H48" i="12"/>
  <c r="N48" i="12" s="1"/>
  <c r="H46" i="12"/>
  <c r="N46" i="12" s="1"/>
  <c r="H44" i="12"/>
  <c r="N44" i="12" s="1"/>
  <c r="H42" i="12"/>
  <c r="N42" i="12" s="1"/>
  <c r="H40" i="12"/>
  <c r="N40" i="12" s="1"/>
  <c r="H38" i="12"/>
  <c r="N38" i="12" s="1"/>
  <c r="H36" i="12"/>
  <c r="N36" i="12" s="1"/>
  <c r="H22" i="12"/>
  <c r="N22" i="12" s="1"/>
  <c r="H20" i="12"/>
  <c r="N20" i="12" s="1"/>
  <c r="H50" i="12"/>
  <c r="N50" i="12" s="1"/>
  <c r="H34" i="12"/>
  <c r="N34" i="12" s="1"/>
  <c r="H32" i="12"/>
  <c r="N32" i="12" s="1"/>
  <c r="H30" i="12"/>
  <c r="N30" i="12" s="1"/>
  <c r="H28" i="12"/>
  <c r="N28" i="12" s="1"/>
  <c r="H26" i="12"/>
  <c r="N26" i="12" s="1"/>
  <c r="H24" i="12"/>
  <c r="N24" i="12" s="1"/>
  <c r="H114" i="12"/>
  <c r="N114" i="12" s="1"/>
  <c r="H112" i="12"/>
  <c r="N112" i="12" s="1"/>
  <c r="H110" i="12"/>
  <c r="N110" i="12" s="1"/>
  <c r="H108" i="12"/>
  <c r="N108" i="12" s="1"/>
  <c r="H106" i="12"/>
  <c r="N106" i="12" s="1"/>
  <c r="H104" i="12"/>
  <c r="N104" i="12" s="1"/>
  <c r="H116" i="12"/>
  <c r="N116" i="12" s="1"/>
  <c r="H102" i="12"/>
  <c r="N102" i="12" s="1"/>
  <c r="H68" i="12"/>
  <c r="N68" i="12" s="1"/>
  <c r="H66" i="12"/>
  <c r="N66" i="12" s="1"/>
  <c r="H64" i="12"/>
  <c r="N64" i="12" s="1"/>
  <c r="H62" i="12"/>
  <c r="N62" i="12" s="1"/>
  <c r="H60" i="12"/>
  <c r="N60" i="12" s="1"/>
  <c r="H58" i="12"/>
  <c r="N58" i="12" s="1"/>
  <c r="H56" i="12"/>
  <c r="N56" i="12" s="1"/>
  <c r="H54" i="12"/>
  <c r="N54" i="12" s="1"/>
  <c r="H100" i="12"/>
  <c r="N100" i="12" s="1"/>
  <c r="H98" i="12"/>
  <c r="N98" i="12" s="1"/>
  <c r="H96" i="12"/>
  <c r="N96" i="12" s="1"/>
  <c r="H94" i="12"/>
  <c r="N94" i="12" s="1"/>
  <c r="H92" i="12"/>
  <c r="N92" i="12" s="1"/>
  <c r="H205" i="12"/>
  <c r="N205" i="12" s="1"/>
  <c r="H134" i="12"/>
  <c r="N134" i="12" s="1"/>
  <c r="H132" i="12"/>
  <c r="N132" i="12" s="1"/>
  <c r="H130" i="12"/>
  <c r="N130" i="12" s="1"/>
  <c r="H128" i="12"/>
  <c r="N128" i="12" s="1"/>
  <c r="H126" i="12"/>
  <c r="N126" i="12" s="1"/>
  <c r="H124" i="12"/>
  <c r="N124" i="12" s="1"/>
  <c r="H122" i="12"/>
  <c r="N122" i="12" s="1"/>
  <c r="H120" i="12"/>
  <c r="N120" i="12" s="1"/>
  <c r="H90" i="12"/>
  <c r="N90" i="12" s="1"/>
  <c r="H88" i="12"/>
  <c r="N88" i="12" s="1"/>
  <c r="H86" i="12"/>
  <c r="N86" i="12" s="1"/>
  <c r="H84" i="12"/>
  <c r="N84" i="12" s="1"/>
  <c r="H82" i="12"/>
  <c r="N82" i="12" s="1"/>
  <c r="H80" i="12"/>
  <c r="N80" i="12" s="1"/>
  <c r="H78" i="12"/>
  <c r="N78" i="12" s="1"/>
  <c r="H76" i="12"/>
  <c r="N76" i="12" s="1"/>
  <c r="H74" i="12"/>
  <c r="N74" i="12" s="1"/>
  <c r="H72" i="12"/>
  <c r="N72" i="12" s="1"/>
  <c r="H70" i="12"/>
  <c r="N70" i="12" s="1"/>
  <c r="H118" i="12"/>
  <c r="N118" i="12" s="1"/>
  <c r="H197" i="12"/>
  <c r="N197" i="12" s="1"/>
  <c r="H189" i="12"/>
  <c r="N189" i="12" s="1"/>
  <c r="H181" i="12"/>
  <c r="N181" i="12" s="1"/>
  <c r="H173" i="12"/>
  <c r="N173" i="12" s="1"/>
  <c r="H149" i="12"/>
  <c r="N149" i="12" s="1"/>
  <c r="H141" i="12"/>
  <c r="N141" i="12" s="1"/>
  <c r="H201" i="12"/>
  <c r="N201" i="12" s="1"/>
  <c r="H193" i="12"/>
  <c r="N193" i="12" s="1"/>
  <c r="H185" i="12"/>
  <c r="N185" i="12" s="1"/>
  <c r="H177" i="12"/>
  <c r="N177" i="12" s="1"/>
  <c r="H169" i="12"/>
  <c r="N169" i="12" s="1"/>
  <c r="H161" i="12"/>
  <c r="N161" i="12" s="1"/>
  <c r="H153" i="12"/>
  <c r="N153" i="12" s="1"/>
  <c r="H145" i="12"/>
  <c r="N145" i="12" s="1"/>
  <c r="H137" i="12"/>
  <c r="N137" i="12" s="1"/>
  <c r="H165" i="12"/>
  <c r="N165" i="12" s="1"/>
  <c r="H157" i="12"/>
  <c r="N157" i="12" s="1"/>
  <c r="H51" i="12"/>
  <c r="N51" i="12" s="1"/>
  <c r="H203" i="12"/>
  <c r="N203" i="12" s="1"/>
  <c r="H199" i="12"/>
  <c r="N199" i="12" s="1"/>
  <c r="H195" i="12"/>
  <c r="N195" i="12" s="1"/>
  <c r="H191" i="12"/>
  <c r="N191" i="12" s="1"/>
  <c r="H187" i="12"/>
  <c r="N187" i="12" s="1"/>
  <c r="H183" i="12"/>
  <c r="N183" i="12" s="1"/>
  <c r="H179" i="12"/>
  <c r="N179" i="12" s="1"/>
  <c r="H175" i="12"/>
  <c r="N175" i="12" s="1"/>
  <c r="H171" i="12"/>
  <c r="N171" i="12" s="1"/>
  <c r="H167" i="12"/>
  <c r="N167" i="12" s="1"/>
  <c r="H163" i="12"/>
  <c r="N163" i="12" s="1"/>
  <c r="H159" i="12"/>
  <c r="N159" i="12" s="1"/>
  <c r="H155" i="12"/>
  <c r="N155" i="12" s="1"/>
  <c r="H151" i="12"/>
  <c r="N151" i="12" s="1"/>
  <c r="H147" i="12"/>
  <c r="N147" i="12" s="1"/>
  <c r="H143" i="12"/>
  <c r="N143" i="12" s="1"/>
  <c r="H139" i="12"/>
  <c r="N139" i="12" s="1"/>
  <c r="H135" i="12"/>
  <c r="N135" i="12" s="1"/>
  <c r="H53" i="12"/>
  <c r="N53" i="12" s="1"/>
  <c r="H9" i="12"/>
  <c r="N9" i="12" s="1"/>
  <c r="H194" i="12"/>
  <c r="N194" i="12" s="1"/>
  <c r="H182" i="12"/>
  <c r="N182" i="12" s="1"/>
  <c r="H178" i="12"/>
  <c r="N178" i="12" s="1"/>
  <c r="H174" i="12"/>
  <c r="N174" i="12" s="1"/>
  <c r="H170" i="12"/>
  <c r="N170" i="12" s="1"/>
  <c r="H166" i="12"/>
  <c r="N166" i="12" s="1"/>
  <c r="H204" i="12"/>
  <c r="N204" i="12" s="1"/>
  <c r="H200" i="12"/>
  <c r="N200" i="12" s="1"/>
  <c r="H196" i="12"/>
  <c r="N196" i="12" s="1"/>
  <c r="H192" i="12"/>
  <c r="N192" i="12" s="1"/>
  <c r="H188" i="12"/>
  <c r="N188" i="12" s="1"/>
  <c r="H184" i="12"/>
  <c r="N184" i="12" s="1"/>
  <c r="H180" i="12"/>
  <c r="N180" i="12" s="1"/>
  <c r="H176" i="12"/>
  <c r="N176" i="12" s="1"/>
  <c r="H172" i="12"/>
  <c r="N172" i="12" s="1"/>
  <c r="H168" i="12"/>
  <c r="N168" i="12" s="1"/>
  <c r="H164" i="12"/>
  <c r="N164" i="12" s="1"/>
  <c r="H160" i="12"/>
  <c r="N160" i="12" s="1"/>
  <c r="H156" i="12"/>
  <c r="N156" i="12" s="1"/>
  <c r="H152" i="12"/>
  <c r="N152" i="12" s="1"/>
  <c r="H148" i="12"/>
  <c r="N148" i="12" s="1"/>
  <c r="H144" i="12"/>
  <c r="N144" i="12" s="1"/>
  <c r="H140" i="12"/>
  <c r="N140" i="12" s="1"/>
  <c r="H136" i="12"/>
  <c r="N136" i="12" s="1"/>
  <c r="H206" i="12"/>
  <c r="N206" i="12" s="1"/>
  <c r="H202" i="12"/>
  <c r="N202" i="12" s="1"/>
  <c r="H198" i="12"/>
  <c r="N198" i="12" s="1"/>
  <c r="H190" i="12"/>
  <c r="N190" i="12" s="1"/>
  <c r="H186" i="12"/>
  <c r="N186" i="12" s="1"/>
  <c r="H162" i="12"/>
  <c r="N162" i="12" s="1"/>
  <c r="H158" i="12"/>
  <c r="N158" i="12" s="1"/>
  <c r="H154" i="12"/>
  <c r="N154" i="12" s="1"/>
  <c r="H150" i="12"/>
  <c r="N150" i="12" s="1"/>
  <c r="H146" i="12"/>
  <c r="N146" i="12" s="1"/>
  <c r="H142" i="12"/>
  <c r="N142" i="12" s="1"/>
  <c r="H138" i="12"/>
  <c r="N138" i="12" s="1"/>
  <c r="H133" i="12"/>
  <c r="N133" i="12" s="1"/>
  <c r="H131" i="12"/>
  <c r="N131" i="12" s="1"/>
  <c r="H129" i="12"/>
  <c r="N129" i="12" s="1"/>
  <c r="H127" i="12"/>
  <c r="N127" i="12" s="1"/>
  <c r="H125" i="12"/>
  <c r="N125" i="12" s="1"/>
  <c r="H123" i="12"/>
  <c r="N123" i="12" s="1"/>
  <c r="H121" i="12"/>
  <c r="N121" i="12" s="1"/>
  <c r="H119" i="12"/>
  <c r="N119" i="12" s="1"/>
  <c r="H117" i="12"/>
  <c r="N117" i="12" s="1"/>
  <c r="H115" i="12"/>
  <c r="N115" i="12" s="1"/>
  <c r="H113" i="12"/>
  <c r="N113" i="12" s="1"/>
  <c r="H111" i="12"/>
  <c r="N111" i="12" s="1"/>
  <c r="H109" i="12"/>
  <c r="N109" i="12" s="1"/>
  <c r="H107" i="12"/>
  <c r="N107" i="12" s="1"/>
  <c r="H105" i="12"/>
  <c r="N105" i="12" s="1"/>
  <c r="H103" i="12"/>
  <c r="N103" i="12" s="1"/>
  <c r="H101" i="12"/>
  <c r="N101" i="12" s="1"/>
  <c r="H99" i="12"/>
  <c r="N99" i="12" s="1"/>
  <c r="H97" i="12"/>
  <c r="N97" i="12" s="1"/>
  <c r="H95" i="12"/>
  <c r="N95" i="12" s="1"/>
  <c r="H93" i="12"/>
  <c r="N93" i="12" s="1"/>
  <c r="H91" i="12"/>
  <c r="N91" i="12" s="1"/>
  <c r="H89" i="12"/>
  <c r="N89" i="12" s="1"/>
  <c r="H87" i="12"/>
  <c r="N87" i="12" s="1"/>
  <c r="H85" i="12"/>
  <c r="N85" i="12" s="1"/>
  <c r="H83" i="12"/>
  <c r="N83" i="12" s="1"/>
  <c r="H81" i="12"/>
  <c r="N81" i="12" s="1"/>
  <c r="H79" i="12"/>
  <c r="N79" i="12" s="1"/>
  <c r="H77" i="12"/>
  <c r="N77" i="12" s="1"/>
  <c r="H75" i="12"/>
  <c r="N75" i="12" s="1"/>
  <c r="H73" i="12"/>
  <c r="N73" i="12" s="1"/>
  <c r="H71" i="12"/>
  <c r="N71" i="12" s="1"/>
  <c r="H69" i="12"/>
  <c r="N69" i="12" s="1"/>
  <c r="H67" i="12"/>
  <c r="N67" i="12" s="1"/>
  <c r="H65" i="12"/>
  <c r="N65" i="12" s="1"/>
  <c r="H63" i="12"/>
  <c r="N63" i="12" s="1"/>
  <c r="H61" i="12"/>
  <c r="N61" i="12" s="1"/>
  <c r="H59" i="12"/>
  <c r="N59" i="12" s="1"/>
  <c r="H57" i="12"/>
  <c r="N57" i="12" s="1"/>
  <c r="H55" i="12"/>
  <c r="N55" i="12" s="1"/>
  <c r="H52" i="12"/>
  <c r="N52" i="12" s="1"/>
  <c r="H49" i="12"/>
  <c r="N49" i="12" s="1"/>
  <c r="H47" i="12"/>
  <c r="N47" i="12" s="1"/>
  <c r="H45" i="12"/>
  <c r="N45" i="12" s="1"/>
  <c r="H43" i="12"/>
  <c r="N43" i="12" s="1"/>
  <c r="H41" i="12"/>
  <c r="N41" i="12" s="1"/>
  <c r="H39" i="12"/>
  <c r="N39" i="12" s="1"/>
  <c r="H37" i="12"/>
  <c r="N37" i="12" s="1"/>
  <c r="H35" i="12"/>
  <c r="N35" i="12" s="1"/>
  <c r="H33" i="12"/>
  <c r="N33" i="12" s="1"/>
  <c r="H31" i="12"/>
  <c r="N31" i="12" s="1"/>
  <c r="H29" i="12"/>
  <c r="N29" i="12" s="1"/>
  <c r="H27" i="12"/>
  <c r="N27" i="12" s="1"/>
  <c r="H25" i="12"/>
  <c r="N25" i="12" s="1"/>
  <c r="H23" i="12"/>
  <c r="N23" i="12" s="1"/>
  <c r="H21" i="12"/>
  <c r="N21" i="12" s="1"/>
  <c r="H19" i="12"/>
  <c r="N19" i="12" s="1"/>
  <c r="H17" i="12"/>
  <c r="N17" i="12" s="1"/>
  <c r="H15" i="12"/>
  <c r="N15" i="12" s="1"/>
  <c r="H13" i="12"/>
  <c r="N13" i="12" s="1"/>
  <c r="H11" i="12"/>
  <c r="N11" i="12" s="1"/>
  <c r="H8" i="12"/>
  <c r="N8" i="12" s="1"/>
  <c r="H7" i="12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207" i="9"/>
  <c r="J66" i="8" l="1"/>
  <c r="K65" i="8"/>
  <c r="G66" i="8"/>
  <c r="H65" i="8"/>
  <c r="D65" i="8"/>
  <c r="E65" i="8" s="1"/>
  <c r="P2" i="12"/>
  <c r="R2" i="12" s="1"/>
  <c r="N7" i="12"/>
  <c r="N3" i="12" s="1"/>
  <c r="P1" i="12"/>
  <c r="Y27" i="1"/>
  <c r="AA26" i="1"/>
  <c r="K5" i="12"/>
  <c r="L5" i="12"/>
  <c r="M5" i="12"/>
  <c r="D208" i="9"/>
  <c r="D207" i="9"/>
  <c r="F206" i="9" s="1"/>
  <c r="D206" i="9"/>
  <c r="J67" i="8" l="1"/>
  <c r="K66" i="8"/>
  <c r="G67" i="8"/>
  <c r="H66" i="8"/>
  <c r="D66" i="8"/>
  <c r="E66" i="8" s="1"/>
  <c r="N2" i="12"/>
  <c r="N5" i="12" s="1"/>
  <c r="P4" i="12"/>
  <c r="R3" i="12" s="1"/>
  <c r="Y28" i="1"/>
  <c r="AA27" i="1"/>
  <c r="D209" i="9"/>
  <c r="F207" i="9" s="1"/>
  <c r="J68" i="8" l="1"/>
  <c r="K67" i="8"/>
  <c r="G68" i="8"/>
  <c r="H67" i="8"/>
  <c r="D67" i="8"/>
  <c r="E67" i="8" s="1"/>
  <c r="R4" i="12"/>
  <c r="Y29" i="1"/>
  <c r="AA28" i="1"/>
  <c r="F208" i="9"/>
  <c r="F209" i="9" s="1"/>
  <c r="F210" i="9" s="1"/>
  <c r="F211" i="9" s="1"/>
  <c r="F212" i="9" s="1"/>
  <c r="F213" i="9" s="1"/>
  <c r="F214" i="9" s="1"/>
  <c r="F215" i="9" s="1"/>
  <c r="F216" i="9" s="1"/>
  <c r="F217" i="9" s="1"/>
  <c r="F218" i="9" s="1"/>
  <c r="F219" i="9" s="1"/>
  <c r="F220" i="9" s="1"/>
  <c r="J69" i="8" l="1"/>
  <c r="K68" i="8"/>
  <c r="G69" i="8"/>
  <c r="H68" i="8"/>
  <c r="D68" i="8"/>
  <c r="E68" i="8" s="1"/>
  <c r="R5" i="12"/>
  <c r="R6" i="12" s="1"/>
  <c r="R7" i="12" s="1"/>
  <c r="R8" i="12" s="1"/>
  <c r="R9" i="12" s="1"/>
  <c r="R10" i="12" s="1"/>
  <c r="R11" i="12" s="1"/>
  <c r="R12" i="12" s="1"/>
  <c r="R13" i="12" s="1"/>
  <c r="R14" i="12" s="1"/>
  <c r="R15" i="12" s="1"/>
  <c r="R16" i="12" s="1"/>
  <c r="R17" i="12" s="1"/>
  <c r="Y30" i="1"/>
  <c r="AA29" i="1"/>
  <c r="H206" i="9" a="1"/>
  <c r="I178" i="9"/>
  <c r="I91" i="9"/>
  <c r="I75" i="9"/>
  <c r="I194" i="9"/>
  <c r="I162" i="9"/>
  <c r="I107" i="9"/>
  <c r="I202" i="9"/>
  <c r="I186" i="9"/>
  <c r="I170" i="9"/>
  <c r="I99" i="9"/>
  <c r="I83" i="9"/>
  <c r="I198" i="9"/>
  <c r="I190" i="9"/>
  <c r="I182" i="9"/>
  <c r="I174" i="9"/>
  <c r="I166" i="9"/>
  <c r="I111" i="9"/>
  <c r="I103" i="9"/>
  <c r="I95" i="9"/>
  <c r="I87" i="9"/>
  <c r="I79" i="9"/>
  <c r="I179" i="9"/>
  <c r="I195" i="9"/>
  <c r="I187" i="9"/>
  <c r="I199" i="9"/>
  <c r="I191" i="9"/>
  <c r="I183" i="9"/>
  <c r="I203" i="9"/>
  <c r="I201" i="9"/>
  <c r="I200" i="9"/>
  <c r="I197" i="9"/>
  <c r="I196" i="9"/>
  <c r="I193" i="9"/>
  <c r="I192" i="9"/>
  <c r="I189" i="9"/>
  <c r="I188" i="9"/>
  <c r="I185" i="9"/>
  <c r="I184" i="9"/>
  <c r="I181" i="9"/>
  <c r="I180" i="9"/>
  <c r="I177" i="9"/>
  <c r="I176" i="9"/>
  <c r="I173" i="9"/>
  <c r="I172" i="9"/>
  <c r="I169" i="9"/>
  <c r="I168" i="9"/>
  <c r="I165" i="9"/>
  <c r="I164" i="9"/>
  <c r="I161" i="9"/>
  <c r="I160" i="9"/>
  <c r="I157" i="9"/>
  <c r="I153" i="9"/>
  <c r="I149" i="9"/>
  <c r="I145" i="9"/>
  <c r="I141" i="9"/>
  <c r="I137" i="9"/>
  <c r="I133" i="9"/>
  <c r="I129" i="9"/>
  <c r="I125" i="9"/>
  <c r="I121" i="9"/>
  <c r="I117" i="9"/>
  <c r="I114" i="9"/>
  <c r="I113" i="9"/>
  <c r="I110" i="9"/>
  <c r="I109" i="9"/>
  <c r="I106" i="9"/>
  <c r="I105" i="9"/>
  <c r="I102" i="9"/>
  <c r="I101" i="9"/>
  <c r="I98" i="9"/>
  <c r="I97" i="9"/>
  <c r="I94" i="9"/>
  <c r="I93" i="9"/>
  <c r="I90" i="9"/>
  <c r="I89" i="9"/>
  <c r="I86" i="9"/>
  <c r="I85" i="9"/>
  <c r="I82" i="9"/>
  <c r="I81" i="9"/>
  <c r="I78" i="9"/>
  <c r="I77" i="9"/>
  <c r="I175" i="9"/>
  <c r="I171" i="9"/>
  <c r="I167" i="9"/>
  <c r="I163" i="9"/>
  <c r="I159" i="9"/>
  <c r="I155" i="9"/>
  <c r="I151" i="9"/>
  <c r="I147" i="9"/>
  <c r="I143" i="9"/>
  <c r="I139" i="9"/>
  <c r="I135" i="9"/>
  <c r="I131" i="9"/>
  <c r="I127" i="9"/>
  <c r="I123" i="9"/>
  <c r="I119" i="9"/>
  <c r="I115" i="9"/>
  <c r="I112" i="9"/>
  <c r="I108" i="9"/>
  <c r="I104" i="9"/>
  <c r="I100" i="9"/>
  <c r="I96" i="9"/>
  <c r="I92" i="9"/>
  <c r="I88" i="9"/>
  <c r="I84" i="9"/>
  <c r="I80" i="9"/>
  <c r="I76" i="9"/>
  <c r="I158" i="9"/>
  <c r="I156" i="9"/>
  <c r="I154" i="9"/>
  <c r="I152" i="9"/>
  <c r="I150" i="9"/>
  <c r="I148" i="9"/>
  <c r="I146" i="9"/>
  <c r="I144" i="9"/>
  <c r="I142" i="9"/>
  <c r="I140" i="9"/>
  <c r="I138" i="9"/>
  <c r="I136" i="9"/>
  <c r="I134" i="9"/>
  <c r="I132" i="9"/>
  <c r="I130" i="9"/>
  <c r="I128" i="9"/>
  <c r="I126" i="9"/>
  <c r="I124" i="9"/>
  <c r="I122" i="9"/>
  <c r="I120" i="9"/>
  <c r="I118" i="9"/>
  <c r="I116" i="9"/>
  <c r="C5" i="10"/>
  <c r="D5" i="10"/>
  <c r="E5" i="10"/>
  <c r="F5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W158" i="10"/>
  <c r="W159" i="10"/>
  <c r="W160" i="10"/>
  <c r="W161" i="10"/>
  <c r="W162" i="10"/>
  <c r="W163" i="10"/>
  <c r="W164" i="10"/>
  <c r="W165" i="10"/>
  <c r="W166" i="10"/>
  <c r="W167" i="10"/>
  <c r="W168" i="10"/>
  <c r="W169" i="10"/>
  <c r="W170" i="10"/>
  <c r="W171" i="10"/>
  <c r="W172" i="10"/>
  <c r="W173" i="10"/>
  <c r="W174" i="10"/>
  <c r="W175" i="10"/>
  <c r="W176" i="10"/>
  <c r="W177" i="10"/>
  <c r="W178" i="10"/>
  <c r="W179" i="10"/>
  <c r="W180" i="10"/>
  <c r="W181" i="10"/>
  <c r="W182" i="10"/>
  <c r="W183" i="10"/>
  <c r="W184" i="10"/>
  <c r="W185" i="10"/>
  <c r="W186" i="10"/>
  <c r="W187" i="10"/>
  <c r="W188" i="10"/>
  <c r="W189" i="10"/>
  <c r="W190" i="10"/>
  <c r="W191" i="10"/>
  <c r="W192" i="10"/>
  <c r="W193" i="10"/>
  <c r="W194" i="10"/>
  <c r="W195" i="10"/>
  <c r="W196" i="10"/>
  <c r="W197" i="10"/>
  <c r="W198" i="10"/>
  <c r="W199" i="10"/>
  <c r="W200" i="10"/>
  <c r="W201" i="10"/>
  <c r="W202" i="10"/>
  <c r="W203" i="10"/>
  <c r="W204" i="10"/>
  <c r="W205" i="10"/>
  <c r="W206" i="10"/>
  <c r="W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70" i="10"/>
  <c r="V71" i="10"/>
  <c r="V72" i="10"/>
  <c r="V73" i="10"/>
  <c r="V74" i="10"/>
  <c r="V75" i="10"/>
  <c r="V76" i="10"/>
  <c r="V77" i="10"/>
  <c r="V78" i="10"/>
  <c r="V79" i="10"/>
  <c r="V80" i="10"/>
  <c r="V81" i="10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7" i="10"/>
  <c r="J70" i="8" l="1"/>
  <c r="K69" i="8"/>
  <c r="G70" i="8"/>
  <c r="H69" i="8"/>
  <c r="D69" i="8"/>
  <c r="E69" i="8" s="1"/>
  <c r="S1" i="12" a="1"/>
  <c r="Y31" i="1"/>
  <c r="AA30" i="1"/>
  <c r="H207" i="9"/>
  <c r="H220" i="9"/>
  <c r="H216" i="9"/>
  <c r="H212" i="9"/>
  <c r="H208" i="9"/>
  <c r="H221" i="9"/>
  <c r="H217" i="9"/>
  <c r="H213" i="9"/>
  <c r="H209" i="9"/>
  <c r="H218" i="9"/>
  <c r="H214" i="9"/>
  <c r="H210" i="9"/>
  <c r="H206" i="9"/>
  <c r="H219" i="9"/>
  <c r="H215" i="9"/>
  <c r="H211" i="9"/>
  <c r="C14" i="11"/>
  <c r="D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C23" i="11"/>
  <c r="D23" i="11" s="1"/>
  <c r="C24" i="11"/>
  <c r="D24" i="11" s="1"/>
  <c r="C25" i="11"/>
  <c r="D25" i="11" s="1"/>
  <c r="C26" i="11"/>
  <c r="D26" i="11" s="1"/>
  <c r="C27" i="11"/>
  <c r="D27" i="11" s="1"/>
  <c r="C28" i="11"/>
  <c r="D28" i="11" s="1"/>
  <c r="C29" i="11"/>
  <c r="D29" i="11" s="1"/>
  <c r="C30" i="11"/>
  <c r="D30" i="11" s="1"/>
  <c r="C31" i="11"/>
  <c r="D31" i="11" s="1"/>
  <c r="C32" i="11"/>
  <c r="D32" i="11" s="1"/>
  <c r="C33" i="11"/>
  <c r="D33" i="11" s="1"/>
  <c r="C34" i="11"/>
  <c r="D34" i="11" s="1"/>
  <c r="C35" i="11"/>
  <c r="D35" i="11" s="1"/>
  <c r="C36" i="11"/>
  <c r="D36" i="11" s="1"/>
  <c r="C37" i="11"/>
  <c r="D37" i="11" s="1"/>
  <c r="C38" i="11"/>
  <c r="D38" i="11" s="1"/>
  <c r="C39" i="11"/>
  <c r="D39" i="11" s="1"/>
  <c r="C40" i="11"/>
  <c r="D40" i="11" s="1"/>
  <c r="C41" i="11"/>
  <c r="D41" i="11" s="1"/>
  <c r="C42" i="11"/>
  <c r="D42" i="11" s="1"/>
  <c r="C43" i="11"/>
  <c r="D43" i="11" s="1"/>
  <c r="C44" i="11"/>
  <c r="D44" i="11" s="1"/>
  <c r="C45" i="11"/>
  <c r="D45" i="11" s="1"/>
  <c r="C46" i="11"/>
  <c r="D46" i="11" s="1"/>
  <c r="C47" i="11"/>
  <c r="D47" i="11" s="1"/>
  <c r="C48" i="11"/>
  <c r="D48" i="11" s="1"/>
  <c r="C49" i="11"/>
  <c r="D49" i="11" s="1"/>
  <c r="C50" i="11"/>
  <c r="D50" i="11" s="1"/>
  <c r="C51" i="11"/>
  <c r="D51" i="11" s="1"/>
  <c r="C52" i="11"/>
  <c r="D52" i="11" s="1"/>
  <c r="C53" i="11"/>
  <c r="D53" i="11" s="1"/>
  <c r="C54" i="11"/>
  <c r="D54" i="11" s="1"/>
  <c r="C55" i="11"/>
  <c r="D55" i="11" s="1"/>
  <c r="C56" i="11"/>
  <c r="D56" i="11" s="1"/>
  <c r="C57" i="11"/>
  <c r="D57" i="11" s="1"/>
  <c r="C58" i="11"/>
  <c r="D58" i="11" s="1"/>
  <c r="C59" i="11"/>
  <c r="D59" i="11" s="1"/>
  <c r="C60" i="11"/>
  <c r="D60" i="11" s="1"/>
  <c r="C61" i="11"/>
  <c r="D61" i="11" s="1"/>
  <c r="C62" i="11"/>
  <c r="D62" i="11" s="1"/>
  <c r="C63" i="11"/>
  <c r="D63" i="11" s="1"/>
  <c r="C64" i="11"/>
  <c r="D64" i="11" s="1"/>
  <c r="C65" i="11"/>
  <c r="D65" i="11" s="1"/>
  <c r="C66" i="11"/>
  <c r="D66" i="11" s="1"/>
  <c r="C67" i="11"/>
  <c r="D67" i="11" s="1"/>
  <c r="C68" i="11"/>
  <c r="D68" i="11" s="1"/>
  <c r="C69" i="11"/>
  <c r="D69" i="11" s="1"/>
  <c r="C70" i="11"/>
  <c r="D70" i="11" s="1"/>
  <c r="C71" i="11"/>
  <c r="D71" i="11" s="1"/>
  <c r="C72" i="11"/>
  <c r="D72" i="11" s="1"/>
  <c r="C73" i="11"/>
  <c r="D73" i="11" s="1"/>
  <c r="C74" i="11"/>
  <c r="D74" i="11" s="1"/>
  <c r="C75" i="11"/>
  <c r="D75" i="11" s="1"/>
  <c r="C76" i="11"/>
  <c r="D76" i="11" s="1"/>
  <c r="C77" i="11"/>
  <c r="D77" i="11" s="1"/>
  <c r="C78" i="11"/>
  <c r="D78" i="11" s="1"/>
  <c r="C79" i="11"/>
  <c r="D79" i="11" s="1"/>
  <c r="C80" i="11"/>
  <c r="D80" i="11" s="1"/>
  <c r="C81" i="11"/>
  <c r="D81" i="11" s="1"/>
  <c r="C82" i="11"/>
  <c r="D82" i="11" s="1"/>
  <c r="C83" i="11"/>
  <c r="D83" i="11" s="1"/>
  <c r="C84" i="11"/>
  <c r="D84" i="11" s="1"/>
  <c r="C85" i="11"/>
  <c r="D85" i="11" s="1"/>
  <c r="C86" i="11"/>
  <c r="D86" i="11" s="1"/>
  <c r="C87" i="11"/>
  <c r="D87" i="11" s="1"/>
  <c r="C88" i="11"/>
  <c r="D88" i="11" s="1"/>
  <c r="C89" i="11"/>
  <c r="D89" i="11" s="1"/>
  <c r="C90" i="11"/>
  <c r="D90" i="11" s="1"/>
  <c r="C91" i="11"/>
  <c r="D91" i="11" s="1"/>
  <c r="C92" i="11"/>
  <c r="D92" i="11" s="1"/>
  <c r="C93" i="11"/>
  <c r="D93" i="11" s="1"/>
  <c r="C94" i="11"/>
  <c r="D94" i="11" s="1"/>
  <c r="C95" i="11"/>
  <c r="D95" i="11" s="1"/>
  <c r="C96" i="11"/>
  <c r="D96" i="11" s="1"/>
  <c r="C97" i="11"/>
  <c r="D97" i="11" s="1"/>
  <c r="C98" i="11"/>
  <c r="D98" i="11" s="1"/>
  <c r="C99" i="11"/>
  <c r="D99" i="11" s="1"/>
  <c r="C100" i="11"/>
  <c r="D100" i="11" s="1"/>
  <c r="C101" i="11"/>
  <c r="D101" i="11" s="1"/>
  <c r="C102" i="11"/>
  <c r="D102" i="11" s="1"/>
  <c r="C103" i="11"/>
  <c r="D103" i="11" s="1"/>
  <c r="C104" i="11"/>
  <c r="D104" i="11" s="1"/>
  <c r="C105" i="11"/>
  <c r="D105" i="11" s="1"/>
  <c r="C106" i="11"/>
  <c r="D106" i="11" s="1"/>
  <c r="C107" i="11"/>
  <c r="D107" i="11" s="1"/>
  <c r="C108" i="11"/>
  <c r="D108" i="11" s="1"/>
  <c r="C109" i="11"/>
  <c r="D109" i="11" s="1"/>
  <c r="C110" i="11"/>
  <c r="D110" i="11" s="1"/>
  <c r="C111" i="11"/>
  <c r="D111" i="11" s="1"/>
  <c r="C112" i="11"/>
  <c r="D112" i="11" s="1"/>
  <c r="C113" i="11"/>
  <c r="D113" i="11" s="1"/>
  <c r="C114" i="11"/>
  <c r="D114" i="11" s="1"/>
  <c r="C115" i="11"/>
  <c r="D115" i="11" s="1"/>
  <c r="C116" i="11"/>
  <c r="D116" i="11" s="1"/>
  <c r="C117" i="11"/>
  <c r="D117" i="11" s="1"/>
  <c r="C118" i="11"/>
  <c r="D118" i="11" s="1"/>
  <c r="C119" i="11"/>
  <c r="D119" i="11" s="1"/>
  <c r="C120" i="11"/>
  <c r="D120" i="11" s="1"/>
  <c r="C121" i="11"/>
  <c r="D121" i="11" s="1"/>
  <c r="C122" i="11"/>
  <c r="D122" i="11" s="1"/>
  <c r="C123" i="11"/>
  <c r="D123" i="11" s="1"/>
  <c r="C124" i="11"/>
  <c r="D124" i="11" s="1"/>
  <c r="C125" i="11"/>
  <c r="D125" i="11" s="1"/>
  <c r="C126" i="11"/>
  <c r="D126" i="11" s="1"/>
  <c r="C127" i="11"/>
  <c r="D127" i="11" s="1"/>
  <c r="C128" i="11"/>
  <c r="D128" i="11" s="1"/>
  <c r="C129" i="11"/>
  <c r="D129" i="11" s="1"/>
  <c r="C130" i="11"/>
  <c r="D130" i="11" s="1"/>
  <c r="C131" i="11"/>
  <c r="D131" i="11" s="1"/>
  <c r="C132" i="11"/>
  <c r="D132" i="11" s="1"/>
  <c r="C133" i="11"/>
  <c r="D133" i="11" s="1"/>
  <c r="C134" i="11"/>
  <c r="D134" i="11" s="1"/>
  <c r="C135" i="11"/>
  <c r="D135" i="11" s="1"/>
  <c r="C136" i="11"/>
  <c r="D136" i="11" s="1"/>
  <c r="C137" i="11"/>
  <c r="D137" i="11" s="1"/>
  <c r="C138" i="11"/>
  <c r="D138" i="11" s="1"/>
  <c r="C139" i="11"/>
  <c r="D139" i="11" s="1"/>
  <c r="C140" i="11"/>
  <c r="D140" i="11" s="1"/>
  <c r="C141" i="11"/>
  <c r="D141" i="11" s="1"/>
  <c r="C142" i="11"/>
  <c r="D142" i="11" s="1"/>
  <c r="C143" i="11"/>
  <c r="D143" i="11" s="1"/>
  <c r="C144" i="11"/>
  <c r="D144" i="11" s="1"/>
  <c r="C145" i="11"/>
  <c r="D145" i="11" s="1"/>
  <c r="C146" i="11"/>
  <c r="D146" i="11" s="1"/>
  <c r="C147" i="11"/>
  <c r="D147" i="11" s="1"/>
  <c r="C148" i="11"/>
  <c r="D148" i="11" s="1"/>
  <c r="C149" i="11"/>
  <c r="D149" i="11" s="1"/>
  <c r="C150" i="11"/>
  <c r="D150" i="11" s="1"/>
  <c r="C151" i="11"/>
  <c r="D151" i="11" s="1"/>
  <c r="C152" i="11"/>
  <c r="D152" i="11" s="1"/>
  <c r="C153" i="11"/>
  <c r="D153" i="11" s="1"/>
  <c r="C154" i="11"/>
  <c r="D154" i="11" s="1"/>
  <c r="C155" i="11"/>
  <c r="D155" i="11" s="1"/>
  <c r="C156" i="11"/>
  <c r="D156" i="11" s="1"/>
  <c r="C157" i="11"/>
  <c r="D157" i="11" s="1"/>
  <c r="C158" i="11"/>
  <c r="D158" i="11" s="1"/>
  <c r="C159" i="11"/>
  <c r="D159" i="11" s="1"/>
  <c r="C160" i="11"/>
  <c r="D160" i="11" s="1"/>
  <c r="C161" i="11"/>
  <c r="D161" i="11" s="1"/>
  <c r="C162" i="11"/>
  <c r="D162" i="11" s="1"/>
  <c r="C163" i="11"/>
  <c r="D163" i="11" s="1"/>
  <c r="C164" i="11"/>
  <c r="D164" i="11" s="1"/>
  <c r="C165" i="11"/>
  <c r="D165" i="11" s="1"/>
  <c r="C166" i="11"/>
  <c r="D166" i="11" s="1"/>
  <c r="C167" i="11"/>
  <c r="D167" i="11" s="1"/>
  <c r="C168" i="11"/>
  <c r="D168" i="11" s="1"/>
  <c r="C169" i="11"/>
  <c r="D169" i="11" s="1"/>
  <c r="C170" i="11"/>
  <c r="D170" i="11" s="1"/>
  <c r="C171" i="11"/>
  <c r="D171" i="11" s="1"/>
  <c r="C172" i="11"/>
  <c r="D172" i="11" s="1"/>
  <c r="C173" i="11"/>
  <c r="D173" i="11" s="1"/>
  <c r="C174" i="11"/>
  <c r="D174" i="11" s="1"/>
  <c r="C175" i="11"/>
  <c r="D175" i="11" s="1"/>
  <c r="C176" i="11"/>
  <c r="D176" i="11" s="1"/>
  <c r="C177" i="11"/>
  <c r="D177" i="11" s="1"/>
  <c r="C178" i="11"/>
  <c r="D178" i="11" s="1"/>
  <c r="C179" i="11"/>
  <c r="D179" i="11" s="1"/>
  <c r="C180" i="11"/>
  <c r="D180" i="11" s="1"/>
  <c r="C181" i="11"/>
  <c r="D181" i="11" s="1"/>
  <c r="C182" i="11"/>
  <c r="D182" i="11" s="1"/>
  <c r="C183" i="11"/>
  <c r="D183" i="11" s="1"/>
  <c r="C184" i="11"/>
  <c r="D184" i="11" s="1"/>
  <c r="C185" i="11"/>
  <c r="D185" i="11" s="1"/>
  <c r="C186" i="11"/>
  <c r="D186" i="11" s="1"/>
  <c r="C187" i="11"/>
  <c r="D187" i="11" s="1"/>
  <c r="C188" i="11"/>
  <c r="D188" i="11" s="1"/>
  <c r="C189" i="11"/>
  <c r="D189" i="11" s="1"/>
  <c r="C190" i="11"/>
  <c r="D190" i="11" s="1"/>
  <c r="C191" i="11"/>
  <c r="D191" i="11" s="1"/>
  <c r="C192" i="11"/>
  <c r="D192" i="11" s="1"/>
  <c r="C193" i="11"/>
  <c r="D193" i="11" s="1"/>
  <c r="C194" i="11"/>
  <c r="D194" i="11" s="1"/>
  <c r="C195" i="11"/>
  <c r="D195" i="11" s="1"/>
  <c r="C196" i="11"/>
  <c r="D196" i="11" s="1"/>
  <c r="C197" i="11"/>
  <c r="D197" i="11" s="1"/>
  <c r="C198" i="11"/>
  <c r="D198" i="11" s="1"/>
  <c r="C199" i="11"/>
  <c r="D199" i="11" s="1"/>
  <c r="C200" i="11"/>
  <c r="D200" i="11" s="1"/>
  <c r="C201" i="11"/>
  <c r="D201" i="11" s="1"/>
  <c r="C202" i="11"/>
  <c r="D202" i="11" s="1"/>
  <c r="C203" i="11"/>
  <c r="D203" i="11" s="1"/>
  <c r="C204" i="11"/>
  <c r="D204" i="11" s="1"/>
  <c r="C205" i="11"/>
  <c r="D205" i="11" s="1"/>
  <c r="C206" i="11"/>
  <c r="D206" i="11" s="1"/>
  <c r="C207" i="11"/>
  <c r="D207" i="11" s="1"/>
  <c r="C208" i="11"/>
  <c r="D208" i="11" s="1"/>
  <c r="C209" i="11"/>
  <c r="D209" i="11" s="1"/>
  <c r="C210" i="11"/>
  <c r="D210" i="11" s="1"/>
  <c r="C211" i="11"/>
  <c r="D211" i="11" s="1"/>
  <c r="C212" i="11"/>
  <c r="D212" i="11" s="1"/>
  <c r="C13" i="11"/>
  <c r="D13" i="11" s="1"/>
  <c r="B5" i="10"/>
  <c r="N206" i="10"/>
  <c r="M206" i="10"/>
  <c r="L206" i="10"/>
  <c r="K206" i="10"/>
  <c r="J206" i="10"/>
  <c r="I206" i="10"/>
  <c r="N205" i="10"/>
  <c r="M205" i="10"/>
  <c r="L205" i="10"/>
  <c r="K205" i="10"/>
  <c r="J205" i="10"/>
  <c r="I205" i="10"/>
  <c r="N204" i="10"/>
  <c r="M204" i="10"/>
  <c r="L204" i="10"/>
  <c r="K204" i="10"/>
  <c r="J204" i="10"/>
  <c r="I204" i="10"/>
  <c r="N203" i="10"/>
  <c r="M203" i="10"/>
  <c r="L203" i="10"/>
  <c r="K203" i="10"/>
  <c r="J203" i="10"/>
  <c r="I203" i="10"/>
  <c r="N202" i="10"/>
  <c r="M202" i="10"/>
  <c r="L202" i="10"/>
  <c r="K202" i="10"/>
  <c r="J202" i="10"/>
  <c r="I202" i="10"/>
  <c r="N201" i="10"/>
  <c r="M201" i="10"/>
  <c r="L201" i="10"/>
  <c r="K201" i="10"/>
  <c r="J201" i="10"/>
  <c r="I201" i="10"/>
  <c r="N200" i="10"/>
  <c r="M200" i="10"/>
  <c r="L200" i="10"/>
  <c r="K200" i="10"/>
  <c r="J200" i="10"/>
  <c r="I200" i="10"/>
  <c r="N199" i="10"/>
  <c r="M199" i="10"/>
  <c r="L199" i="10"/>
  <c r="K199" i="10"/>
  <c r="J199" i="10"/>
  <c r="I199" i="10"/>
  <c r="N198" i="10"/>
  <c r="M198" i="10"/>
  <c r="L198" i="10"/>
  <c r="K198" i="10"/>
  <c r="J198" i="10"/>
  <c r="I198" i="10"/>
  <c r="N197" i="10"/>
  <c r="M197" i="10"/>
  <c r="L197" i="10"/>
  <c r="K197" i="10"/>
  <c r="J197" i="10"/>
  <c r="I197" i="10"/>
  <c r="N196" i="10"/>
  <c r="M196" i="10"/>
  <c r="L196" i="10"/>
  <c r="K196" i="10"/>
  <c r="J196" i="10"/>
  <c r="I196" i="10"/>
  <c r="N195" i="10"/>
  <c r="M195" i="10"/>
  <c r="L195" i="10"/>
  <c r="K195" i="10"/>
  <c r="J195" i="10"/>
  <c r="I195" i="10"/>
  <c r="N194" i="10"/>
  <c r="M194" i="10"/>
  <c r="L194" i="10"/>
  <c r="K194" i="10"/>
  <c r="J194" i="10"/>
  <c r="I194" i="10"/>
  <c r="N193" i="10"/>
  <c r="M193" i="10"/>
  <c r="L193" i="10"/>
  <c r="K193" i="10"/>
  <c r="J193" i="10"/>
  <c r="I193" i="10"/>
  <c r="N192" i="10"/>
  <c r="M192" i="10"/>
  <c r="L192" i="10"/>
  <c r="K192" i="10"/>
  <c r="J192" i="10"/>
  <c r="I192" i="10"/>
  <c r="N191" i="10"/>
  <c r="M191" i="10"/>
  <c r="L191" i="10"/>
  <c r="K191" i="10"/>
  <c r="J191" i="10"/>
  <c r="I191" i="10"/>
  <c r="N190" i="10"/>
  <c r="M190" i="10"/>
  <c r="L190" i="10"/>
  <c r="K190" i="10"/>
  <c r="J190" i="10"/>
  <c r="I190" i="10"/>
  <c r="N189" i="10"/>
  <c r="M189" i="10"/>
  <c r="L189" i="10"/>
  <c r="K189" i="10"/>
  <c r="J189" i="10"/>
  <c r="I189" i="10"/>
  <c r="N188" i="10"/>
  <c r="M188" i="10"/>
  <c r="L188" i="10"/>
  <c r="K188" i="10"/>
  <c r="J188" i="10"/>
  <c r="I188" i="10"/>
  <c r="N187" i="10"/>
  <c r="M187" i="10"/>
  <c r="L187" i="10"/>
  <c r="K187" i="10"/>
  <c r="J187" i="10"/>
  <c r="I187" i="10"/>
  <c r="N186" i="10"/>
  <c r="M186" i="10"/>
  <c r="L186" i="10"/>
  <c r="K186" i="10"/>
  <c r="J186" i="10"/>
  <c r="I186" i="10"/>
  <c r="N185" i="10"/>
  <c r="M185" i="10"/>
  <c r="L185" i="10"/>
  <c r="K185" i="10"/>
  <c r="J185" i="10"/>
  <c r="I185" i="10"/>
  <c r="N184" i="10"/>
  <c r="M184" i="10"/>
  <c r="L184" i="10"/>
  <c r="K184" i="10"/>
  <c r="J184" i="10"/>
  <c r="I184" i="10"/>
  <c r="N183" i="10"/>
  <c r="M183" i="10"/>
  <c r="L183" i="10"/>
  <c r="K183" i="10"/>
  <c r="J183" i="10"/>
  <c r="I183" i="10"/>
  <c r="N182" i="10"/>
  <c r="M182" i="10"/>
  <c r="L182" i="10"/>
  <c r="K182" i="10"/>
  <c r="J182" i="10"/>
  <c r="I182" i="10"/>
  <c r="N181" i="10"/>
  <c r="M181" i="10"/>
  <c r="L181" i="10"/>
  <c r="K181" i="10"/>
  <c r="J181" i="10"/>
  <c r="I181" i="10"/>
  <c r="N180" i="10"/>
  <c r="M180" i="10"/>
  <c r="L180" i="10"/>
  <c r="K180" i="10"/>
  <c r="J180" i="10"/>
  <c r="I180" i="10"/>
  <c r="N179" i="10"/>
  <c r="M179" i="10"/>
  <c r="L179" i="10"/>
  <c r="K179" i="10"/>
  <c r="J179" i="10"/>
  <c r="I179" i="10"/>
  <c r="N178" i="10"/>
  <c r="M178" i="10"/>
  <c r="L178" i="10"/>
  <c r="K178" i="10"/>
  <c r="J178" i="10"/>
  <c r="I178" i="10"/>
  <c r="N177" i="10"/>
  <c r="M177" i="10"/>
  <c r="L177" i="10"/>
  <c r="K177" i="10"/>
  <c r="J177" i="10"/>
  <c r="I177" i="10"/>
  <c r="N176" i="10"/>
  <c r="M176" i="10"/>
  <c r="L176" i="10"/>
  <c r="K176" i="10"/>
  <c r="J176" i="10"/>
  <c r="I176" i="10"/>
  <c r="N175" i="10"/>
  <c r="M175" i="10"/>
  <c r="L175" i="10"/>
  <c r="K175" i="10"/>
  <c r="J175" i="10"/>
  <c r="I175" i="10"/>
  <c r="N174" i="10"/>
  <c r="M174" i="10"/>
  <c r="L174" i="10"/>
  <c r="K174" i="10"/>
  <c r="J174" i="10"/>
  <c r="I174" i="10"/>
  <c r="N173" i="10"/>
  <c r="M173" i="10"/>
  <c r="L173" i="10"/>
  <c r="K173" i="10"/>
  <c r="J173" i="10"/>
  <c r="I173" i="10"/>
  <c r="N172" i="10"/>
  <c r="M172" i="10"/>
  <c r="L172" i="10"/>
  <c r="K172" i="10"/>
  <c r="J172" i="10"/>
  <c r="I172" i="10"/>
  <c r="N171" i="10"/>
  <c r="M171" i="10"/>
  <c r="L171" i="10"/>
  <c r="K171" i="10"/>
  <c r="J171" i="10"/>
  <c r="I171" i="10"/>
  <c r="N170" i="10"/>
  <c r="M170" i="10"/>
  <c r="L170" i="10"/>
  <c r="K170" i="10"/>
  <c r="J170" i="10"/>
  <c r="I170" i="10"/>
  <c r="N169" i="10"/>
  <c r="M169" i="10"/>
  <c r="L169" i="10"/>
  <c r="K169" i="10"/>
  <c r="J169" i="10"/>
  <c r="I169" i="10"/>
  <c r="N168" i="10"/>
  <c r="M168" i="10"/>
  <c r="L168" i="10"/>
  <c r="K168" i="10"/>
  <c r="J168" i="10"/>
  <c r="I168" i="10"/>
  <c r="N167" i="10"/>
  <c r="M167" i="10"/>
  <c r="L167" i="10"/>
  <c r="K167" i="10"/>
  <c r="J167" i="10"/>
  <c r="I167" i="10"/>
  <c r="N166" i="10"/>
  <c r="M166" i="10"/>
  <c r="L166" i="10"/>
  <c r="K166" i="10"/>
  <c r="J166" i="10"/>
  <c r="I166" i="10"/>
  <c r="N165" i="10"/>
  <c r="M165" i="10"/>
  <c r="L165" i="10"/>
  <c r="K165" i="10"/>
  <c r="J165" i="10"/>
  <c r="I165" i="10"/>
  <c r="N164" i="10"/>
  <c r="M164" i="10"/>
  <c r="L164" i="10"/>
  <c r="K164" i="10"/>
  <c r="J164" i="10"/>
  <c r="I164" i="10"/>
  <c r="N163" i="10"/>
  <c r="M163" i="10"/>
  <c r="L163" i="10"/>
  <c r="K163" i="10"/>
  <c r="J163" i="10"/>
  <c r="I163" i="10"/>
  <c r="N162" i="10"/>
  <c r="M162" i="10"/>
  <c r="L162" i="10"/>
  <c r="K162" i="10"/>
  <c r="J162" i="10"/>
  <c r="I162" i="10"/>
  <c r="N161" i="10"/>
  <c r="M161" i="10"/>
  <c r="L161" i="10"/>
  <c r="K161" i="10"/>
  <c r="J161" i="10"/>
  <c r="I161" i="10"/>
  <c r="N160" i="10"/>
  <c r="M160" i="10"/>
  <c r="L160" i="10"/>
  <c r="K160" i="10"/>
  <c r="J160" i="10"/>
  <c r="I160" i="10"/>
  <c r="N159" i="10"/>
  <c r="M159" i="10"/>
  <c r="L159" i="10"/>
  <c r="K159" i="10"/>
  <c r="J159" i="10"/>
  <c r="I159" i="10"/>
  <c r="N158" i="10"/>
  <c r="M158" i="10"/>
  <c r="L158" i="10"/>
  <c r="K158" i="10"/>
  <c r="J158" i="10"/>
  <c r="I158" i="10"/>
  <c r="N157" i="10"/>
  <c r="M157" i="10"/>
  <c r="L157" i="10"/>
  <c r="K157" i="10"/>
  <c r="J157" i="10"/>
  <c r="I157" i="10"/>
  <c r="N156" i="10"/>
  <c r="M156" i="10"/>
  <c r="L156" i="10"/>
  <c r="K156" i="10"/>
  <c r="J156" i="10"/>
  <c r="I156" i="10"/>
  <c r="N155" i="10"/>
  <c r="M155" i="10"/>
  <c r="L155" i="10"/>
  <c r="K155" i="10"/>
  <c r="J155" i="10"/>
  <c r="I155" i="10"/>
  <c r="N154" i="10"/>
  <c r="M154" i="10"/>
  <c r="L154" i="10"/>
  <c r="K154" i="10"/>
  <c r="J154" i="10"/>
  <c r="I154" i="10"/>
  <c r="N153" i="10"/>
  <c r="M153" i="10"/>
  <c r="L153" i="10"/>
  <c r="K153" i="10"/>
  <c r="J153" i="10"/>
  <c r="I153" i="10"/>
  <c r="N152" i="10"/>
  <c r="M152" i="10"/>
  <c r="L152" i="10"/>
  <c r="K152" i="10"/>
  <c r="J152" i="10"/>
  <c r="I152" i="10"/>
  <c r="N151" i="10"/>
  <c r="M151" i="10"/>
  <c r="L151" i="10"/>
  <c r="K151" i="10"/>
  <c r="J151" i="10"/>
  <c r="I151" i="10"/>
  <c r="N150" i="10"/>
  <c r="M150" i="10"/>
  <c r="L150" i="10"/>
  <c r="K150" i="10"/>
  <c r="J150" i="10"/>
  <c r="I150" i="10"/>
  <c r="N149" i="10"/>
  <c r="M149" i="10"/>
  <c r="L149" i="10"/>
  <c r="K149" i="10"/>
  <c r="J149" i="10"/>
  <c r="I149" i="10"/>
  <c r="N148" i="10"/>
  <c r="M148" i="10"/>
  <c r="L148" i="10"/>
  <c r="K148" i="10"/>
  <c r="J148" i="10"/>
  <c r="I148" i="10"/>
  <c r="N147" i="10"/>
  <c r="M147" i="10"/>
  <c r="L147" i="10"/>
  <c r="K147" i="10"/>
  <c r="J147" i="10"/>
  <c r="I147" i="10"/>
  <c r="N146" i="10"/>
  <c r="M146" i="10"/>
  <c r="L146" i="10"/>
  <c r="K146" i="10"/>
  <c r="J146" i="10"/>
  <c r="I146" i="10"/>
  <c r="N145" i="10"/>
  <c r="M145" i="10"/>
  <c r="L145" i="10"/>
  <c r="K145" i="10"/>
  <c r="J145" i="10"/>
  <c r="I145" i="10"/>
  <c r="N144" i="10"/>
  <c r="M144" i="10"/>
  <c r="L144" i="10"/>
  <c r="K144" i="10"/>
  <c r="J144" i="10"/>
  <c r="I144" i="10"/>
  <c r="N143" i="10"/>
  <c r="M143" i="10"/>
  <c r="L143" i="10"/>
  <c r="K143" i="10"/>
  <c r="J143" i="10"/>
  <c r="I143" i="10"/>
  <c r="N142" i="10"/>
  <c r="M142" i="10"/>
  <c r="L142" i="10"/>
  <c r="K142" i="10"/>
  <c r="J142" i="10"/>
  <c r="I142" i="10"/>
  <c r="N141" i="10"/>
  <c r="M141" i="10"/>
  <c r="L141" i="10"/>
  <c r="K141" i="10"/>
  <c r="J141" i="10"/>
  <c r="I141" i="10"/>
  <c r="N140" i="10"/>
  <c r="M140" i="10"/>
  <c r="L140" i="10"/>
  <c r="K140" i="10"/>
  <c r="J140" i="10"/>
  <c r="I140" i="10"/>
  <c r="N139" i="10"/>
  <c r="M139" i="10"/>
  <c r="L139" i="10"/>
  <c r="K139" i="10"/>
  <c r="J139" i="10"/>
  <c r="I139" i="10"/>
  <c r="N138" i="10"/>
  <c r="M138" i="10"/>
  <c r="L138" i="10"/>
  <c r="K138" i="10"/>
  <c r="J138" i="10"/>
  <c r="I138" i="10"/>
  <c r="N137" i="10"/>
  <c r="M137" i="10"/>
  <c r="L137" i="10"/>
  <c r="K137" i="10"/>
  <c r="J137" i="10"/>
  <c r="I137" i="10"/>
  <c r="N136" i="10"/>
  <c r="M136" i="10"/>
  <c r="L136" i="10"/>
  <c r="K136" i="10"/>
  <c r="J136" i="10"/>
  <c r="I136" i="10"/>
  <c r="N135" i="10"/>
  <c r="M135" i="10"/>
  <c r="L135" i="10"/>
  <c r="K135" i="10"/>
  <c r="J135" i="10"/>
  <c r="I135" i="10"/>
  <c r="N134" i="10"/>
  <c r="M134" i="10"/>
  <c r="L134" i="10"/>
  <c r="K134" i="10"/>
  <c r="J134" i="10"/>
  <c r="I134" i="10"/>
  <c r="N133" i="10"/>
  <c r="M133" i="10"/>
  <c r="L133" i="10"/>
  <c r="K133" i="10"/>
  <c r="J133" i="10"/>
  <c r="I133" i="10"/>
  <c r="N132" i="10"/>
  <c r="M132" i="10"/>
  <c r="L132" i="10"/>
  <c r="K132" i="10"/>
  <c r="J132" i="10"/>
  <c r="I132" i="10"/>
  <c r="N131" i="10"/>
  <c r="M131" i="10"/>
  <c r="L131" i="10"/>
  <c r="K131" i="10"/>
  <c r="J131" i="10"/>
  <c r="I131" i="10"/>
  <c r="N130" i="10"/>
  <c r="M130" i="10"/>
  <c r="L130" i="10"/>
  <c r="K130" i="10"/>
  <c r="J130" i="10"/>
  <c r="I130" i="10"/>
  <c r="N129" i="10"/>
  <c r="M129" i="10"/>
  <c r="L129" i="10"/>
  <c r="K129" i="10"/>
  <c r="J129" i="10"/>
  <c r="I129" i="10"/>
  <c r="N128" i="10"/>
  <c r="M128" i="10"/>
  <c r="L128" i="10"/>
  <c r="K128" i="10"/>
  <c r="J128" i="10"/>
  <c r="I128" i="10"/>
  <c r="N127" i="10"/>
  <c r="M127" i="10"/>
  <c r="L127" i="10"/>
  <c r="K127" i="10"/>
  <c r="J127" i="10"/>
  <c r="I127" i="10"/>
  <c r="N126" i="10"/>
  <c r="M126" i="10"/>
  <c r="L126" i="10"/>
  <c r="K126" i="10"/>
  <c r="J126" i="10"/>
  <c r="I126" i="10"/>
  <c r="N125" i="10"/>
  <c r="M125" i="10"/>
  <c r="L125" i="10"/>
  <c r="K125" i="10"/>
  <c r="J125" i="10"/>
  <c r="I125" i="10"/>
  <c r="N124" i="10"/>
  <c r="M124" i="10"/>
  <c r="L124" i="10"/>
  <c r="K124" i="10"/>
  <c r="J124" i="10"/>
  <c r="I124" i="10"/>
  <c r="N123" i="10"/>
  <c r="M123" i="10"/>
  <c r="L123" i="10"/>
  <c r="K123" i="10"/>
  <c r="J123" i="10"/>
  <c r="I123" i="10"/>
  <c r="N122" i="10"/>
  <c r="M122" i="10"/>
  <c r="L122" i="10"/>
  <c r="K122" i="10"/>
  <c r="J122" i="10"/>
  <c r="I122" i="10"/>
  <c r="N121" i="10"/>
  <c r="M121" i="10"/>
  <c r="L121" i="10"/>
  <c r="K121" i="10"/>
  <c r="J121" i="10"/>
  <c r="I121" i="10"/>
  <c r="N120" i="10"/>
  <c r="M120" i="10"/>
  <c r="L120" i="10"/>
  <c r="K120" i="10"/>
  <c r="J120" i="10"/>
  <c r="I120" i="10"/>
  <c r="N119" i="10"/>
  <c r="M119" i="10"/>
  <c r="L119" i="10"/>
  <c r="K119" i="10"/>
  <c r="J119" i="10"/>
  <c r="I119" i="10"/>
  <c r="N118" i="10"/>
  <c r="M118" i="10"/>
  <c r="L118" i="10"/>
  <c r="K118" i="10"/>
  <c r="J118" i="10"/>
  <c r="I118" i="10"/>
  <c r="N117" i="10"/>
  <c r="M117" i="10"/>
  <c r="L117" i="10"/>
  <c r="K117" i="10"/>
  <c r="J117" i="10"/>
  <c r="I117" i="10"/>
  <c r="N116" i="10"/>
  <c r="M116" i="10"/>
  <c r="L116" i="10"/>
  <c r="K116" i="10"/>
  <c r="J116" i="10"/>
  <c r="I116" i="10"/>
  <c r="N115" i="10"/>
  <c r="M115" i="10"/>
  <c r="L115" i="10"/>
  <c r="K115" i="10"/>
  <c r="J115" i="10"/>
  <c r="I115" i="10"/>
  <c r="N114" i="10"/>
  <c r="M114" i="10"/>
  <c r="L114" i="10"/>
  <c r="K114" i="10"/>
  <c r="J114" i="10"/>
  <c r="I114" i="10"/>
  <c r="N113" i="10"/>
  <c r="M113" i="10"/>
  <c r="L113" i="10"/>
  <c r="K113" i="10"/>
  <c r="J113" i="10"/>
  <c r="I113" i="10"/>
  <c r="N112" i="10"/>
  <c r="M112" i="10"/>
  <c r="L112" i="10"/>
  <c r="K112" i="10"/>
  <c r="J112" i="10"/>
  <c r="I112" i="10"/>
  <c r="N111" i="10"/>
  <c r="M111" i="10"/>
  <c r="L111" i="10"/>
  <c r="K111" i="10"/>
  <c r="J111" i="10"/>
  <c r="I111" i="10"/>
  <c r="N110" i="10"/>
  <c r="M110" i="10"/>
  <c r="L110" i="10"/>
  <c r="K110" i="10"/>
  <c r="J110" i="10"/>
  <c r="I110" i="10"/>
  <c r="N109" i="10"/>
  <c r="M109" i="10"/>
  <c r="L109" i="10"/>
  <c r="K109" i="10"/>
  <c r="J109" i="10"/>
  <c r="I109" i="10"/>
  <c r="N108" i="10"/>
  <c r="M108" i="10"/>
  <c r="L108" i="10"/>
  <c r="K108" i="10"/>
  <c r="J108" i="10"/>
  <c r="I108" i="10"/>
  <c r="N107" i="10"/>
  <c r="M107" i="10"/>
  <c r="L107" i="10"/>
  <c r="K107" i="10"/>
  <c r="J107" i="10"/>
  <c r="I107" i="10"/>
  <c r="N106" i="10"/>
  <c r="M106" i="10"/>
  <c r="L106" i="10"/>
  <c r="K106" i="10"/>
  <c r="J106" i="10"/>
  <c r="I106" i="10"/>
  <c r="N105" i="10"/>
  <c r="M105" i="10"/>
  <c r="L105" i="10"/>
  <c r="K105" i="10"/>
  <c r="J105" i="10"/>
  <c r="I105" i="10"/>
  <c r="N104" i="10"/>
  <c r="M104" i="10"/>
  <c r="L104" i="10"/>
  <c r="K104" i="10"/>
  <c r="J104" i="10"/>
  <c r="I104" i="10"/>
  <c r="N103" i="10"/>
  <c r="M103" i="10"/>
  <c r="L103" i="10"/>
  <c r="K103" i="10"/>
  <c r="J103" i="10"/>
  <c r="I103" i="10"/>
  <c r="N102" i="10"/>
  <c r="M102" i="10"/>
  <c r="L102" i="10"/>
  <c r="K102" i="10"/>
  <c r="J102" i="10"/>
  <c r="I102" i="10"/>
  <c r="N101" i="10"/>
  <c r="M101" i="10"/>
  <c r="L101" i="10"/>
  <c r="K101" i="10"/>
  <c r="J101" i="10"/>
  <c r="I101" i="10"/>
  <c r="N100" i="10"/>
  <c r="M100" i="10"/>
  <c r="L100" i="10"/>
  <c r="K100" i="10"/>
  <c r="J100" i="10"/>
  <c r="I100" i="10"/>
  <c r="N99" i="10"/>
  <c r="M99" i="10"/>
  <c r="L99" i="10"/>
  <c r="K99" i="10"/>
  <c r="J99" i="10"/>
  <c r="I99" i="10"/>
  <c r="N98" i="10"/>
  <c r="M98" i="10"/>
  <c r="L98" i="10"/>
  <c r="K98" i="10"/>
  <c r="J98" i="10"/>
  <c r="I98" i="10"/>
  <c r="N97" i="10"/>
  <c r="M97" i="10"/>
  <c r="L97" i="10"/>
  <c r="K97" i="10"/>
  <c r="J97" i="10"/>
  <c r="I97" i="10"/>
  <c r="N96" i="10"/>
  <c r="M96" i="10"/>
  <c r="L96" i="10"/>
  <c r="K96" i="10"/>
  <c r="J96" i="10"/>
  <c r="I96" i="10"/>
  <c r="N95" i="10"/>
  <c r="M95" i="10"/>
  <c r="L95" i="10"/>
  <c r="K95" i="10"/>
  <c r="J95" i="10"/>
  <c r="I95" i="10"/>
  <c r="N94" i="10"/>
  <c r="M94" i="10"/>
  <c r="L94" i="10"/>
  <c r="K94" i="10"/>
  <c r="J94" i="10"/>
  <c r="I94" i="10"/>
  <c r="N93" i="10"/>
  <c r="M93" i="10"/>
  <c r="L93" i="10"/>
  <c r="K93" i="10"/>
  <c r="J93" i="10"/>
  <c r="I93" i="10"/>
  <c r="N92" i="10"/>
  <c r="M92" i="10"/>
  <c r="L92" i="10"/>
  <c r="K92" i="10"/>
  <c r="J92" i="10"/>
  <c r="I92" i="10"/>
  <c r="N91" i="10"/>
  <c r="M91" i="10"/>
  <c r="L91" i="10"/>
  <c r="K91" i="10"/>
  <c r="J91" i="10"/>
  <c r="I91" i="10"/>
  <c r="N90" i="10"/>
  <c r="M90" i="10"/>
  <c r="L90" i="10"/>
  <c r="K90" i="10"/>
  <c r="J90" i="10"/>
  <c r="I90" i="10"/>
  <c r="N89" i="10"/>
  <c r="M89" i="10"/>
  <c r="L89" i="10"/>
  <c r="K89" i="10"/>
  <c r="J89" i="10"/>
  <c r="I89" i="10"/>
  <c r="N88" i="10"/>
  <c r="M88" i="10"/>
  <c r="L88" i="10"/>
  <c r="K88" i="10"/>
  <c r="J88" i="10"/>
  <c r="I88" i="10"/>
  <c r="N87" i="10"/>
  <c r="M87" i="10"/>
  <c r="L87" i="10"/>
  <c r="K87" i="10"/>
  <c r="J87" i="10"/>
  <c r="I87" i="10"/>
  <c r="N86" i="10"/>
  <c r="M86" i="10"/>
  <c r="L86" i="10"/>
  <c r="K86" i="10"/>
  <c r="J86" i="10"/>
  <c r="I86" i="10"/>
  <c r="N85" i="10"/>
  <c r="M85" i="10"/>
  <c r="L85" i="10"/>
  <c r="K85" i="10"/>
  <c r="J85" i="10"/>
  <c r="I85" i="10"/>
  <c r="N84" i="10"/>
  <c r="M84" i="10"/>
  <c r="L84" i="10"/>
  <c r="K84" i="10"/>
  <c r="J84" i="10"/>
  <c r="I84" i="10"/>
  <c r="N83" i="10"/>
  <c r="M83" i="10"/>
  <c r="L83" i="10"/>
  <c r="K83" i="10"/>
  <c r="J83" i="10"/>
  <c r="I83" i="10"/>
  <c r="N82" i="10"/>
  <c r="M82" i="10"/>
  <c r="L82" i="10"/>
  <c r="K82" i="10"/>
  <c r="J82" i="10"/>
  <c r="I82" i="10"/>
  <c r="N81" i="10"/>
  <c r="M81" i="10"/>
  <c r="L81" i="10"/>
  <c r="K81" i="10"/>
  <c r="J81" i="10"/>
  <c r="I81" i="10"/>
  <c r="N80" i="10"/>
  <c r="M80" i="10"/>
  <c r="L80" i="10"/>
  <c r="K80" i="10"/>
  <c r="J80" i="10"/>
  <c r="I80" i="10"/>
  <c r="N79" i="10"/>
  <c r="M79" i="10"/>
  <c r="L79" i="10"/>
  <c r="K79" i="10"/>
  <c r="J79" i="10"/>
  <c r="I79" i="10"/>
  <c r="N78" i="10"/>
  <c r="M78" i="10"/>
  <c r="L78" i="10"/>
  <c r="K78" i="10"/>
  <c r="J78" i="10"/>
  <c r="I78" i="10"/>
  <c r="N77" i="10"/>
  <c r="M77" i="10"/>
  <c r="L77" i="10"/>
  <c r="K77" i="10"/>
  <c r="J77" i="10"/>
  <c r="I77" i="10"/>
  <c r="N76" i="10"/>
  <c r="M76" i="10"/>
  <c r="L76" i="10"/>
  <c r="K76" i="10"/>
  <c r="J76" i="10"/>
  <c r="I76" i="10"/>
  <c r="N75" i="10"/>
  <c r="M75" i="10"/>
  <c r="L75" i="10"/>
  <c r="K75" i="10"/>
  <c r="J75" i="10"/>
  <c r="I75" i="10"/>
  <c r="N74" i="10"/>
  <c r="M74" i="10"/>
  <c r="L74" i="10"/>
  <c r="K74" i="10"/>
  <c r="J74" i="10"/>
  <c r="I74" i="10"/>
  <c r="N73" i="10"/>
  <c r="M73" i="10"/>
  <c r="L73" i="10"/>
  <c r="K73" i="10"/>
  <c r="J73" i="10"/>
  <c r="I73" i="10"/>
  <c r="N72" i="10"/>
  <c r="M72" i="10"/>
  <c r="L72" i="10"/>
  <c r="K72" i="10"/>
  <c r="J72" i="10"/>
  <c r="I72" i="10"/>
  <c r="N71" i="10"/>
  <c r="M71" i="10"/>
  <c r="L71" i="10"/>
  <c r="K71" i="10"/>
  <c r="J71" i="10"/>
  <c r="I71" i="10"/>
  <c r="N70" i="10"/>
  <c r="M70" i="10"/>
  <c r="L70" i="10"/>
  <c r="K70" i="10"/>
  <c r="J70" i="10"/>
  <c r="I70" i="10"/>
  <c r="N69" i="10"/>
  <c r="M69" i="10"/>
  <c r="L69" i="10"/>
  <c r="K69" i="10"/>
  <c r="J69" i="10"/>
  <c r="I69" i="10"/>
  <c r="N68" i="10"/>
  <c r="M68" i="10"/>
  <c r="L68" i="10"/>
  <c r="K68" i="10"/>
  <c r="J68" i="10"/>
  <c r="I68" i="10"/>
  <c r="N67" i="10"/>
  <c r="M67" i="10"/>
  <c r="L67" i="10"/>
  <c r="K67" i="10"/>
  <c r="J67" i="10"/>
  <c r="I67" i="10"/>
  <c r="N66" i="10"/>
  <c r="M66" i="10"/>
  <c r="L66" i="10"/>
  <c r="K66" i="10"/>
  <c r="J66" i="10"/>
  <c r="I66" i="10"/>
  <c r="N65" i="10"/>
  <c r="M65" i="10"/>
  <c r="L65" i="10"/>
  <c r="K65" i="10"/>
  <c r="J65" i="10"/>
  <c r="I65" i="10"/>
  <c r="N64" i="10"/>
  <c r="M64" i="10"/>
  <c r="L64" i="10"/>
  <c r="K64" i="10"/>
  <c r="J64" i="10"/>
  <c r="I64" i="10"/>
  <c r="N63" i="10"/>
  <c r="M63" i="10"/>
  <c r="L63" i="10"/>
  <c r="K63" i="10"/>
  <c r="J63" i="10"/>
  <c r="I63" i="10"/>
  <c r="N62" i="10"/>
  <c r="M62" i="10"/>
  <c r="L62" i="10"/>
  <c r="K62" i="10"/>
  <c r="J62" i="10"/>
  <c r="I62" i="10"/>
  <c r="N61" i="10"/>
  <c r="M61" i="10"/>
  <c r="L61" i="10"/>
  <c r="K61" i="10"/>
  <c r="J61" i="10"/>
  <c r="I61" i="10"/>
  <c r="N60" i="10"/>
  <c r="M60" i="10"/>
  <c r="L60" i="10"/>
  <c r="K60" i="10"/>
  <c r="J60" i="10"/>
  <c r="I60" i="10"/>
  <c r="N59" i="10"/>
  <c r="M59" i="10"/>
  <c r="L59" i="10"/>
  <c r="K59" i="10"/>
  <c r="J59" i="10"/>
  <c r="I59" i="10"/>
  <c r="N58" i="10"/>
  <c r="M58" i="10"/>
  <c r="L58" i="10"/>
  <c r="K58" i="10"/>
  <c r="J58" i="10"/>
  <c r="I58" i="10"/>
  <c r="N57" i="10"/>
  <c r="M57" i="10"/>
  <c r="L57" i="10"/>
  <c r="K57" i="10"/>
  <c r="J57" i="10"/>
  <c r="I57" i="10"/>
  <c r="N56" i="10"/>
  <c r="M56" i="10"/>
  <c r="L56" i="10"/>
  <c r="K56" i="10"/>
  <c r="J56" i="10"/>
  <c r="I56" i="10"/>
  <c r="N55" i="10"/>
  <c r="M55" i="10"/>
  <c r="L55" i="10"/>
  <c r="K55" i="10"/>
  <c r="J55" i="10"/>
  <c r="I55" i="10"/>
  <c r="N54" i="10"/>
  <c r="M54" i="10"/>
  <c r="L54" i="10"/>
  <c r="K54" i="10"/>
  <c r="J54" i="10"/>
  <c r="I54" i="10"/>
  <c r="N53" i="10"/>
  <c r="M53" i="10"/>
  <c r="L53" i="10"/>
  <c r="K53" i="10"/>
  <c r="J53" i="10"/>
  <c r="I53" i="10"/>
  <c r="N52" i="10"/>
  <c r="M52" i="10"/>
  <c r="L52" i="10"/>
  <c r="K52" i="10"/>
  <c r="J52" i="10"/>
  <c r="I52" i="10"/>
  <c r="N51" i="10"/>
  <c r="M51" i="10"/>
  <c r="L51" i="10"/>
  <c r="K51" i="10"/>
  <c r="J51" i="10"/>
  <c r="I51" i="10"/>
  <c r="N50" i="10"/>
  <c r="M50" i="10"/>
  <c r="L50" i="10"/>
  <c r="K50" i="10"/>
  <c r="J50" i="10"/>
  <c r="I50" i="10"/>
  <c r="N49" i="10"/>
  <c r="M49" i="10"/>
  <c r="L49" i="10"/>
  <c r="K49" i="10"/>
  <c r="J49" i="10"/>
  <c r="I49" i="10"/>
  <c r="N48" i="10"/>
  <c r="M48" i="10"/>
  <c r="L48" i="10"/>
  <c r="K48" i="10"/>
  <c r="J48" i="10"/>
  <c r="I48" i="10"/>
  <c r="N47" i="10"/>
  <c r="M47" i="10"/>
  <c r="L47" i="10"/>
  <c r="K47" i="10"/>
  <c r="J47" i="10"/>
  <c r="I47" i="10"/>
  <c r="N46" i="10"/>
  <c r="M46" i="10"/>
  <c r="L46" i="10"/>
  <c r="K46" i="10"/>
  <c r="J46" i="10"/>
  <c r="I46" i="10"/>
  <c r="N45" i="10"/>
  <c r="M45" i="10"/>
  <c r="L45" i="10"/>
  <c r="K45" i="10"/>
  <c r="J45" i="10"/>
  <c r="I45" i="10"/>
  <c r="N44" i="10"/>
  <c r="M44" i="10"/>
  <c r="L44" i="10"/>
  <c r="K44" i="10"/>
  <c r="J44" i="10"/>
  <c r="I44" i="10"/>
  <c r="N43" i="10"/>
  <c r="M43" i="10"/>
  <c r="L43" i="10"/>
  <c r="K43" i="10"/>
  <c r="J43" i="10"/>
  <c r="I43" i="10"/>
  <c r="N42" i="10"/>
  <c r="M42" i="10"/>
  <c r="L42" i="10"/>
  <c r="K42" i="10"/>
  <c r="J42" i="10"/>
  <c r="I42" i="10"/>
  <c r="N41" i="10"/>
  <c r="M41" i="10"/>
  <c r="L41" i="10"/>
  <c r="K41" i="10"/>
  <c r="J41" i="10"/>
  <c r="I41" i="10"/>
  <c r="N40" i="10"/>
  <c r="M40" i="10"/>
  <c r="L40" i="10"/>
  <c r="K40" i="10"/>
  <c r="J40" i="10"/>
  <c r="I40" i="10"/>
  <c r="N39" i="10"/>
  <c r="M39" i="10"/>
  <c r="L39" i="10"/>
  <c r="K39" i="10"/>
  <c r="J39" i="10"/>
  <c r="I39" i="10"/>
  <c r="N38" i="10"/>
  <c r="M38" i="10"/>
  <c r="L38" i="10"/>
  <c r="K38" i="10"/>
  <c r="J38" i="10"/>
  <c r="I38" i="10"/>
  <c r="N37" i="10"/>
  <c r="M37" i="10"/>
  <c r="L37" i="10"/>
  <c r="K37" i="10"/>
  <c r="J37" i="10"/>
  <c r="I37" i="10"/>
  <c r="N36" i="10"/>
  <c r="M36" i="10"/>
  <c r="L36" i="10"/>
  <c r="K36" i="10"/>
  <c r="J36" i="10"/>
  <c r="I36" i="10"/>
  <c r="N35" i="10"/>
  <c r="M35" i="10"/>
  <c r="L35" i="10"/>
  <c r="K35" i="10"/>
  <c r="J35" i="10"/>
  <c r="I35" i="10"/>
  <c r="N34" i="10"/>
  <c r="M34" i="10"/>
  <c r="L34" i="10"/>
  <c r="K34" i="10"/>
  <c r="J34" i="10"/>
  <c r="I34" i="10"/>
  <c r="N33" i="10"/>
  <c r="M33" i="10"/>
  <c r="L33" i="10"/>
  <c r="K33" i="10"/>
  <c r="J33" i="10"/>
  <c r="I33" i="10"/>
  <c r="N32" i="10"/>
  <c r="M32" i="10"/>
  <c r="L32" i="10"/>
  <c r="K32" i="10"/>
  <c r="J32" i="10"/>
  <c r="I32" i="10"/>
  <c r="N31" i="10"/>
  <c r="M31" i="10"/>
  <c r="L31" i="10"/>
  <c r="K31" i="10"/>
  <c r="J31" i="10"/>
  <c r="I31" i="10"/>
  <c r="N30" i="10"/>
  <c r="M30" i="10"/>
  <c r="L30" i="10"/>
  <c r="K30" i="10"/>
  <c r="J30" i="10"/>
  <c r="I30" i="10"/>
  <c r="N29" i="10"/>
  <c r="M29" i="10"/>
  <c r="L29" i="10"/>
  <c r="K29" i="10"/>
  <c r="J29" i="10"/>
  <c r="I29" i="10"/>
  <c r="N28" i="10"/>
  <c r="M28" i="10"/>
  <c r="L28" i="10"/>
  <c r="K28" i="10"/>
  <c r="J28" i="10"/>
  <c r="I28" i="10"/>
  <c r="N27" i="10"/>
  <c r="M27" i="10"/>
  <c r="L27" i="10"/>
  <c r="K27" i="10"/>
  <c r="J27" i="10"/>
  <c r="I27" i="10"/>
  <c r="N26" i="10"/>
  <c r="M26" i="10"/>
  <c r="L26" i="10"/>
  <c r="K26" i="10"/>
  <c r="J26" i="10"/>
  <c r="I26" i="10"/>
  <c r="N25" i="10"/>
  <c r="M25" i="10"/>
  <c r="L25" i="10"/>
  <c r="K25" i="10"/>
  <c r="J25" i="10"/>
  <c r="I25" i="10"/>
  <c r="N24" i="10"/>
  <c r="M24" i="10"/>
  <c r="L24" i="10"/>
  <c r="K24" i="10"/>
  <c r="J24" i="10"/>
  <c r="I24" i="10"/>
  <c r="N23" i="10"/>
  <c r="M23" i="10"/>
  <c r="L23" i="10"/>
  <c r="K23" i="10"/>
  <c r="J23" i="10"/>
  <c r="I23" i="10"/>
  <c r="N22" i="10"/>
  <c r="M22" i="10"/>
  <c r="L22" i="10"/>
  <c r="K22" i="10"/>
  <c r="J22" i="10"/>
  <c r="I22" i="10"/>
  <c r="N21" i="10"/>
  <c r="M21" i="10"/>
  <c r="L21" i="10"/>
  <c r="K21" i="10"/>
  <c r="J21" i="10"/>
  <c r="I21" i="10"/>
  <c r="N20" i="10"/>
  <c r="M20" i="10"/>
  <c r="L20" i="10"/>
  <c r="K20" i="10"/>
  <c r="J20" i="10"/>
  <c r="I20" i="10"/>
  <c r="N19" i="10"/>
  <c r="M19" i="10"/>
  <c r="L19" i="10"/>
  <c r="K19" i="10"/>
  <c r="J19" i="10"/>
  <c r="I19" i="10"/>
  <c r="N18" i="10"/>
  <c r="M18" i="10"/>
  <c r="L18" i="10"/>
  <c r="K18" i="10"/>
  <c r="J18" i="10"/>
  <c r="I18" i="10"/>
  <c r="N17" i="10"/>
  <c r="M17" i="10"/>
  <c r="L17" i="10"/>
  <c r="K17" i="10"/>
  <c r="J17" i="10"/>
  <c r="I17" i="10"/>
  <c r="N16" i="10"/>
  <c r="M16" i="10"/>
  <c r="L16" i="10"/>
  <c r="K16" i="10"/>
  <c r="J16" i="10"/>
  <c r="I16" i="10"/>
  <c r="N15" i="10"/>
  <c r="M15" i="10"/>
  <c r="L15" i="10"/>
  <c r="K15" i="10"/>
  <c r="J15" i="10"/>
  <c r="I15" i="10"/>
  <c r="N14" i="10"/>
  <c r="M14" i="10"/>
  <c r="L14" i="10"/>
  <c r="K14" i="10"/>
  <c r="J14" i="10"/>
  <c r="I14" i="10"/>
  <c r="N13" i="10"/>
  <c r="M13" i="10"/>
  <c r="L13" i="10"/>
  <c r="K13" i="10"/>
  <c r="J13" i="10"/>
  <c r="I13" i="10"/>
  <c r="N12" i="10"/>
  <c r="M12" i="10"/>
  <c r="L12" i="10"/>
  <c r="K12" i="10"/>
  <c r="J12" i="10"/>
  <c r="I12" i="10"/>
  <c r="N11" i="10"/>
  <c r="M11" i="10"/>
  <c r="L11" i="10"/>
  <c r="K11" i="10"/>
  <c r="J11" i="10"/>
  <c r="I11" i="10"/>
  <c r="N10" i="10"/>
  <c r="M10" i="10"/>
  <c r="L10" i="10"/>
  <c r="K10" i="10"/>
  <c r="J10" i="10"/>
  <c r="I10" i="10"/>
  <c r="N9" i="10"/>
  <c r="M9" i="10"/>
  <c r="L9" i="10"/>
  <c r="K9" i="10"/>
  <c r="J9" i="10"/>
  <c r="I9" i="10"/>
  <c r="N8" i="10"/>
  <c r="M8" i="10"/>
  <c r="L8" i="10"/>
  <c r="K8" i="10"/>
  <c r="J8" i="10"/>
  <c r="I8" i="10"/>
  <c r="N7" i="10"/>
  <c r="M7" i="10"/>
  <c r="L7" i="10"/>
  <c r="K7" i="10"/>
  <c r="J7" i="10"/>
  <c r="I7" i="10"/>
  <c r="J71" i="8" l="1"/>
  <c r="K70" i="8"/>
  <c r="G71" i="8"/>
  <c r="H70" i="8"/>
  <c r="D70" i="8"/>
  <c r="E70" i="8" s="1"/>
  <c r="S2" i="12"/>
  <c r="S4" i="12"/>
  <c r="S6" i="12"/>
  <c r="S8" i="12"/>
  <c r="S10" i="12"/>
  <c r="S12" i="12"/>
  <c r="S14" i="12"/>
  <c r="S16" i="12"/>
  <c r="S1" i="12"/>
  <c r="S3" i="12"/>
  <c r="S5" i="12"/>
  <c r="S7" i="12"/>
  <c r="S9" i="12"/>
  <c r="S11" i="12"/>
  <c r="S13" i="12"/>
  <c r="S15" i="12"/>
  <c r="S17" i="12"/>
  <c r="L16" i="11" a="1"/>
  <c r="L17" i="11" s="1"/>
  <c r="Y32" i="1"/>
  <c r="AA31" i="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1" i="11"/>
  <c r="F120" i="11"/>
  <c r="F122" i="11"/>
  <c r="F119" i="11"/>
  <c r="F118" i="11"/>
  <c r="F117" i="11"/>
  <c r="F116" i="11"/>
  <c r="F193" i="11"/>
  <c r="F185" i="11"/>
  <c r="F181" i="11"/>
  <c r="F177" i="11"/>
  <c r="F176" i="11"/>
  <c r="F175" i="11"/>
  <c r="F174" i="11"/>
  <c r="F173" i="11"/>
  <c r="F172" i="11"/>
  <c r="F171" i="11"/>
  <c r="F170" i="11"/>
  <c r="F169" i="11"/>
  <c r="F168" i="11"/>
  <c r="F167" i="11"/>
  <c r="F88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206" i="11"/>
  <c r="F205" i="11"/>
  <c r="F204" i="11"/>
  <c r="F203" i="11"/>
  <c r="F202" i="11"/>
  <c r="F201" i="11"/>
  <c r="F200" i="11"/>
  <c r="F199" i="11"/>
  <c r="F198" i="11"/>
  <c r="F197" i="11"/>
  <c r="F195" i="11"/>
  <c r="F194" i="11"/>
  <c r="F189" i="11"/>
  <c r="F187" i="11"/>
  <c r="F186" i="11"/>
  <c r="F208" i="11"/>
  <c r="F207" i="11"/>
  <c r="F191" i="11"/>
  <c r="F190" i="11"/>
  <c r="F183" i="11"/>
  <c r="F182" i="11"/>
  <c r="F209" i="11"/>
  <c r="F196" i="11"/>
  <c r="F192" i="11"/>
  <c r="F188" i="11"/>
  <c r="F184" i="11"/>
  <c r="F180" i="11"/>
  <c r="F179" i="11"/>
  <c r="F178" i="11"/>
  <c r="F211" i="11"/>
  <c r="F210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212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O7" i="10"/>
  <c r="P7" i="10" s="1"/>
  <c r="O8" i="10"/>
  <c r="P8" i="10" s="1"/>
  <c r="O9" i="10"/>
  <c r="P9" i="10" s="1"/>
  <c r="O10" i="10"/>
  <c r="P10" i="10" s="1"/>
  <c r="O11" i="10"/>
  <c r="P11" i="10" s="1"/>
  <c r="O12" i="10"/>
  <c r="P12" i="10" s="1"/>
  <c r="O13" i="10"/>
  <c r="P13" i="10" s="1"/>
  <c r="O14" i="10"/>
  <c r="P14" i="10" s="1"/>
  <c r="O15" i="10"/>
  <c r="P15" i="10" s="1"/>
  <c r="O16" i="10"/>
  <c r="P16" i="10" s="1"/>
  <c r="O18" i="10"/>
  <c r="P18" i="10" s="1"/>
  <c r="O19" i="10"/>
  <c r="P19" i="10" s="1"/>
  <c r="O20" i="10"/>
  <c r="P20" i="10" s="1"/>
  <c r="O21" i="10"/>
  <c r="P21" i="10" s="1"/>
  <c r="O23" i="10"/>
  <c r="P23" i="10" s="1"/>
  <c r="O24" i="10"/>
  <c r="P24" i="10" s="1"/>
  <c r="O25" i="10"/>
  <c r="P25" i="10" s="1"/>
  <c r="O26" i="10"/>
  <c r="P26" i="10" s="1"/>
  <c r="O27" i="10"/>
  <c r="P27" i="10" s="1"/>
  <c r="O29" i="10"/>
  <c r="P29" i="10" s="1"/>
  <c r="O30" i="10"/>
  <c r="P30" i="10" s="1"/>
  <c r="O31" i="10"/>
  <c r="P31" i="10" s="1"/>
  <c r="O32" i="10"/>
  <c r="P32" i="10" s="1"/>
  <c r="O33" i="10"/>
  <c r="P33" i="10" s="1"/>
  <c r="O34" i="10"/>
  <c r="P34" i="10" s="1"/>
  <c r="O35" i="10"/>
  <c r="P35" i="10" s="1"/>
  <c r="O36" i="10"/>
  <c r="P36" i="10" s="1"/>
  <c r="O37" i="10"/>
  <c r="P37" i="10" s="1"/>
  <c r="O38" i="10"/>
  <c r="P38" i="10" s="1"/>
  <c r="O39" i="10"/>
  <c r="P39" i="10" s="1"/>
  <c r="O40" i="10"/>
  <c r="P40" i="10" s="1"/>
  <c r="O41" i="10"/>
  <c r="P41" i="10" s="1"/>
  <c r="O42" i="10"/>
  <c r="P42" i="10" s="1"/>
  <c r="O43" i="10"/>
  <c r="P43" i="10" s="1"/>
  <c r="O44" i="10"/>
  <c r="P44" i="10" s="1"/>
  <c r="O48" i="10"/>
  <c r="P48" i="10" s="1"/>
  <c r="O49" i="10"/>
  <c r="P49" i="10" s="1"/>
  <c r="O50" i="10"/>
  <c r="P50" i="10" s="1"/>
  <c r="O51" i="10"/>
  <c r="P51" i="10" s="1"/>
  <c r="O52" i="10"/>
  <c r="P52" i="10" s="1"/>
  <c r="O53" i="10"/>
  <c r="P53" i="10" s="1"/>
  <c r="O55" i="10"/>
  <c r="P55" i="10" s="1"/>
  <c r="O56" i="10"/>
  <c r="P56" i="10" s="1"/>
  <c r="O57" i="10"/>
  <c r="P57" i="10" s="1"/>
  <c r="O58" i="10"/>
  <c r="P58" i="10" s="1"/>
  <c r="O59" i="10"/>
  <c r="P59" i="10" s="1"/>
  <c r="O60" i="10"/>
  <c r="P60" i="10" s="1"/>
  <c r="O22" i="10"/>
  <c r="P22" i="10" s="1"/>
  <c r="O61" i="10"/>
  <c r="P61" i="10" s="1"/>
  <c r="O62" i="10"/>
  <c r="P62" i="10" s="1"/>
  <c r="O63" i="10"/>
  <c r="P63" i="10" s="1"/>
  <c r="O64" i="10"/>
  <c r="P64" i="10" s="1"/>
  <c r="O65" i="10"/>
  <c r="P65" i="10" s="1"/>
  <c r="O66" i="10"/>
  <c r="P66" i="10" s="1"/>
  <c r="O67" i="10"/>
  <c r="P67" i="10" s="1"/>
  <c r="O68" i="10"/>
  <c r="P68" i="10" s="1"/>
  <c r="O69" i="10"/>
  <c r="P69" i="10" s="1"/>
  <c r="O70" i="10"/>
  <c r="P70" i="10" s="1"/>
  <c r="O71" i="10"/>
  <c r="P71" i="10" s="1"/>
  <c r="O72" i="10"/>
  <c r="P72" i="10" s="1"/>
  <c r="O73" i="10"/>
  <c r="P73" i="10" s="1"/>
  <c r="O74" i="10"/>
  <c r="P74" i="10" s="1"/>
  <c r="O75" i="10"/>
  <c r="P75" i="10" s="1"/>
  <c r="O76" i="10"/>
  <c r="P76" i="10" s="1"/>
  <c r="O77" i="10"/>
  <c r="P77" i="10" s="1"/>
  <c r="O78" i="10"/>
  <c r="P78" i="10" s="1"/>
  <c r="O79" i="10"/>
  <c r="P79" i="10" s="1"/>
  <c r="O80" i="10"/>
  <c r="P80" i="10" s="1"/>
  <c r="O81" i="10"/>
  <c r="P81" i="10" s="1"/>
  <c r="O82" i="10"/>
  <c r="P82" i="10" s="1"/>
  <c r="O83" i="10"/>
  <c r="P83" i="10" s="1"/>
  <c r="O84" i="10"/>
  <c r="P84" i="10" s="1"/>
  <c r="O85" i="10"/>
  <c r="P85" i="10" s="1"/>
  <c r="O86" i="10"/>
  <c r="P86" i="10" s="1"/>
  <c r="O87" i="10"/>
  <c r="P87" i="10" s="1"/>
  <c r="O88" i="10"/>
  <c r="P88" i="10" s="1"/>
  <c r="O89" i="10"/>
  <c r="P89" i="10" s="1"/>
  <c r="O90" i="10"/>
  <c r="P90" i="10" s="1"/>
  <c r="O91" i="10"/>
  <c r="P91" i="10" s="1"/>
  <c r="O92" i="10"/>
  <c r="P92" i="10" s="1"/>
  <c r="O93" i="10"/>
  <c r="P93" i="10" s="1"/>
  <c r="O94" i="10"/>
  <c r="P94" i="10" s="1"/>
  <c r="O95" i="10"/>
  <c r="P95" i="10" s="1"/>
  <c r="O96" i="10"/>
  <c r="P96" i="10" s="1"/>
  <c r="O97" i="10"/>
  <c r="P97" i="10" s="1"/>
  <c r="O105" i="10"/>
  <c r="P105" i="10" s="1"/>
  <c r="O106" i="10"/>
  <c r="P106" i="10" s="1"/>
  <c r="O107" i="10"/>
  <c r="P107" i="10" s="1"/>
  <c r="O108" i="10"/>
  <c r="P108" i="10" s="1"/>
  <c r="O109" i="10"/>
  <c r="P109" i="10" s="1"/>
  <c r="O110" i="10"/>
  <c r="P110" i="10" s="1"/>
  <c r="O111" i="10"/>
  <c r="P111" i="10" s="1"/>
  <c r="O98" i="10"/>
  <c r="P98" i="10" s="1"/>
  <c r="O99" i="10"/>
  <c r="P99" i="10" s="1"/>
  <c r="O100" i="10"/>
  <c r="P100" i="10" s="1"/>
  <c r="O101" i="10"/>
  <c r="P101" i="10" s="1"/>
  <c r="O102" i="10"/>
  <c r="P102" i="10" s="1"/>
  <c r="O103" i="10"/>
  <c r="P103" i="10" s="1"/>
  <c r="O104" i="10"/>
  <c r="P104" i="10" s="1"/>
  <c r="O112" i="10"/>
  <c r="P112" i="10" s="1"/>
  <c r="O113" i="10"/>
  <c r="P113" i="10" s="1"/>
  <c r="O114" i="10"/>
  <c r="P114" i="10" s="1"/>
  <c r="O115" i="10"/>
  <c r="P115" i="10" s="1"/>
  <c r="O116" i="10"/>
  <c r="P116" i="10" s="1"/>
  <c r="O117" i="10"/>
  <c r="P117" i="10" s="1"/>
  <c r="O118" i="10"/>
  <c r="P118" i="10" s="1"/>
  <c r="O119" i="10"/>
  <c r="P119" i="10" s="1"/>
  <c r="O120" i="10"/>
  <c r="P120" i="10" s="1"/>
  <c r="O121" i="10"/>
  <c r="P121" i="10" s="1"/>
  <c r="O122" i="10"/>
  <c r="P122" i="10" s="1"/>
  <c r="O123" i="10"/>
  <c r="P123" i="10" s="1"/>
  <c r="O124" i="10"/>
  <c r="P124" i="10" s="1"/>
  <c r="O125" i="10"/>
  <c r="P125" i="10" s="1"/>
  <c r="O126" i="10"/>
  <c r="P126" i="10" s="1"/>
  <c r="O127" i="10"/>
  <c r="P127" i="10" s="1"/>
  <c r="O128" i="10"/>
  <c r="P128" i="10" s="1"/>
  <c r="O129" i="10"/>
  <c r="P129" i="10" s="1"/>
  <c r="O130" i="10"/>
  <c r="P130" i="10" s="1"/>
  <c r="O131" i="10"/>
  <c r="P131" i="10" s="1"/>
  <c r="O132" i="10"/>
  <c r="P132" i="10" s="1"/>
  <c r="O17" i="10"/>
  <c r="P17" i="10" s="1"/>
  <c r="O28" i="10"/>
  <c r="P28" i="10" s="1"/>
  <c r="O133" i="10"/>
  <c r="P133" i="10" s="1"/>
  <c r="O134" i="10"/>
  <c r="P134" i="10" s="1"/>
  <c r="O135" i="10"/>
  <c r="P135" i="10" s="1"/>
  <c r="O136" i="10"/>
  <c r="P136" i="10" s="1"/>
  <c r="O137" i="10"/>
  <c r="P137" i="10" s="1"/>
  <c r="O138" i="10"/>
  <c r="P138" i="10" s="1"/>
  <c r="O139" i="10"/>
  <c r="P139" i="10" s="1"/>
  <c r="O140" i="10"/>
  <c r="P140" i="10" s="1"/>
  <c r="O141" i="10"/>
  <c r="P141" i="10" s="1"/>
  <c r="O142" i="10"/>
  <c r="P142" i="10" s="1"/>
  <c r="O143" i="10"/>
  <c r="P143" i="10" s="1"/>
  <c r="O144" i="10"/>
  <c r="P144" i="10" s="1"/>
  <c r="O145" i="10"/>
  <c r="P145" i="10" s="1"/>
  <c r="O146" i="10"/>
  <c r="P146" i="10" s="1"/>
  <c r="O147" i="10"/>
  <c r="P147" i="10" s="1"/>
  <c r="O148" i="10"/>
  <c r="P148" i="10" s="1"/>
  <c r="O149" i="10"/>
  <c r="P149" i="10" s="1"/>
  <c r="O150" i="10"/>
  <c r="P150" i="10" s="1"/>
  <c r="O151" i="10"/>
  <c r="P151" i="10" s="1"/>
  <c r="O152" i="10"/>
  <c r="P152" i="10" s="1"/>
  <c r="O153" i="10"/>
  <c r="P153" i="10" s="1"/>
  <c r="O154" i="10"/>
  <c r="P154" i="10" s="1"/>
  <c r="O155" i="10"/>
  <c r="P155" i="10" s="1"/>
  <c r="O156" i="10"/>
  <c r="P156" i="10" s="1"/>
  <c r="O157" i="10"/>
  <c r="P157" i="10" s="1"/>
  <c r="O158" i="10"/>
  <c r="P158" i="10" s="1"/>
  <c r="O159" i="10"/>
  <c r="P159" i="10" s="1"/>
  <c r="O160" i="10"/>
  <c r="P160" i="10" s="1"/>
  <c r="O161" i="10"/>
  <c r="P161" i="10" s="1"/>
  <c r="O162" i="10"/>
  <c r="P162" i="10" s="1"/>
  <c r="O163" i="10"/>
  <c r="P163" i="10" s="1"/>
  <c r="O164" i="10"/>
  <c r="P164" i="10" s="1"/>
  <c r="O54" i="10"/>
  <c r="P54" i="10" s="1"/>
  <c r="O182" i="10"/>
  <c r="P182" i="10" s="1"/>
  <c r="O183" i="10"/>
  <c r="P183" i="10" s="1"/>
  <c r="O184" i="10"/>
  <c r="P184" i="10" s="1"/>
  <c r="O185" i="10"/>
  <c r="P185" i="10" s="1"/>
  <c r="O186" i="10"/>
  <c r="P186" i="10" s="1"/>
  <c r="O187" i="10"/>
  <c r="P187" i="10" s="1"/>
  <c r="O188" i="10"/>
  <c r="P188" i="10" s="1"/>
  <c r="O189" i="10"/>
  <c r="P189" i="10" s="1"/>
  <c r="O190" i="10"/>
  <c r="P190" i="10" s="1"/>
  <c r="O191" i="10"/>
  <c r="P191" i="10" s="1"/>
  <c r="O192" i="10"/>
  <c r="P192" i="10" s="1"/>
  <c r="O193" i="10"/>
  <c r="P193" i="10" s="1"/>
  <c r="O194" i="10"/>
  <c r="P194" i="10" s="1"/>
  <c r="O195" i="10"/>
  <c r="P195" i="10" s="1"/>
  <c r="O196" i="10"/>
  <c r="P196" i="10" s="1"/>
  <c r="O197" i="10"/>
  <c r="P197" i="10" s="1"/>
  <c r="O198" i="10"/>
  <c r="P198" i="10" s="1"/>
  <c r="O199" i="10"/>
  <c r="P199" i="10" s="1"/>
  <c r="O200" i="10"/>
  <c r="P200" i="10" s="1"/>
  <c r="O201" i="10"/>
  <c r="P201" i="10" s="1"/>
  <c r="O202" i="10"/>
  <c r="P202" i="10" s="1"/>
  <c r="O203" i="10"/>
  <c r="P203" i="10" s="1"/>
  <c r="O204" i="10"/>
  <c r="P204" i="10" s="1"/>
  <c r="O205" i="10"/>
  <c r="P205" i="10" s="1"/>
  <c r="O206" i="10"/>
  <c r="P206" i="10" s="1"/>
  <c r="O45" i="10"/>
  <c r="P45" i="10" s="1"/>
  <c r="O46" i="10"/>
  <c r="P46" i="10" s="1"/>
  <c r="O47" i="10"/>
  <c r="P47" i="10" s="1"/>
  <c r="O165" i="10"/>
  <c r="P165" i="10" s="1"/>
  <c r="O166" i="10"/>
  <c r="P166" i="10" s="1"/>
  <c r="O167" i="10"/>
  <c r="P167" i="10" s="1"/>
  <c r="O168" i="10"/>
  <c r="P168" i="10" s="1"/>
  <c r="O169" i="10"/>
  <c r="P169" i="10" s="1"/>
  <c r="O170" i="10"/>
  <c r="P170" i="10" s="1"/>
  <c r="O171" i="10"/>
  <c r="P171" i="10" s="1"/>
  <c r="O172" i="10"/>
  <c r="P172" i="10" s="1"/>
  <c r="O173" i="10"/>
  <c r="P173" i="10" s="1"/>
  <c r="O174" i="10"/>
  <c r="P174" i="10" s="1"/>
  <c r="O175" i="10"/>
  <c r="P175" i="10" s="1"/>
  <c r="O176" i="10"/>
  <c r="P176" i="10" s="1"/>
  <c r="O177" i="10"/>
  <c r="P177" i="10" s="1"/>
  <c r="O178" i="10"/>
  <c r="P178" i="10" s="1"/>
  <c r="O179" i="10"/>
  <c r="P179" i="10" s="1"/>
  <c r="O180" i="10"/>
  <c r="P180" i="10" s="1"/>
  <c r="O181" i="10"/>
  <c r="P181" i="10" s="1"/>
  <c r="M13" i="9"/>
  <c r="M12" i="9"/>
  <c r="M11" i="9"/>
  <c r="M10" i="9"/>
  <c r="M9" i="9"/>
  <c r="M8" i="9"/>
  <c r="M7" i="9"/>
  <c r="M6" i="9"/>
  <c r="J72" i="8" l="1"/>
  <c r="K71" i="8"/>
  <c r="G72" i="8"/>
  <c r="H71" i="8"/>
  <c r="D71" i="8"/>
  <c r="E71" i="8" s="1"/>
  <c r="L16" i="11"/>
  <c r="L20" i="11"/>
  <c r="L19" i="11"/>
  <c r="L22" i="11"/>
  <c r="L18" i="11"/>
  <c r="L21" i="11"/>
  <c r="Y33" i="1"/>
  <c r="AA32" i="1"/>
  <c r="L3" i="11" a="1"/>
  <c r="L6" i="11" s="1"/>
  <c r="Q7" i="10"/>
  <c r="R7" i="10" s="1"/>
  <c r="I74" i="9"/>
  <c r="I36" i="9"/>
  <c r="I20" i="9"/>
  <c r="I52" i="9"/>
  <c r="I28" i="9"/>
  <c r="I44" i="9"/>
  <c r="I60" i="9"/>
  <c r="I16" i="9"/>
  <c r="I24" i="9"/>
  <c r="I32" i="9"/>
  <c r="I40" i="9"/>
  <c r="I48" i="9"/>
  <c r="I56" i="9"/>
  <c r="I64" i="9"/>
  <c r="I70" i="9"/>
  <c r="I12" i="9"/>
  <c r="I5" i="9"/>
  <c r="I9" i="9"/>
  <c r="I4" i="9"/>
  <c r="I7" i="9"/>
  <c r="I8" i="9"/>
  <c r="I11" i="9"/>
  <c r="I15" i="9"/>
  <c r="I19" i="9"/>
  <c r="I23" i="9"/>
  <c r="I27" i="9"/>
  <c r="I31" i="9"/>
  <c r="I35" i="9"/>
  <c r="I39" i="9"/>
  <c r="I43" i="9"/>
  <c r="I47" i="9"/>
  <c r="I51" i="9"/>
  <c r="I55" i="9"/>
  <c r="I59" i="9"/>
  <c r="I63" i="9"/>
  <c r="I67" i="9"/>
  <c r="I68" i="9"/>
  <c r="I71" i="9"/>
  <c r="I72" i="9"/>
  <c r="I13" i="9"/>
  <c r="I17" i="9"/>
  <c r="I21" i="9"/>
  <c r="I22" i="9"/>
  <c r="I25" i="9"/>
  <c r="I29" i="9"/>
  <c r="I33" i="9"/>
  <c r="I37" i="9"/>
  <c r="I41" i="9"/>
  <c r="I45" i="9"/>
  <c r="I49" i="9"/>
  <c r="I53" i="9"/>
  <c r="I57" i="9"/>
  <c r="I58" i="9"/>
  <c r="I61" i="9"/>
  <c r="I65" i="9"/>
  <c r="I69" i="9"/>
  <c r="I73" i="9"/>
  <c r="I10" i="9"/>
  <c r="I14" i="9"/>
  <c r="I30" i="9"/>
  <c r="I34" i="9"/>
  <c r="I46" i="9"/>
  <c r="I50" i="9"/>
  <c r="I54" i="9"/>
  <c r="I6" i="9"/>
  <c r="I18" i="9"/>
  <c r="I26" i="9"/>
  <c r="I38" i="9"/>
  <c r="I42" i="9"/>
  <c r="I62" i="9"/>
  <c r="I66" i="9"/>
  <c r="J73" i="8" l="1"/>
  <c r="K72" i="8"/>
  <c r="G73" i="8"/>
  <c r="H72" i="8"/>
  <c r="D72" i="8"/>
  <c r="E72" i="8" s="1"/>
  <c r="Y34" i="1"/>
  <c r="AA33" i="1"/>
  <c r="L5" i="11"/>
  <c r="L8" i="11"/>
  <c r="L4" i="11"/>
  <c r="L7" i="11"/>
  <c r="L3" i="11"/>
  <c r="Q8" i="10"/>
  <c r="R8" i="10" s="1"/>
  <c r="G60" i="4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B74" i="4"/>
  <c r="C74" i="4" s="1"/>
  <c r="B75" i="4"/>
  <c r="C75" i="4" s="1"/>
  <c r="B76" i="4"/>
  <c r="C76" i="4" s="1"/>
  <c r="B77" i="4"/>
  <c r="C77" i="4" s="1"/>
  <c r="B78" i="4"/>
  <c r="C78" i="4" s="1"/>
  <c r="B79" i="4"/>
  <c r="C79" i="4" s="1"/>
  <c r="B80" i="4"/>
  <c r="C80" i="4" s="1"/>
  <c r="B81" i="4"/>
  <c r="C81" i="4" s="1"/>
  <c r="B82" i="4"/>
  <c r="C82" i="4" s="1"/>
  <c r="B83" i="4"/>
  <c r="C83" i="4" s="1"/>
  <c r="B84" i="4"/>
  <c r="C84" i="4" s="1"/>
  <c r="B85" i="4"/>
  <c r="C85" i="4" s="1"/>
  <c r="B86" i="4"/>
  <c r="C86" i="4" s="1"/>
  <c r="B87" i="4"/>
  <c r="C87" i="4" s="1"/>
  <c r="B88" i="4"/>
  <c r="C88" i="4" s="1"/>
  <c r="B89" i="4"/>
  <c r="C89" i="4" s="1"/>
  <c r="B90" i="4"/>
  <c r="C90" i="4" s="1"/>
  <c r="B91" i="4"/>
  <c r="C91" i="4" s="1"/>
  <c r="B92" i="4"/>
  <c r="C92" i="4" s="1"/>
  <c r="B93" i="4"/>
  <c r="C93" i="4" s="1"/>
  <c r="B94" i="4"/>
  <c r="C94" i="4" s="1"/>
  <c r="B95" i="4"/>
  <c r="C95" i="4" s="1"/>
  <c r="B96" i="4"/>
  <c r="C96" i="4" s="1"/>
  <c r="B97" i="4"/>
  <c r="C97" i="4" s="1"/>
  <c r="B98" i="4"/>
  <c r="C98" i="4" s="1"/>
  <c r="B99" i="4"/>
  <c r="C99" i="4" s="1"/>
  <c r="B100" i="4"/>
  <c r="C100" i="4" s="1"/>
  <c r="B101" i="4"/>
  <c r="C101" i="4" s="1"/>
  <c r="B102" i="4"/>
  <c r="C102" i="4" s="1"/>
  <c r="B103" i="4"/>
  <c r="C103" i="4" s="1"/>
  <c r="B104" i="4"/>
  <c r="C104" i="4" s="1"/>
  <c r="B105" i="4"/>
  <c r="C105" i="4" s="1"/>
  <c r="B106" i="4"/>
  <c r="C106" i="4" s="1"/>
  <c r="B107" i="4"/>
  <c r="C107" i="4" s="1"/>
  <c r="B108" i="4"/>
  <c r="C108" i="4" s="1"/>
  <c r="B109" i="4"/>
  <c r="C109" i="4" s="1"/>
  <c r="B110" i="4"/>
  <c r="C110" i="4" s="1"/>
  <c r="B111" i="4"/>
  <c r="C111" i="4" s="1"/>
  <c r="B112" i="4"/>
  <c r="C112" i="4" s="1"/>
  <c r="B113" i="4"/>
  <c r="C113" i="4" s="1"/>
  <c r="B114" i="4"/>
  <c r="C114" i="4" s="1"/>
  <c r="B115" i="4"/>
  <c r="C115" i="4" s="1"/>
  <c r="B116" i="4"/>
  <c r="C116" i="4" s="1"/>
  <c r="B117" i="4"/>
  <c r="C117" i="4" s="1"/>
  <c r="B118" i="4"/>
  <c r="C118" i="4" s="1"/>
  <c r="B119" i="4"/>
  <c r="C119" i="4" s="1"/>
  <c r="B120" i="4"/>
  <c r="C120" i="4" s="1"/>
  <c r="B121" i="4"/>
  <c r="C121" i="4" s="1"/>
  <c r="B122" i="4"/>
  <c r="C122" i="4" s="1"/>
  <c r="B123" i="4"/>
  <c r="C123" i="4" s="1"/>
  <c r="B124" i="4"/>
  <c r="C124" i="4" s="1"/>
  <c r="B125" i="4"/>
  <c r="C125" i="4" s="1"/>
  <c r="B126" i="4"/>
  <c r="C126" i="4" s="1"/>
  <c r="B127" i="4"/>
  <c r="C127" i="4" s="1"/>
  <c r="B128" i="4"/>
  <c r="C128" i="4" s="1"/>
  <c r="B129" i="4"/>
  <c r="C129" i="4" s="1"/>
  <c r="B130" i="4"/>
  <c r="C130" i="4" s="1"/>
  <c r="B131" i="4"/>
  <c r="C131" i="4" s="1"/>
  <c r="B132" i="4"/>
  <c r="C132" i="4" s="1"/>
  <c r="B133" i="4"/>
  <c r="C133" i="4" s="1"/>
  <c r="B134" i="4"/>
  <c r="C134" i="4" s="1"/>
  <c r="B135" i="4"/>
  <c r="C135" i="4" s="1"/>
  <c r="B136" i="4"/>
  <c r="C136" i="4" s="1"/>
  <c r="B137" i="4"/>
  <c r="C137" i="4" s="1"/>
  <c r="B138" i="4"/>
  <c r="C138" i="4" s="1"/>
  <c r="B139" i="4"/>
  <c r="C139" i="4" s="1"/>
  <c r="B140" i="4"/>
  <c r="C140" i="4" s="1"/>
  <c r="B141" i="4"/>
  <c r="C141" i="4" s="1"/>
  <c r="B142" i="4"/>
  <c r="C142" i="4" s="1"/>
  <c r="B143" i="4"/>
  <c r="C143" i="4" s="1"/>
  <c r="B144" i="4"/>
  <c r="C144" i="4" s="1"/>
  <c r="B145" i="4"/>
  <c r="C145" i="4" s="1"/>
  <c r="B146" i="4"/>
  <c r="C146" i="4" s="1"/>
  <c r="B147" i="4"/>
  <c r="C147" i="4" s="1"/>
  <c r="B148" i="4"/>
  <c r="C148" i="4" s="1"/>
  <c r="B149" i="4"/>
  <c r="C149" i="4" s="1"/>
  <c r="B150" i="4"/>
  <c r="C150" i="4" s="1"/>
  <c r="B151" i="4"/>
  <c r="C151" i="4" s="1"/>
  <c r="B152" i="4"/>
  <c r="C152" i="4" s="1"/>
  <c r="B153" i="4"/>
  <c r="C153" i="4" s="1"/>
  <c r="B154" i="4"/>
  <c r="C154" i="4" s="1"/>
  <c r="B155" i="4"/>
  <c r="C155" i="4" s="1"/>
  <c r="B156" i="4"/>
  <c r="C156" i="4" s="1"/>
  <c r="B157" i="4"/>
  <c r="C157" i="4" s="1"/>
  <c r="B158" i="4"/>
  <c r="C158" i="4" s="1"/>
  <c r="B159" i="4"/>
  <c r="C159" i="4" s="1"/>
  <c r="B160" i="4"/>
  <c r="C160" i="4" s="1"/>
  <c r="B161" i="4"/>
  <c r="C161" i="4" s="1"/>
  <c r="B162" i="4"/>
  <c r="C162" i="4" s="1"/>
  <c r="B163" i="4"/>
  <c r="C163" i="4" s="1"/>
  <c r="B164" i="4"/>
  <c r="C164" i="4" s="1"/>
  <c r="B165" i="4"/>
  <c r="C165" i="4" s="1"/>
  <c r="B166" i="4"/>
  <c r="C166" i="4" s="1"/>
  <c r="B167" i="4"/>
  <c r="C167" i="4" s="1"/>
  <c r="B168" i="4"/>
  <c r="C168" i="4" s="1"/>
  <c r="B169" i="4"/>
  <c r="C169" i="4" s="1"/>
  <c r="B170" i="4"/>
  <c r="C170" i="4" s="1"/>
  <c r="B171" i="4"/>
  <c r="C171" i="4" s="1"/>
  <c r="B172" i="4"/>
  <c r="C172" i="4" s="1"/>
  <c r="B173" i="4"/>
  <c r="C173" i="4" s="1"/>
  <c r="B174" i="4"/>
  <c r="C174" i="4" s="1"/>
  <c r="B175" i="4"/>
  <c r="C175" i="4" s="1"/>
  <c r="B176" i="4"/>
  <c r="C176" i="4" s="1"/>
  <c r="B177" i="4"/>
  <c r="C177" i="4" s="1"/>
  <c r="B178" i="4"/>
  <c r="C178" i="4" s="1"/>
  <c r="B179" i="4"/>
  <c r="C179" i="4" s="1"/>
  <c r="B180" i="4"/>
  <c r="C180" i="4" s="1"/>
  <c r="B181" i="4"/>
  <c r="C181" i="4" s="1"/>
  <c r="B182" i="4"/>
  <c r="C182" i="4" s="1"/>
  <c r="B183" i="4"/>
  <c r="C183" i="4" s="1"/>
  <c r="B184" i="4"/>
  <c r="C184" i="4" s="1"/>
  <c r="B185" i="4"/>
  <c r="C185" i="4" s="1"/>
  <c r="B186" i="4"/>
  <c r="C186" i="4" s="1"/>
  <c r="B187" i="4"/>
  <c r="C187" i="4" s="1"/>
  <c r="B188" i="4"/>
  <c r="C188" i="4" s="1"/>
  <c r="B189" i="4"/>
  <c r="C189" i="4" s="1"/>
  <c r="B190" i="4"/>
  <c r="C190" i="4" s="1"/>
  <c r="B191" i="4"/>
  <c r="C191" i="4" s="1"/>
  <c r="B192" i="4"/>
  <c r="C192" i="4" s="1"/>
  <c r="B193" i="4"/>
  <c r="C193" i="4" s="1"/>
  <c r="B194" i="4"/>
  <c r="C194" i="4" s="1"/>
  <c r="B195" i="4"/>
  <c r="C195" i="4" s="1"/>
  <c r="B196" i="4"/>
  <c r="C196" i="4" s="1"/>
  <c r="B197" i="4"/>
  <c r="C197" i="4" s="1"/>
  <c r="B198" i="4"/>
  <c r="C198" i="4" s="1"/>
  <c r="B199" i="4"/>
  <c r="C199" i="4" s="1"/>
  <c r="B200" i="4"/>
  <c r="C200" i="4" s="1"/>
  <c r="B201" i="4"/>
  <c r="C201" i="4" s="1"/>
  <c r="B202" i="4"/>
  <c r="C202" i="4" s="1"/>
  <c r="B203" i="4"/>
  <c r="C203" i="4" s="1"/>
  <c r="B204" i="4"/>
  <c r="C204" i="4" s="1"/>
  <c r="B205" i="4"/>
  <c r="C205" i="4" s="1"/>
  <c r="B206" i="4"/>
  <c r="C206" i="4" s="1"/>
  <c r="B207" i="4"/>
  <c r="C207" i="4" s="1"/>
  <c r="B208" i="4"/>
  <c r="C208" i="4" s="1"/>
  <c r="B209" i="4"/>
  <c r="C209" i="4" s="1"/>
  <c r="B210" i="4"/>
  <c r="C210" i="4" s="1"/>
  <c r="B211" i="4"/>
  <c r="C211" i="4" s="1"/>
  <c r="B212" i="4"/>
  <c r="C212" i="4" s="1"/>
  <c r="B213" i="4"/>
  <c r="C213" i="4" s="1"/>
  <c r="B214" i="4"/>
  <c r="C214" i="4" s="1"/>
  <c r="B215" i="4"/>
  <c r="C215" i="4" s="1"/>
  <c r="B216" i="4"/>
  <c r="C216" i="4" s="1"/>
  <c r="B217" i="4"/>
  <c r="C217" i="4" s="1"/>
  <c r="B218" i="4"/>
  <c r="C218" i="4" s="1"/>
  <c r="B219" i="4"/>
  <c r="C219" i="4" s="1"/>
  <c r="B220" i="4"/>
  <c r="C220" i="4" s="1"/>
  <c r="B221" i="4"/>
  <c r="C221" i="4" s="1"/>
  <c r="B222" i="4"/>
  <c r="C222" i="4" s="1"/>
  <c r="B223" i="4"/>
  <c r="C223" i="4" s="1"/>
  <c r="B224" i="4"/>
  <c r="C224" i="4" s="1"/>
  <c r="B225" i="4"/>
  <c r="C225" i="4" s="1"/>
  <c r="B226" i="4"/>
  <c r="C226" i="4" s="1"/>
  <c r="B227" i="4"/>
  <c r="C227" i="4" s="1"/>
  <c r="B228" i="4"/>
  <c r="C228" i="4" s="1"/>
  <c r="B229" i="4"/>
  <c r="C229" i="4" s="1"/>
  <c r="B230" i="4"/>
  <c r="C230" i="4" s="1"/>
  <c r="B231" i="4"/>
  <c r="C231" i="4" s="1"/>
  <c r="B232" i="4"/>
  <c r="C232" i="4" s="1"/>
  <c r="B233" i="4"/>
  <c r="C233" i="4" s="1"/>
  <c r="B234" i="4"/>
  <c r="C234" i="4" s="1"/>
  <c r="B235" i="4"/>
  <c r="C235" i="4" s="1"/>
  <c r="B236" i="4"/>
  <c r="C236" i="4" s="1"/>
  <c r="B237" i="4"/>
  <c r="C237" i="4" s="1"/>
  <c r="B238" i="4"/>
  <c r="C238" i="4" s="1"/>
  <c r="B239" i="4"/>
  <c r="C239" i="4" s="1"/>
  <c r="B240" i="4"/>
  <c r="C240" i="4" s="1"/>
  <c r="B241" i="4"/>
  <c r="C241" i="4" s="1"/>
  <c r="B242" i="4"/>
  <c r="C242" i="4" s="1"/>
  <c r="B243" i="4"/>
  <c r="C243" i="4" s="1"/>
  <c r="B244" i="4"/>
  <c r="C244" i="4" s="1"/>
  <c r="B245" i="4"/>
  <c r="C245" i="4" s="1"/>
  <c r="B246" i="4"/>
  <c r="C246" i="4" s="1"/>
  <c r="B247" i="4"/>
  <c r="C247" i="4" s="1"/>
  <c r="B248" i="4"/>
  <c r="C248" i="4" s="1"/>
  <c r="B249" i="4"/>
  <c r="C249" i="4" s="1"/>
  <c r="B250" i="4"/>
  <c r="C250" i="4" s="1"/>
  <c r="B251" i="4"/>
  <c r="C251" i="4" s="1"/>
  <c r="B252" i="4"/>
  <c r="C252" i="4" s="1"/>
  <c r="B253" i="4"/>
  <c r="C253" i="4" s="1"/>
  <c r="B254" i="4"/>
  <c r="C254" i="4" s="1"/>
  <c r="B255" i="4"/>
  <c r="C255" i="4" s="1"/>
  <c r="B256" i="4"/>
  <c r="C256" i="4" s="1"/>
  <c r="B257" i="4"/>
  <c r="C257" i="4" s="1"/>
  <c r="B59" i="4"/>
  <c r="C59" i="4" s="1"/>
  <c r="B58" i="4"/>
  <c r="C58" i="4" s="1"/>
  <c r="J74" i="8" l="1"/>
  <c r="K73" i="8"/>
  <c r="G74" i="8"/>
  <c r="H73" i="8"/>
  <c r="D73" i="8"/>
  <c r="E73" i="8" s="1"/>
  <c r="AA34" i="1"/>
  <c r="Q9" i="10"/>
  <c r="Q10" i="10" s="1"/>
  <c r="R10" i="10" s="1"/>
  <c r="G59" i="4"/>
  <c r="G58" i="4"/>
  <c r="J75" i="8" l="1"/>
  <c r="K74" i="8"/>
  <c r="G75" i="8"/>
  <c r="H74" i="8"/>
  <c r="D74" i="8"/>
  <c r="E74" i="8" s="1"/>
  <c r="R9" i="10"/>
  <c r="Q11" i="10"/>
  <c r="R11" i="10" s="1"/>
  <c r="G61" i="4"/>
  <c r="I59" i="4" s="1"/>
  <c r="J76" i="8" l="1"/>
  <c r="K75" i="8"/>
  <c r="G76" i="8"/>
  <c r="H75" i="8"/>
  <c r="D75" i="8"/>
  <c r="E75" i="8" s="1"/>
  <c r="Q12" i="10"/>
  <c r="R12" i="10" s="1"/>
  <c r="I60" i="4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J77" i="8" l="1"/>
  <c r="K76" i="8"/>
  <c r="G77" i="8"/>
  <c r="H76" i="8"/>
  <c r="D76" i="8"/>
  <c r="E76" i="8" s="1"/>
  <c r="Q13" i="10"/>
  <c r="R13" i="10" s="1"/>
  <c r="K58" i="4" a="1"/>
  <c r="J78" i="8" l="1"/>
  <c r="K77" i="8"/>
  <c r="G78" i="8"/>
  <c r="H77" i="8"/>
  <c r="D77" i="8"/>
  <c r="E77" i="8" s="1"/>
  <c r="Q14" i="10"/>
  <c r="R14" i="10" s="1"/>
  <c r="K59" i="4"/>
  <c r="K61" i="4"/>
  <c r="K63" i="4"/>
  <c r="K65" i="4"/>
  <c r="K67" i="4"/>
  <c r="K69" i="4"/>
  <c r="K71" i="4"/>
  <c r="K73" i="4"/>
  <c r="K75" i="4"/>
  <c r="K58" i="4"/>
  <c r="K60" i="4"/>
  <c r="K62" i="4"/>
  <c r="K64" i="4"/>
  <c r="K66" i="4"/>
  <c r="K68" i="4"/>
  <c r="K70" i="4"/>
  <c r="K72" i="4"/>
  <c r="K74" i="4"/>
  <c r="J79" i="8" l="1"/>
  <c r="K78" i="8"/>
  <c r="G79" i="8"/>
  <c r="H78" i="8"/>
  <c r="D78" i="8"/>
  <c r="E78" i="8" s="1"/>
  <c r="Q15" i="10"/>
  <c r="R15" i="10" s="1"/>
  <c r="I40" i="5"/>
  <c r="J80" i="8" l="1"/>
  <c r="K79" i="8"/>
  <c r="G80" i="8"/>
  <c r="H79" i="8"/>
  <c r="D79" i="8"/>
  <c r="E79" i="8" s="1"/>
  <c r="Q16" i="10"/>
  <c r="R16" i="10" s="1"/>
  <c r="M20" i="4"/>
  <c r="M21" i="4"/>
  <c r="M22" i="4"/>
  <c r="M23" i="4"/>
  <c r="M24" i="4"/>
  <c r="M25" i="4"/>
  <c r="M26" i="4"/>
  <c r="M27" i="4"/>
  <c r="M28" i="4"/>
  <c r="M29" i="4"/>
  <c r="M19" i="4"/>
  <c r="L20" i="4"/>
  <c r="L21" i="4"/>
  <c r="L22" i="4"/>
  <c r="L23" i="4"/>
  <c r="L24" i="4"/>
  <c r="L25" i="4"/>
  <c r="L26" i="4"/>
  <c r="L27" i="4"/>
  <c r="L28" i="4"/>
  <c r="L29" i="4"/>
  <c r="L19" i="4"/>
  <c r="J81" i="8" l="1"/>
  <c r="K80" i="8"/>
  <c r="G81" i="8"/>
  <c r="H80" i="8"/>
  <c r="D80" i="8"/>
  <c r="E80" i="8" s="1"/>
  <c r="Q17" i="10"/>
  <c r="R17" i="10" s="1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21" i="5"/>
  <c r="J21" i="5" s="1"/>
  <c r="J82" i="8" l="1"/>
  <c r="K81" i="8"/>
  <c r="G82" i="8"/>
  <c r="H81" i="8"/>
  <c r="D81" i="8"/>
  <c r="E81" i="8" s="1"/>
  <c r="Q18" i="10"/>
  <c r="R18" i="10" s="1"/>
  <c r="J22" i="5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B29" i="4"/>
  <c r="B30" i="4" s="1"/>
  <c r="B28" i="4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34" i="4"/>
  <c r="C34" i="4" s="1"/>
  <c r="E65" i="3"/>
  <c r="G65" i="3" s="1"/>
  <c r="F65" i="3"/>
  <c r="E66" i="3"/>
  <c r="G66" i="3" s="1"/>
  <c r="F66" i="3"/>
  <c r="E67" i="3"/>
  <c r="G67" i="3" s="1"/>
  <c r="F67" i="3"/>
  <c r="E68" i="3"/>
  <c r="G68" i="3" s="1"/>
  <c r="F68" i="3"/>
  <c r="E69" i="3"/>
  <c r="G69" i="3" s="1"/>
  <c r="F69" i="3"/>
  <c r="E70" i="3"/>
  <c r="G70" i="3" s="1"/>
  <c r="F70" i="3"/>
  <c r="E71" i="3"/>
  <c r="G71" i="3" s="1"/>
  <c r="F71" i="3"/>
  <c r="E72" i="3"/>
  <c r="G72" i="3" s="1"/>
  <c r="F72" i="3"/>
  <c r="E73" i="3"/>
  <c r="G73" i="3" s="1"/>
  <c r="F73" i="3"/>
  <c r="E74" i="3"/>
  <c r="G74" i="3" s="1"/>
  <c r="F74" i="3"/>
  <c r="E75" i="3"/>
  <c r="G75" i="3" s="1"/>
  <c r="F75" i="3"/>
  <c r="E76" i="3"/>
  <c r="G76" i="3" s="1"/>
  <c r="F76" i="3"/>
  <c r="E61" i="3"/>
  <c r="G61" i="3" s="1"/>
  <c r="F61" i="3"/>
  <c r="E62" i="3"/>
  <c r="G62" i="3" s="1"/>
  <c r="F62" i="3"/>
  <c r="E63" i="3"/>
  <c r="G63" i="3" s="1"/>
  <c r="F63" i="3"/>
  <c r="E64" i="3"/>
  <c r="G64" i="3" s="1"/>
  <c r="F64" i="3"/>
  <c r="E38" i="3"/>
  <c r="G38" i="3" s="1"/>
  <c r="F38" i="3"/>
  <c r="E39" i="3"/>
  <c r="G39" i="3" s="1"/>
  <c r="F39" i="3"/>
  <c r="E40" i="3"/>
  <c r="G40" i="3" s="1"/>
  <c r="F40" i="3"/>
  <c r="E41" i="3"/>
  <c r="G41" i="3" s="1"/>
  <c r="F41" i="3"/>
  <c r="E42" i="3"/>
  <c r="G42" i="3" s="1"/>
  <c r="F42" i="3"/>
  <c r="E43" i="3"/>
  <c r="G43" i="3" s="1"/>
  <c r="F43" i="3"/>
  <c r="E44" i="3"/>
  <c r="G44" i="3" s="1"/>
  <c r="F44" i="3"/>
  <c r="E45" i="3"/>
  <c r="G45" i="3" s="1"/>
  <c r="F45" i="3"/>
  <c r="E46" i="3"/>
  <c r="G46" i="3" s="1"/>
  <c r="F46" i="3"/>
  <c r="E47" i="3"/>
  <c r="G47" i="3" s="1"/>
  <c r="F47" i="3"/>
  <c r="E48" i="3"/>
  <c r="G48" i="3" s="1"/>
  <c r="F48" i="3"/>
  <c r="E49" i="3"/>
  <c r="G49" i="3" s="1"/>
  <c r="F49" i="3"/>
  <c r="E50" i="3"/>
  <c r="G50" i="3" s="1"/>
  <c r="F50" i="3"/>
  <c r="E51" i="3"/>
  <c r="G51" i="3" s="1"/>
  <c r="F51" i="3"/>
  <c r="E52" i="3"/>
  <c r="G52" i="3" s="1"/>
  <c r="F52" i="3"/>
  <c r="E53" i="3"/>
  <c r="G53" i="3" s="1"/>
  <c r="F53" i="3"/>
  <c r="E54" i="3"/>
  <c r="G54" i="3" s="1"/>
  <c r="F54" i="3"/>
  <c r="E55" i="3"/>
  <c r="G55" i="3" s="1"/>
  <c r="F55" i="3"/>
  <c r="E56" i="3"/>
  <c r="G56" i="3" s="1"/>
  <c r="F56" i="3"/>
  <c r="E57" i="3"/>
  <c r="G57" i="3" s="1"/>
  <c r="F57" i="3"/>
  <c r="E58" i="3"/>
  <c r="G58" i="3" s="1"/>
  <c r="F58" i="3"/>
  <c r="E59" i="3"/>
  <c r="G59" i="3" s="1"/>
  <c r="F59" i="3"/>
  <c r="E60" i="3"/>
  <c r="G60" i="3" s="1"/>
  <c r="F60" i="3"/>
  <c r="F37" i="3"/>
  <c r="E37" i="3"/>
  <c r="G37" i="3" s="1"/>
  <c r="M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15" i="3"/>
  <c r="B14" i="3"/>
  <c r="B21" i="3" s="1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C34" i="2"/>
  <c r="B34" i="2"/>
  <c r="B10" i="2"/>
  <c r="C10" i="2"/>
  <c r="D10" i="2"/>
  <c r="E10" i="2"/>
  <c r="F10" i="2"/>
  <c r="G10" i="2"/>
  <c r="B11" i="2"/>
  <c r="C11" i="2"/>
  <c r="D11" i="2"/>
  <c r="E11" i="2"/>
  <c r="F11" i="2"/>
  <c r="G11" i="2"/>
  <c r="B12" i="2"/>
  <c r="C12" i="2"/>
  <c r="D12" i="2"/>
  <c r="E12" i="2"/>
  <c r="F12" i="2"/>
  <c r="G12" i="2"/>
  <c r="B13" i="2"/>
  <c r="C13" i="2"/>
  <c r="D13" i="2"/>
  <c r="E13" i="2"/>
  <c r="F13" i="2"/>
  <c r="G13" i="2"/>
  <c r="B14" i="2"/>
  <c r="C14" i="2"/>
  <c r="D14" i="2"/>
  <c r="E14" i="2"/>
  <c r="F14" i="2"/>
  <c r="G14" i="2"/>
  <c r="B15" i="2"/>
  <c r="C15" i="2"/>
  <c r="D15" i="2"/>
  <c r="E15" i="2"/>
  <c r="F15" i="2"/>
  <c r="G15" i="2"/>
  <c r="B16" i="2"/>
  <c r="C16" i="2"/>
  <c r="D16" i="2"/>
  <c r="E16" i="2"/>
  <c r="F16" i="2"/>
  <c r="G16" i="2"/>
  <c r="B17" i="2"/>
  <c r="C17" i="2"/>
  <c r="D17" i="2"/>
  <c r="E17" i="2"/>
  <c r="F17" i="2"/>
  <c r="G17" i="2"/>
  <c r="B18" i="2"/>
  <c r="C18" i="2"/>
  <c r="D18" i="2"/>
  <c r="E18" i="2"/>
  <c r="F18" i="2"/>
  <c r="G18" i="2"/>
  <c r="B19" i="2"/>
  <c r="C19" i="2"/>
  <c r="D19" i="2"/>
  <c r="E19" i="2"/>
  <c r="F19" i="2"/>
  <c r="G19" i="2"/>
  <c r="B20" i="2"/>
  <c r="C20" i="2"/>
  <c r="D20" i="2"/>
  <c r="E20" i="2"/>
  <c r="F20" i="2"/>
  <c r="G20" i="2"/>
  <c r="B21" i="2"/>
  <c r="C21" i="2"/>
  <c r="D21" i="2"/>
  <c r="E21" i="2"/>
  <c r="F21" i="2"/>
  <c r="G21" i="2"/>
  <c r="B22" i="2"/>
  <c r="C22" i="2"/>
  <c r="D22" i="2"/>
  <c r="E22" i="2"/>
  <c r="F22" i="2"/>
  <c r="G22" i="2"/>
  <c r="B23" i="2"/>
  <c r="C23" i="2"/>
  <c r="D23" i="2"/>
  <c r="E23" i="2"/>
  <c r="F23" i="2"/>
  <c r="G23" i="2"/>
  <c r="B24" i="2"/>
  <c r="C24" i="2"/>
  <c r="D24" i="2"/>
  <c r="E24" i="2"/>
  <c r="F24" i="2"/>
  <c r="G24" i="2"/>
  <c r="B25" i="2"/>
  <c r="C25" i="2"/>
  <c r="D25" i="2"/>
  <c r="E25" i="2"/>
  <c r="F25" i="2"/>
  <c r="G25" i="2"/>
  <c r="B26" i="2"/>
  <c r="C26" i="2"/>
  <c r="D26" i="2"/>
  <c r="E26" i="2"/>
  <c r="F26" i="2"/>
  <c r="G26" i="2"/>
  <c r="B27" i="2"/>
  <c r="C27" i="2"/>
  <c r="D27" i="2"/>
  <c r="E27" i="2"/>
  <c r="F27" i="2"/>
  <c r="G27" i="2"/>
  <c r="B28" i="2"/>
  <c r="C28" i="2"/>
  <c r="D28" i="2"/>
  <c r="E28" i="2"/>
  <c r="F28" i="2"/>
  <c r="G28" i="2"/>
  <c r="I3" i="2"/>
  <c r="I2" i="2"/>
  <c r="C9" i="2"/>
  <c r="D9" i="2"/>
  <c r="E9" i="2"/>
  <c r="F9" i="2"/>
  <c r="G9" i="2"/>
  <c r="B9" i="2"/>
  <c r="C4" i="2"/>
  <c r="I8" i="1"/>
  <c r="I7" i="1"/>
  <c r="I6" i="1"/>
  <c r="I5" i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6" i="1"/>
  <c r="C6" i="1" s="1"/>
  <c r="H37" i="3" l="1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64" i="3"/>
  <c r="I63" i="3"/>
  <c r="I62" i="3"/>
  <c r="I61" i="3"/>
  <c r="I76" i="3"/>
  <c r="I75" i="3"/>
  <c r="I74" i="3"/>
  <c r="I73" i="3"/>
  <c r="I72" i="3"/>
  <c r="I71" i="3"/>
  <c r="I70" i="3"/>
  <c r="I69" i="3"/>
  <c r="I68" i="3"/>
  <c r="I67" i="3"/>
  <c r="I66" i="3"/>
  <c r="I65" i="3"/>
  <c r="B16" i="3"/>
  <c r="B17" i="3" s="1"/>
  <c r="B20" i="3"/>
  <c r="B59" i="3"/>
  <c r="B57" i="3"/>
  <c r="B55" i="3"/>
  <c r="B53" i="3"/>
  <c r="B51" i="3"/>
  <c r="B49" i="3"/>
  <c r="B47" i="3"/>
  <c r="B45" i="3"/>
  <c r="B43" i="3"/>
  <c r="B41" i="3"/>
  <c r="B39" i="3"/>
  <c r="B37" i="3"/>
  <c r="B35" i="3"/>
  <c r="B33" i="3"/>
  <c r="B31" i="3"/>
  <c r="B29" i="3"/>
  <c r="B27" i="3"/>
  <c r="B25" i="3"/>
  <c r="B23" i="3"/>
  <c r="I37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64" i="3"/>
  <c r="H63" i="3"/>
  <c r="H62" i="3"/>
  <c r="H61" i="3"/>
  <c r="H76" i="3"/>
  <c r="H75" i="3"/>
  <c r="H74" i="3"/>
  <c r="H73" i="3"/>
  <c r="H72" i="3"/>
  <c r="H71" i="3"/>
  <c r="H70" i="3"/>
  <c r="H69" i="3"/>
  <c r="H68" i="3"/>
  <c r="H67" i="3"/>
  <c r="H66" i="3"/>
  <c r="H65" i="3"/>
  <c r="J83" i="8"/>
  <c r="K82" i="8"/>
  <c r="G83" i="8"/>
  <c r="H82" i="8"/>
  <c r="D82" i="8"/>
  <c r="E82" i="8" s="1"/>
  <c r="Q19" i="10"/>
  <c r="R19" i="10" s="1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D53" i="2"/>
  <c r="D52" i="2"/>
  <c r="D51" i="2"/>
  <c r="D50" i="2"/>
  <c r="D49" i="2"/>
  <c r="D48" i="2"/>
  <c r="D47" i="2"/>
  <c r="D46" i="2"/>
  <c r="D45" i="2"/>
  <c r="F45" i="2" s="1"/>
  <c r="D44" i="2"/>
  <c r="D43" i="2"/>
  <c r="F43" i="2" s="1"/>
  <c r="D42" i="2"/>
  <c r="D41" i="2"/>
  <c r="F41" i="2" s="1"/>
  <c r="D40" i="2"/>
  <c r="D39" i="2"/>
  <c r="F39" i="2" s="1"/>
  <c r="D38" i="2"/>
  <c r="D37" i="2"/>
  <c r="F37" i="2" s="1"/>
  <c r="D36" i="2"/>
  <c r="D35" i="2"/>
  <c r="F35" i="2" s="1"/>
  <c r="C55" i="4"/>
  <c r="C54" i="4"/>
  <c r="D34" i="2"/>
  <c r="F34" i="2" s="1"/>
  <c r="H25" i="2"/>
  <c r="I25" i="2" s="1"/>
  <c r="J25" i="2" s="1"/>
  <c r="H17" i="2"/>
  <c r="I17" i="2" s="1"/>
  <c r="J17" i="2" s="1"/>
  <c r="H13" i="2"/>
  <c r="I13" i="2" s="1"/>
  <c r="J13" i="2" s="1"/>
  <c r="H21" i="2"/>
  <c r="I21" i="2" s="1"/>
  <c r="J21" i="2" s="1"/>
  <c r="H27" i="2"/>
  <c r="I27" i="2" s="1"/>
  <c r="J27" i="2" s="1"/>
  <c r="H19" i="2"/>
  <c r="I19" i="2" s="1"/>
  <c r="J19" i="2" s="1"/>
  <c r="H11" i="2"/>
  <c r="I11" i="2" s="1"/>
  <c r="J11" i="2" s="1"/>
  <c r="H23" i="2"/>
  <c r="I23" i="2" s="1"/>
  <c r="J23" i="2" s="1"/>
  <c r="H15" i="2"/>
  <c r="I15" i="2" s="1"/>
  <c r="J15" i="2" s="1"/>
  <c r="H26" i="2"/>
  <c r="I26" i="2" s="1"/>
  <c r="J26" i="2" s="1"/>
  <c r="H22" i="2"/>
  <c r="I22" i="2" s="1"/>
  <c r="J22" i="2" s="1"/>
  <c r="H18" i="2"/>
  <c r="I18" i="2" s="1"/>
  <c r="J18" i="2" s="1"/>
  <c r="H14" i="2"/>
  <c r="I14" i="2" s="1"/>
  <c r="J14" i="2" s="1"/>
  <c r="H10" i="2"/>
  <c r="I10" i="2" s="1"/>
  <c r="J10" i="2" s="1"/>
  <c r="H28" i="2"/>
  <c r="I28" i="2" s="1"/>
  <c r="J28" i="2" s="1"/>
  <c r="H24" i="2"/>
  <c r="I24" i="2" s="1"/>
  <c r="J24" i="2" s="1"/>
  <c r="H20" i="2"/>
  <c r="I20" i="2" s="1"/>
  <c r="J20" i="2" s="1"/>
  <c r="H16" i="2"/>
  <c r="I16" i="2" s="1"/>
  <c r="J16" i="2" s="1"/>
  <c r="H12" i="2"/>
  <c r="I12" i="2" s="1"/>
  <c r="J12" i="2" s="1"/>
  <c r="H9" i="2"/>
  <c r="I9" i="2" s="1"/>
  <c r="J9" i="2" s="1"/>
  <c r="C26" i="1"/>
  <c r="C27" i="1"/>
  <c r="B27" i="1"/>
  <c r="B26" i="1"/>
  <c r="J47" i="3" l="1"/>
  <c r="J64" i="3"/>
  <c r="J39" i="3"/>
  <c r="J55" i="3"/>
  <c r="J43" i="3"/>
  <c r="J51" i="3"/>
  <c r="J59" i="3"/>
  <c r="J41" i="3"/>
  <c r="J45" i="3"/>
  <c r="J49" i="3"/>
  <c r="J53" i="3"/>
  <c r="J57" i="3"/>
  <c r="J37" i="3"/>
  <c r="J63" i="3"/>
  <c r="J54" i="3"/>
  <c r="J56" i="3"/>
  <c r="J58" i="3"/>
  <c r="J60" i="3"/>
  <c r="J65" i="3"/>
  <c r="J67" i="3"/>
  <c r="J69" i="3"/>
  <c r="J71" i="3"/>
  <c r="J73" i="3"/>
  <c r="J75" i="3"/>
  <c r="J61" i="3"/>
  <c r="J38" i="3"/>
  <c r="J40" i="3"/>
  <c r="J42" i="3"/>
  <c r="J44" i="3"/>
  <c r="J46" i="3"/>
  <c r="J48" i="3"/>
  <c r="J50" i="3"/>
  <c r="J52" i="3"/>
  <c r="J70" i="3"/>
  <c r="J66" i="3"/>
  <c r="J68" i="3"/>
  <c r="J74" i="3"/>
  <c r="J62" i="3"/>
  <c r="J72" i="3"/>
  <c r="J76" i="3"/>
  <c r="J84" i="8"/>
  <c r="K83" i="8"/>
  <c r="G84" i="8"/>
  <c r="H83" i="8"/>
  <c r="D83" i="8"/>
  <c r="E83" i="8" s="1"/>
  <c r="Q20" i="10"/>
  <c r="R20" i="10" s="1"/>
  <c r="G45" i="2"/>
  <c r="G37" i="2"/>
  <c r="G41" i="2"/>
  <c r="G35" i="2"/>
  <c r="G39" i="2"/>
  <c r="G43" i="2"/>
  <c r="G48" i="2"/>
  <c r="F48" i="2"/>
  <c r="G50" i="2"/>
  <c r="F50" i="2"/>
  <c r="G52" i="2"/>
  <c r="F52" i="2"/>
  <c r="G36" i="2"/>
  <c r="F36" i="2"/>
  <c r="G40" i="2"/>
  <c r="F40" i="2"/>
  <c r="G44" i="2"/>
  <c r="F44" i="2"/>
  <c r="G47" i="2"/>
  <c r="F47" i="2"/>
  <c r="G49" i="2"/>
  <c r="F49" i="2"/>
  <c r="G51" i="2"/>
  <c r="F51" i="2"/>
  <c r="G53" i="2"/>
  <c r="F53" i="2"/>
  <c r="G38" i="2"/>
  <c r="F38" i="2"/>
  <c r="G42" i="2"/>
  <c r="F42" i="2"/>
  <c r="G46" i="2"/>
  <c r="F46" i="2"/>
  <c r="J30" i="2"/>
  <c r="J29" i="2"/>
  <c r="J77" i="3" l="1"/>
  <c r="J78" i="3"/>
  <c r="J85" i="8"/>
  <c r="K84" i="8"/>
  <c r="G85" i="8"/>
  <c r="H84" i="8"/>
  <c r="D84" i="8"/>
  <c r="E84" i="8" s="1"/>
  <c r="Q21" i="10"/>
  <c r="R21" i="10" s="1"/>
  <c r="F55" i="2"/>
  <c r="F54" i="2"/>
  <c r="G34" i="2"/>
  <c r="J86" i="8" l="1"/>
  <c r="K85" i="8"/>
  <c r="G86" i="8"/>
  <c r="H85" i="8"/>
  <c r="D85" i="8"/>
  <c r="E85" i="8" s="1"/>
  <c r="Q22" i="10"/>
  <c r="R22" i="10" s="1"/>
  <c r="G55" i="2"/>
  <c r="G54" i="2"/>
  <c r="J87" i="8" l="1"/>
  <c r="K86" i="8"/>
  <c r="G87" i="8"/>
  <c r="H86" i="8"/>
  <c r="D86" i="8"/>
  <c r="E86" i="8" s="1"/>
  <c r="Q23" i="10"/>
  <c r="R23" i="10" s="1"/>
  <c r="J88" i="8" l="1"/>
  <c r="K87" i="8"/>
  <c r="G88" i="8"/>
  <c r="H87" i="8"/>
  <c r="D87" i="8"/>
  <c r="E87" i="8" s="1"/>
  <c r="Q24" i="10"/>
  <c r="R24" i="10" s="1"/>
  <c r="J89" i="8" l="1"/>
  <c r="K88" i="8"/>
  <c r="G89" i="8"/>
  <c r="H88" i="8"/>
  <c r="D88" i="8"/>
  <c r="E88" i="8" s="1"/>
  <c r="Q25" i="10"/>
  <c r="R25" i="10" s="1"/>
  <c r="J90" i="8" l="1"/>
  <c r="K89" i="8"/>
  <c r="G90" i="8"/>
  <c r="H89" i="8"/>
  <c r="D89" i="8"/>
  <c r="E89" i="8" s="1"/>
  <c r="Q26" i="10"/>
  <c r="R26" i="10" s="1"/>
  <c r="J91" i="8" l="1"/>
  <c r="K90" i="8"/>
  <c r="G91" i="8"/>
  <c r="H90" i="8"/>
  <c r="D90" i="8"/>
  <c r="E90" i="8" s="1"/>
  <c r="Q27" i="10"/>
  <c r="R27" i="10" s="1"/>
  <c r="J92" i="8" l="1"/>
  <c r="K91" i="8"/>
  <c r="G92" i="8"/>
  <c r="H91" i="8"/>
  <c r="D91" i="8"/>
  <c r="E91" i="8" s="1"/>
  <c r="Q28" i="10"/>
  <c r="R28" i="10" s="1"/>
  <c r="J93" i="8" l="1"/>
  <c r="K92" i="8"/>
  <c r="G93" i="8"/>
  <c r="H92" i="8"/>
  <c r="D92" i="8"/>
  <c r="E92" i="8" s="1"/>
  <c r="Q29" i="10"/>
  <c r="R29" i="10" s="1"/>
  <c r="J94" i="8" l="1"/>
  <c r="K93" i="8"/>
  <c r="G94" i="8"/>
  <c r="H93" i="8"/>
  <c r="D93" i="8"/>
  <c r="E93" i="8" s="1"/>
  <c r="Q30" i="10"/>
  <c r="R30" i="10" s="1"/>
  <c r="J95" i="8" l="1"/>
  <c r="K94" i="8"/>
  <c r="G95" i="8"/>
  <c r="H94" i="8"/>
  <c r="D94" i="8"/>
  <c r="E94" i="8" s="1"/>
  <c r="Q31" i="10"/>
  <c r="R31" i="10" s="1"/>
  <c r="J96" i="8" l="1"/>
  <c r="K95" i="8"/>
  <c r="G96" i="8"/>
  <c r="H95" i="8"/>
  <c r="D95" i="8"/>
  <c r="E95" i="8" s="1"/>
  <c r="Q32" i="10"/>
  <c r="R32" i="10" s="1"/>
  <c r="J97" i="8" l="1"/>
  <c r="K96" i="8"/>
  <c r="G97" i="8"/>
  <c r="H96" i="8"/>
  <c r="D96" i="8"/>
  <c r="E96" i="8" s="1"/>
  <c r="Q33" i="10"/>
  <c r="R33" i="10" s="1"/>
  <c r="J98" i="8" l="1"/>
  <c r="K97" i="8"/>
  <c r="G98" i="8"/>
  <c r="H97" i="8"/>
  <c r="D97" i="8"/>
  <c r="E97" i="8" s="1"/>
  <c r="Q34" i="10"/>
  <c r="R34" i="10" s="1"/>
  <c r="J99" i="8" l="1"/>
  <c r="K98" i="8"/>
  <c r="G99" i="8"/>
  <c r="H98" i="8"/>
  <c r="D98" i="8"/>
  <c r="E98" i="8" s="1"/>
  <c r="Q35" i="10"/>
  <c r="R35" i="10" s="1"/>
  <c r="J100" i="8" l="1"/>
  <c r="K99" i="8"/>
  <c r="G100" i="8"/>
  <c r="H99" i="8"/>
  <c r="D99" i="8"/>
  <c r="E99" i="8" s="1"/>
  <c r="Q36" i="10"/>
  <c r="R36" i="10" s="1"/>
  <c r="J101" i="8" l="1"/>
  <c r="K100" i="8"/>
  <c r="G101" i="8"/>
  <c r="H100" i="8"/>
  <c r="D100" i="8"/>
  <c r="E100" i="8" s="1"/>
  <c r="Q37" i="10"/>
  <c r="R37" i="10" s="1"/>
  <c r="J102" i="8" l="1"/>
  <c r="K101" i="8"/>
  <c r="G102" i="8"/>
  <c r="H101" i="8"/>
  <c r="D101" i="8"/>
  <c r="E101" i="8" s="1"/>
  <c r="Q38" i="10"/>
  <c r="R38" i="10" s="1"/>
  <c r="J103" i="8" l="1"/>
  <c r="K102" i="8"/>
  <c r="G103" i="8"/>
  <c r="H102" i="8"/>
  <c r="D102" i="8"/>
  <c r="E102" i="8" s="1"/>
  <c r="Q39" i="10"/>
  <c r="R39" i="10" s="1"/>
  <c r="J104" i="8" l="1"/>
  <c r="K103" i="8"/>
  <c r="G104" i="8"/>
  <c r="H103" i="8"/>
  <c r="D103" i="8"/>
  <c r="E103" i="8" s="1"/>
  <c r="Q40" i="10"/>
  <c r="R40" i="10" s="1"/>
  <c r="J105" i="8" l="1"/>
  <c r="K104" i="8"/>
  <c r="G105" i="8"/>
  <c r="H104" i="8"/>
  <c r="D104" i="8"/>
  <c r="E104" i="8" s="1"/>
  <c r="Q41" i="10"/>
  <c r="R41" i="10" s="1"/>
  <c r="J106" i="8" l="1"/>
  <c r="K105" i="8"/>
  <c r="G106" i="8"/>
  <c r="H105" i="8"/>
  <c r="D105" i="8"/>
  <c r="E105" i="8" s="1"/>
  <c r="Q42" i="10"/>
  <c r="R42" i="10" s="1"/>
  <c r="J107" i="8" l="1"/>
  <c r="K106" i="8"/>
  <c r="G107" i="8"/>
  <c r="H106" i="8"/>
  <c r="D106" i="8"/>
  <c r="E106" i="8" s="1"/>
  <c r="Q43" i="10"/>
  <c r="R43" i="10" s="1"/>
  <c r="J108" i="8" l="1"/>
  <c r="K107" i="8"/>
  <c r="G108" i="8"/>
  <c r="H107" i="8"/>
  <c r="D107" i="8"/>
  <c r="E107" i="8" s="1"/>
  <c r="Q44" i="10"/>
  <c r="R44" i="10" s="1"/>
  <c r="J109" i="8" l="1"/>
  <c r="K108" i="8"/>
  <c r="G109" i="8"/>
  <c r="H108" i="8"/>
  <c r="D108" i="8"/>
  <c r="E108" i="8" s="1"/>
  <c r="Q45" i="10"/>
  <c r="R45" i="10" s="1"/>
  <c r="J110" i="8" l="1"/>
  <c r="K109" i="8"/>
  <c r="G110" i="8"/>
  <c r="H109" i="8"/>
  <c r="D109" i="8"/>
  <c r="E109" i="8" s="1"/>
  <c r="Q46" i="10"/>
  <c r="R46" i="10" s="1"/>
  <c r="J111" i="8" l="1"/>
  <c r="K110" i="8"/>
  <c r="G111" i="8"/>
  <c r="H110" i="8"/>
  <c r="D110" i="8"/>
  <c r="E110" i="8" s="1"/>
  <c r="Q47" i="10"/>
  <c r="R47" i="10" s="1"/>
  <c r="J112" i="8" l="1"/>
  <c r="K111" i="8"/>
  <c r="G112" i="8"/>
  <c r="H111" i="8"/>
  <c r="D111" i="8"/>
  <c r="E111" i="8" s="1"/>
  <c r="Q48" i="10"/>
  <c r="R48" i="10" s="1"/>
  <c r="J113" i="8" l="1"/>
  <c r="K112" i="8"/>
  <c r="G113" i="8"/>
  <c r="H112" i="8"/>
  <c r="D112" i="8"/>
  <c r="E112" i="8" s="1"/>
  <c r="Q49" i="10"/>
  <c r="R49" i="10" s="1"/>
  <c r="J114" i="8" l="1"/>
  <c r="K113" i="8"/>
  <c r="G114" i="8"/>
  <c r="H113" i="8"/>
  <c r="D113" i="8"/>
  <c r="E113" i="8" s="1"/>
  <c r="Q50" i="10"/>
  <c r="R50" i="10" s="1"/>
  <c r="J115" i="8" l="1"/>
  <c r="K114" i="8"/>
  <c r="G115" i="8"/>
  <c r="H114" i="8"/>
  <c r="D114" i="8"/>
  <c r="E114" i="8" s="1"/>
  <c r="Q51" i="10"/>
  <c r="R51" i="10" s="1"/>
  <c r="J116" i="8" l="1"/>
  <c r="K115" i="8"/>
  <c r="G116" i="8"/>
  <c r="H115" i="8"/>
  <c r="D115" i="8"/>
  <c r="E115" i="8" s="1"/>
  <c r="Q52" i="10"/>
  <c r="R52" i="10" s="1"/>
  <c r="J117" i="8" l="1"/>
  <c r="K116" i="8"/>
  <c r="G117" i="8"/>
  <c r="H116" i="8"/>
  <c r="D116" i="8"/>
  <c r="E116" i="8" s="1"/>
  <c r="Q53" i="10"/>
  <c r="R53" i="10" s="1"/>
  <c r="J118" i="8" l="1"/>
  <c r="K117" i="8"/>
  <c r="G118" i="8"/>
  <c r="H117" i="8"/>
  <c r="D117" i="8"/>
  <c r="E117" i="8" s="1"/>
  <c r="Q54" i="10"/>
  <c r="R54" i="10" s="1"/>
  <c r="J119" i="8" l="1"/>
  <c r="K118" i="8"/>
  <c r="G119" i="8"/>
  <c r="H118" i="8"/>
  <c r="D118" i="8"/>
  <c r="E118" i="8" s="1"/>
  <c r="Q55" i="10"/>
  <c r="R55" i="10" s="1"/>
  <c r="J120" i="8" l="1"/>
  <c r="K119" i="8"/>
  <c r="G120" i="8"/>
  <c r="H119" i="8"/>
  <c r="D119" i="8"/>
  <c r="E119" i="8" s="1"/>
  <c r="Q56" i="10"/>
  <c r="R56" i="10" s="1"/>
  <c r="J121" i="8" l="1"/>
  <c r="K120" i="8"/>
  <c r="G121" i="8"/>
  <c r="H120" i="8"/>
  <c r="D120" i="8"/>
  <c r="E120" i="8" s="1"/>
  <c r="Q57" i="10"/>
  <c r="R57" i="10" s="1"/>
  <c r="J122" i="8" l="1"/>
  <c r="K121" i="8"/>
  <c r="G122" i="8"/>
  <c r="H121" i="8"/>
  <c r="D121" i="8"/>
  <c r="E121" i="8" s="1"/>
  <c r="Q58" i="10"/>
  <c r="R58" i="10" s="1"/>
  <c r="J123" i="8" l="1"/>
  <c r="K122" i="8"/>
  <c r="G123" i="8"/>
  <c r="H122" i="8"/>
  <c r="D122" i="8"/>
  <c r="E122" i="8" s="1"/>
  <c r="Q59" i="10"/>
  <c r="R59" i="10" s="1"/>
  <c r="J124" i="8" l="1"/>
  <c r="K123" i="8"/>
  <c r="G124" i="8"/>
  <c r="H123" i="8"/>
  <c r="D123" i="8"/>
  <c r="E123" i="8" s="1"/>
  <c r="Q60" i="10"/>
  <c r="R60" i="10" s="1"/>
  <c r="J125" i="8" l="1"/>
  <c r="K124" i="8"/>
  <c r="G125" i="8"/>
  <c r="H124" i="8"/>
  <c r="D124" i="8"/>
  <c r="E124" i="8" s="1"/>
  <c r="Q61" i="10"/>
  <c r="R61" i="10" s="1"/>
  <c r="J126" i="8" l="1"/>
  <c r="K125" i="8"/>
  <c r="G126" i="8"/>
  <c r="H125" i="8"/>
  <c r="D125" i="8"/>
  <c r="E125" i="8" s="1"/>
  <c r="Q62" i="10"/>
  <c r="R62" i="10" s="1"/>
  <c r="J127" i="8" l="1"/>
  <c r="K126" i="8"/>
  <c r="G127" i="8"/>
  <c r="H126" i="8"/>
  <c r="D126" i="8"/>
  <c r="E126" i="8" s="1"/>
  <c r="Q63" i="10"/>
  <c r="R63" i="10" s="1"/>
  <c r="J128" i="8" l="1"/>
  <c r="K127" i="8"/>
  <c r="G128" i="8"/>
  <c r="H127" i="8"/>
  <c r="D127" i="8"/>
  <c r="E127" i="8" s="1"/>
  <c r="Q64" i="10"/>
  <c r="R64" i="10" s="1"/>
  <c r="J129" i="8" l="1"/>
  <c r="K128" i="8"/>
  <c r="G129" i="8"/>
  <c r="H128" i="8"/>
  <c r="D128" i="8"/>
  <c r="E128" i="8" s="1"/>
  <c r="Q65" i="10"/>
  <c r="R65" i="10" s="1"/>
  <c r="J130" i="8" l="1"/>
  <c r="K129" i="8"/>
  <c r="G130" i="8"/>
  <c r="H129" i="8"/>
  <c r="D129" i="8"/>
  <c r="E129" i="8" s="1"/>
  <c r="Q66" i="10"/>
  <c r="R66" i="10" s="1"/>
  <c r="J131" i="8" l="1"/>
  <c r="K130" i="8"/>
  <c r="G131" i="8"/>
  <c r="H130" i="8"/>
  <c r="D130" i="8"/>
  <c r="E130" i="8" s="1"/>
  <c r="Q67" i="10"/>
  <c r="R67" i="10" s="1"/>
  <c r="J132" i="8" l="1"/>
  <c r="K131" i="8"/>
  <c r="G132" i="8"/>
  <c r="H131" i="8"/>
  <c r="D131" i="8"/>
  <c r="E131" i="8" s="1"/>
  <c r="Q68" i="10"/>
  <c r="R68" i="10" s="1"/>
  <c r="J133" i="8" l="1"/>
  <c r="K132" i="8"/>
  <c r="G133" i="8"/>
  <c r="H132" i="8"/>
  <c r="D132" i="8"/>
  <c r="E132" i="8" s="1"/>
  <c r="Q69" i="10"/>
  <c r="R69" i="10" s="1"/>
  <c r="J134" i="8" l="1"/>
  <c r="K133" i="8"/>
  <c r="G134" i="8"/>
  <c r="H133" i="8"/>
  <c r="D133" i="8"/>
  <c r="E133" i="8" s="1"/>
  <c r="Q70" i="10"/>
  <c r="R70" i="10" s="1"/>
  <c r="J135" i="8" l="1"/>
  <c r="K134" i="8"/>
  <c r="G135" i="8"/>
  <c r="H134" i="8"/>
  <c r="D134" i="8"/>
  <c r="E134" i="8" s="1"/>
  <c r="Q71" i="10"/>
  <c r="R71" i="10" s="1"/>
  <c r="J136" i="8" l="1"/>
  <c r="K135" i="8"/>
  <c r="G136" i="8"/>
  <c r="H135" i="8"/>
  <c r="D135" i="8"/>
  <c r="E135" i="8" s="1"/>
  <c r="Q72" i="10"/>
  <c r="R72" i="10" s="1"/>
  <c r="J137" i="8" l="1"/>
  <c r="K136" i="8"/>
  <c r="G137" i="8"/>
  <c r="H136" i="8"/>
  <c r="D136" i="8"/>
  <c r="E136" i="8" s="1"/>
  <c r="Q73" i="10"/>
  <c r="R73" i="10" s="1"/>
  <c r="J138" i="8" l="1"/>
  <c r="K137" i="8"/>
  <c r="G138" i="8"/>
  <c r="H137" i="8"/>
  <c r="D137" i="8"/>
  <c r="E137" i="8" s="1"/>
  <c r="Q74" i="10"/>
  <c r="R74" i="10" s="1"/>
  <c r="J139" i="8" l="1"/>
  <c r="K138" i="8"/>
  <c r="G139" i="8"/>
  <c r="H138" i="8"/>
  <c r="D138" i="8"/>
  <c r="E138" i="8" s="1"/>
  <c r="Q75" i="10"/>
  <c r="R75" i="10" s="1"/>
  <c r="J140" i="8" l="1"/>
  <c r="K139" i="8"/>
  <c r="G140" i="8"/>
  <c r="H139" i="8"/>
  <c r="D139" i="8"/>
  <c r="E139" i="8" s="1"/>
  <c r="Q76" i="10"/>
  <c r="R76" i="10" s="1"/>
  <c r="J141" i="8" l="1"/>
  <c r="K140" i="8"/>
  <c r="G141" i="8"/>
  <c r="H140" i="8"/>
  <c r="D140" i="8"/>
  <c r="E140" i="8" s="1"/>
  <c r="Q77" i="10"/>
  <c r="R77" i="10" s="1"/>
  <c r="J142" i="8" l="1"/>
  <c r="K141" i="8"/>
  <c r="G142" i="8"/>
  <c r="H141" i="8"/>
  <c r="D141" i="8"/>
  <c r="E141" i="8" s="1"/>
  <c r="Q78" i="10"/>
  <c r="R78" i="10" s="1"/>
  <c r="J143" i="8" l="1"/>
  <c r="K142" i="8"/>
  <c r="G143" i="8"/>
  <c r="H142" i="8"/>
  <c r="D142" i="8"/>
  <c r="E142" i="8" s="1"/>
  <c r="Q79" i="10"/>
  <c r="R79" i="10" s="1"/>
  <c r="J144" i="8" l="1"/>
  <c r="K143" i="8"/>
  <c r="G144" i="8"/>
  <c r="H143" i="8"/>
  <c r="D143" i="8"/>
  <c r="E143" i="8" s="1"/>
  <c r="Q80" i="10"/>
  <c r="R80" i="10" s="1"/>
  <c r="J145" i="8" l="1"/>
  <c r="K144" i="8"/>
  <c r="G145" i="8"/>
  <c r="H144" i="8"/>
  <c r="D144" i="8"/>
  <c r="E144" i="8" s="1"/>
  <c r="Q81" i="10"/>
  <c r="R81" i="10" s="1"/>
  <c r="J146" i="8" l="1"/>
  <c r="K145" i="8"/>
  <c r="G146" i="8"/>
  <c r="H145" i="8"/>
  <c r="D145" i="8"/>
  <c r="E145" i="8" s="1"/>
  <c r="Q82" i="10"/>
  <c r="R82" i="10" s="1"/>
  <c r="J147" i="8" l="1"/>
  <c r="K146" i="8"/>
  <c r="G147" i="8"/>
  <c r="H146" i="8"/>
  <c r="D146" i="8"/>
  <c r="E146" i="8" s="1"/>
  <c r="Q83" i="10"/>
  <c r="R83" i="10" s="1"/>
  <c r="J148" i="8" l="1"/>
  <c r="K147" i="8"/>
  <c r="G148" i="8"/>
  <c r="H147" i="8"/>
  <c r="D147" i="8"/>
  <c r="E147" i="8" s="1"/>
  <c r="Q84" i="10"/>
  <c r="R84" i="10" s="1"/>
  <c r="J149" i="8" l="1"/>
  <c r="K148" i="8"/>
  <c r="G149" i="8"/>
  <c r="H148" i="8"/>
  <c r="D148" i="8"/>
  <c r="E148" i="8" s="1"/>
  <c r="Q85" i="10"/>
  <c r="R85" i="10" s="1"/>
  <c r="J150" i="8" l="1"/>
  <c r="K149" i="8"/>
  <c r="G150" i="8"/>
  <c r="H149" i="8"/>
  <c r="D149" i="8"/>
  <c r="E149" i="8" s="1"/>
  <c r="Q86" i="10"/>
  <c r="R86" i="10" s="1"/>
  <c r="J151" i="8" l="1"/>
  <c r="K150" i="8"/>
  <c r="G151" i="8"/>
  <c r="H150" i="8"/>
  <c r="D150" i="8"/>
  <c r="E150" i="8" s="1"/>
  <c r="Q87" i="10"/>
  <c r="R87" i="10" s="1"/>
  <c r="J152" i="8" l="1"/>
  <c r="K151" i="8"/>
  <c r="G152" i="8"/>
  <c r="H151" i="8"/>
  <c r="D151" i="8"/>
  <c r="E151" i="8" s="1"/>
  <c r="Q88" i="10"/>
  <c r="R88" i="10" s="1"/>
  <c r="J153" i="8" l="1"/>
  <c r="K152" i="8"/>
  <c r="G153" i="8"/>
  <c r="H152" i="8"/>
  <c r="D152" i="8"/>
  <c r="E152" i="8" s="1"/>
  <c r="Q89" i="10"/>
  <c r="R89" i="10" s="1"/>
  <c r="J154" i="8" l="1"/>
  <c r="K153" i="8"/>
  <c r="G154" i="8"/>
  <c r="H153" i="8"/>
  <c r="D153" i="8"/>
  <c r="E153" i="8" s="1"/>
  <c r="Q90" i="10"/>
  <c r="R90" i="10" s="1"/>
  <c r="J155" i="8" l="1"/>
  <c r="K154" i="8"/>
  <c r="G155" i="8"/>
  <c r="H154" i="8"/>
  <c r="D154" i="8"/>
  <c r="E154" i="8" s="1"/>
  <c r="Q91" i="10"/>
  <c r="R91" i="10" s="1"/>
  <c r="J156" i="8" l="1"/>
  <c r="K155" i="8"/>
  <c r="G156" i="8"/>
  <c r="H155" i="8"/>
  <c r="D155" i="8"/>
  <c r="E155" i="8" s="1"/>
  <c r="Q92" i="10"/>
  <c r="R92" i="10" s="1"/>
  <c r="J157" i="8" l="1"/>
  <c r="K156" i="8"/>
  <c r="G157" i="8"/>
  <c r="H156" i="8"/>
  <c r="D156" i="8"/>
  <c r="E156" i="8" s="1"/>
  <c r="Q93" i="10"/>
  <c r="R93" i="10" s="1"/>
  <c r="J158" i="8" l="1"/>
  <c r="K157" i="8"/>
  <c r="G158" i="8"/>
  <c r="H157" i="8"/>
  <c r="D157" i="8"/>
  <c r="E157" i="8" s="1"/>
  <c r="Q94" i="10"/>
  <c r="R94" i="10" s="1"/>
  <c r="J159" i="8" l="1"/>
  <c r="K158" i="8"/>
  <c r="G159" i="8"/>
  <c r="H158" i="8"/>
  <c r="D158" i="8"/>
  <c r="E158" i="8" s="1"/>
  <c r="Q95" i="10"/>
  <c r="R95" i="10" s="1"/>
  <c r="J160" i="8" l="1"/>
  <c r="K159" i="8"/>
  <c r="G160" i="8"/>
  <c r="H159" i="8"/>
  <c r="D159" i="8"/>
  <c r="E159" i="8" s="1"/>
  <c r="Q96" i="10"/>
  <c r="R96" i="10" s="1"/>
  <c r="J161" i="8" l="1"/>
  <c r="K160" i="8"/>
  <c r="G161" i="8"/>
  <c r="H160" i="8"/>
  <c r="D160" i="8"/>
  <c r="E160" i="8" s="1"/>
  <c r="Q97" i="10"/>
  <c r="R97" i="10" s="1"/>
  <c r="J162" i="8" l="1"/>
  <c r="K161" i="8"/>
  <c r="G162" i="8"/>
  <c r="H161" i="8"/>
  <c r="D161" i="8"/>
  <c r="E161" i="8" s="1"/>
  <c r="Q98" i="10"/>
  <c r="R98" i="10" s="1"/>
  <c r="J163" i="8" l="1"/>
  <c r="K162" i="8"/>
  <c r="G163" i="8"/>
  <c r="H162" i="8"/>
  <c r="D162" i="8"/>
  <c r="E162" i="8" s="1"/>
  <c r="Q99" i="10"/>
  <c r="R99" i="10" s="1"/>
  <c r="J164" i="8" l="1"/>
  <c r="K163" i="8"/>
  <c r="G164" i="8"/>
  <c r="H163" i="8"/>
  <c r="D163" i="8"/>
  <c r="E163" i="8" s="1"/>
  <c r="Q100" i="10"/>
  <c r="R100" i="10" s="1"/>
  <c r="J165" i="8" l="1"/>
  <c r="K164" i="8"/>
  <c r="G165" i="8"/>
  <c r="H164" i="8"/>
  <c r="D164" i="8"/>
  <c r="E164" i="8" s="1"/>
  <c r="Q101" i="10"/>
  <c r="R101" i="10" s="1"/>
  <c r="J166" i="8" l="1"/>
  <c r="K165" i="8"/>
  <c r="G166" i="8"/>
  <c r="H165" i="8"/>
  <c r="D165" i="8"/>
  <c r="E165" i="8" s="1"/>
  <c r="Q102" i="10"/>
  <c r="R102" i="10" s="1"/>
  <c r="J167" i="8" l="1"/>
  <c r="K166" i="8"/>
  <c r="G167" i="8"/>
  <c r="H166" i="8"/>
  <c r="D166" i="8"/>
  <c r="E166" i="8" s="1"/>
  <c r="Q103" i="10"/>
  <c r="R103" i="10" s="1"/>
  <c r="J168" i="8" l="1"/>
  <c r="K167" i="8"/>
  <c r="G168" i="8"/>
  <c r="H167" i="8"/>
  <c r="D167" i="8"/>
  <c r="E167" i="8" s="1"/>
  <c r="Q104" i="10"/>
  <c r="R104" i="10" s="1"/>
  <c r="J169" i="8" l="1"/>
  <c r="K168" i="8"/>
  <c r="G169" i="8"/>
  <c r="H168" i="8"/>
  <c r="D168" i="8"/>
  <c r="E168" i="8" s="1"/>
  <c r="Q105" i="10"/>
  <c r="R105" i="10" s="1"/>
  <c r="J170" i="8" l="1"/>
  <c r="K169" i="8"/>
  <c r="G170" i="8"/>
  <c r="H169" i="8"/>
  <c r="D169" i="8"/>
  <c r="E169" i="8" s="1"/>
  <c r="Q106" i="10"/>
  <c r="R106" i="10" s="1"/>
  <c r="J171" i="8" l="1"/>
  <c r="K170" i="8"/>
  <c r="G171" i="8"/>
  <c r="H170" i="8"/>
  <c r="D170" i="8"/>
  <c r="E170" i="8" s="1"/>
  <c r="Q107" i="10"/>
  <c r="R107" i="10" s="1"/>
  <c r="J172" i="8" l="1"/>
  <c r="K171" i="8"/>
  <c r="G172" i="8"/>
  <c r="H171" i="8"/>
  <c r="D171" i="8"/>
  <c r="E171" i="8" s="1"/>
  <c r="Q108" i="10"/>
  <c r="R108" i="10" s="1"/>
  <c r="J173" i="8" l="1"/>
  <c r="K172" i="8"/>
  <c r="G173" i="8"/>
  <c r="H172" i="8"/>
  <c r="D172" i="8"/>
  <c r="E172" i="8" s="1"/>
  <c r="Q109" i="10"/>
  <c r="R109" i="10" s="1"/>
  <c r="J174" i="8" l="1"/>
  <c r="K173" i="8"/>
  <c r="G174" i="8"/>
  <c r="H173" i="8"/>
  <c r="D173" i="8"/>
  <c r="E173" i="8" s="1"/>
  <c r="Q110" i="10"/>
  <c r="R110" i="10" s="1"/>
  <c r="J175" i="8" l="1"/>
  <c r="K174" i="8"/>
  <c r="G175" i="8"/>
  <c r="H174" i="8"/>
  <c r="D174" i="8"/>
  <c r="E174" i="8" s="1"/>
  <c r="Q111" i="10"/>
  <c r="R111" i="10" s="1"/>
  <c r="J176" i="8" l="1"/>
  <c r="K175" i="8"/>
  <c r="G176" i="8"/>
  <c r="H175" i="8"/>
  <c r="D175" i="8"/>
  <c r="E175" i="8" s="1"/>
  <c r="Q112" i="10"/>
  <c r="R112" i="10" s="1"/>
  <c r="J177" i="8" l="1"/>
  <c r="K176" i="8"/>
  <c r="G177" i="8"/>
  <c r="H176" i="8"/>
  <c r="D176" i="8"/>
  <c r="E176" i="8" s="1"/>
  <c r="Q113" i="10"/>
  <c r="R113" i="10" s="1"/>
  <c r="J178" i="8" l="1"/>
  <c r="K177" i="8"/>
  <c r="G178" i="8"/>
  <c r="H177" i="8"/>
  <c r="D177" i="8"/>
  <c r="E177" i="8" s="1"/>
  <c r="Q114" i="10"/>
  <c r="R114" i="10" s="1"/>
  <c r="J179" i="8" l="1"/>
  <c r="K178" i="8"/>
  <c r="G179" i="8"/>
  <c r="H178" i="8"/>
  <c r="D178" i="8"/>
  <c r="E178" i="8" s="1"/>
  <c r="Q115" i="10"/>
  <c r="R115" i="10" s="1"/>
  <c r="J180" i="8" l="1"/>
  <c r="K179" i="8"/>
  <c r="G180" i="8"/>
  <c r="H179" i="8"/>
  <c r="D179" i="8"/>
  <c r="E179" i="8" s="1"/>
  <c r="Q116" i="10"/>
  <c r="R116" i="10" s="1"/>
  <c r="J181" i="8" l="1"/>
  <c r="K180" i="8"/>
  <c r="G181" i="8"/>
  <c r="H180" i="8"/>
  <c r="D180" i="8"/>
  <c r="E180" i="8" s="1"/>
  <c r="Q117" i="10"/>
  <c r="R117" i="10" s="1"/>
  <c r="J182" i="8" l="1"/>
  <c r="K181" i="8"/>
  <c r="G182" i="8"/>
  <c r="H181" i="8"/>
  <c r="D181" i="8"/>
  <c r="E181" i="8" s="1"/>
  <c r="Q118" i="10"/>
  <c r="R118" i="10" s="1"/>
  <c r="J183" i="8" l="1"/>
  <c r="K182" i="8"/>
  <c r="G183" i="8"/>
  <c r="H182" i="8"/>
  <c r="D182" i="8"/>
  <c r="E182" i="8" s="1"/>
  <c r="Q119" i="10"/>
  <c r="R119" i="10" s="1"/>
  <c r="J184" i="8" l="1"/>
  <c r="K183" i="8"/>
  <c r="G184" i="8"/>
  <c r="H183" i="8"/>
  <c r="D183" i="8"/>
  <c r="E183" i="8" s="1"/>
  <c r="Q120" i="10"/>
  <c r="R120" i="10" s="1"/>
  <c r="J185" i="8" l="1"/>
  <c r="K184" i="8"/>
  <c r="G185" i="8"/>
  <c r="H184" i="8"/>
  <c r="D184" i="8"/>
  <c r="E184" i="8" s="1"/>
  <c r="Q121" i="10"/>
  <c r="R121" i="10" s="1"/>
  <c r="J186" i="8" l="1"/>
  <c r="K185" i="8"/>
  <c r="G186" i="8"/>
  <c r="H185" i="8"/>
  <c r="D185" i="8"/>
  <c r="E185" i="8" s="1"/>
  <c r="Q122" i="10"/>
  <c r="R122" i="10" s="1"/>
  <c r="J187" i="8" l="1"/>
  <c r="K186" i="8"/>
  <c r="G187" i="8"/>
  <c r="H186" i="8"/>
  <c r="D186" i="8"/>
  <c r="E186" i="8" s="1"/>
  <c r="Q123" i="10"/>
  <c r="R123" i="10" s="1"/>
  <c r="J188" i="8" l="1"/>
  <c r="K187" i="8"/>
  <c r="G188" i="8"/>
  <c r="H187" i="8"/>
  <c r="D187" i="8"/>
  <c r="E187" i="8" s="1"/>
  <c r="Q124" i="10"/>
  <c r="R124" i="10" s="1"/>
  <c r="J189" i="8" l="1"/>
  <c r="K188" i="8"/>
  <c r="G189" i="8"/>
  <c r="H188" i="8"/>
  <c r="D188" i="8"/>
  <c r="E188" i="8" s="1"/>
  <c r="Q125" i="10"/>
  <c r="R125" i="10" s="1"/>
  <c r="J190" i="8" l="1"/>
  <c r="K189" i="8"/>
  <c r="G190" i="8"/>
  <c r="H189" i="8"/>
  <c r="D189" i="8"/>
  <c r="E189" i="8" s="1"/>
  <c r="Q126" i="10"/>
  <c r="R126" i="10" s="1"/>
  <c r="J191" i="8" l="1"/>
  <c r="K190" i="8"/>
  <c r="G191" i="8"/>
  <c r="H190" i="8"/>
  <c r="D190" i="8"/>
  <c r="E190" i="8" s="1"/>
  <c r="Q127" i="10"/>
  <c r="R127" i="10" s="1"/>
  <c r="J192" i="8" l="1"/>
  <c r="K191" i="8"/>
  <c r="G192" i="8"/>
  <c r="H191" i="8"/>
  <c r="D191" i="8"/>
  <c r="E191" i="8" s="1"/>
  <c r="Q128" i="10"/>
  <c r="R128" i="10" s="1"/>
  <c r="J193" i="8" l="1"/>
  <c r="K192" i="8"/>
  <c r="G193" i="8"/>
  <c r="H192" i="8"/>
  <c r="D192" i="8"/>
  <c r="E192" i="8" s="1"/>
  <c r="Q129" i="10"/>
  <c r="R129" i="10" s="1"/>
  <c r="J194" i="8" l="1"/>
  <c r="K193" i="8"/>
  <c r="G194" i="8"/>
  <c r="H193" i="8"/>
  <c r="D193" i="8"/>
  <c r="E193" i="8" s="1"/>
  <c r="Q130" i="10"/>
  <c r="R130" i="10" s="1"/>
  <c r="J195" i="8" l="1"/>
  <c r="K194" i="8"/>
  <c r="G195" i="8"/>
  <c r="H194" i="8"/>
  <c r="D194" i="8"/>
  <c r="E194" i="8" s="1"/>
  <c r="Q131" i="10"/>
  <c r="R131" i="10" s="1"/>
  <c r="J196" i="8" l="1"/>
  <c r="K195" i="8"/>
  <c r="G196" i="8"/>
  <c r="H195" i="8"/>
  <c r="D195" i="8"/>
  <c r="E195" i="8" s="1"/>
  <c r="Q132" i="10"/>
  <c r="R132" i="10" s="1"/>
  <c r="J197" i="8" l="1"/>
  <c r="K196" i="8"/>
  <c r="G197" i="8"/>
  <c r="H196" i="8"/>
  <c r="D196" i="8"/>
  <c r="E196" i="8" s="1"/>
  <c r="Q133" i="10"/>
  <c r="R133" i="10" s="1"/>
  <c r="J198" i="8" l="1"/>
  <c r="K197" i="8"/>
  <c r="G198" i="8"/>
  <c r="H197" i="8"/>
  <c r="D197" i="8"/>
  <c r="E197" i="8" s="1"/>
  <c r="Q134" i="10"/>
  <c r="R134" i="10" s="1"/>
  <c r="J199" i="8" l="1"/>
  <c r="K198" i="8"/>
  <c r="G199" i="8"/>
  <c r="H198" i="8"/>
  <c r="D198" i="8"/>
  <c r="E198" i="8" s="1"/>
  <c r="Q135" i="10"/>
  <c r="R135" i="10" s="1"/>
  <c r="J200" i="8" l="1"/>
  <c r="K199" i="8"/>
  <c r="G200" i="8"/>
  <c r="H199" i="8"/>
  <c r="D199" i="8"/>
  <c r="E199" i="8" s="1"/>
  <c r="Q136" i="10"/>
  <c r="R136" i="10" s="1"/>
  <c r="J201" i="8" l="1"/>
  <c r="K200" i="8"/>
  <c r="G201" i="8"/>
  <c r="H200" i="8"/>
  <c r="D200" i="8"/>
  <c r="E200" i="8" s="1"/>
  <c r="Q137" i="10"/>
  <c r="R137" i="10" s="1"/>
  <c r="J202" i="8" l="1"/>
  <c r="K201" i="8"/>
  <c r="G202" i="8"/>
  <c r="H201" i="8"/>
  <c r="D201" i="8"/>
  <c r="E201" i="8" s="1"/>
  <c r="Q138" i="10"/>
  <c r="R138" i="10" s="1"/>
  <c r="J203" i="8" l="1"/>
  <c r="K202" i="8"/>
  <c r="G203" i="8"/>
  <c r="H202" i="8"/>
  <c r="D202" i="8"/>
  <c r="E202" i="8" s="1"/>
  <c r="Q139" i="10"/>
  <c r="R139" i="10" s="1"/>
  <c r="J204" i="8" l="1"/>
  <c r="K203" i="8"/>
  <c r="G204" i="8"/>
  <c r="H203" i="8"/>
  <c r="D203" i="8"/>
  <c r="E203" i="8" s="1"/>
  <c r="Q140" i="10"/>
  <c r="R140" i="10" s="1"/>
  <c r="J205" i="8" l="1"/>
  <c r="K204" i="8"/>
  <c r="G205" i="8"/>
  <c r="H204" i="8"/>
  <c r="D204" i="8"/>
  <c r="E204" i="8" s="1"/>
  <c r="Q141" i="10"/>
  <c r="R141" i="10" s="1"/>
  <c r="J206" i="8" l="1"/>
  <c r="K205" i="8"/>
  <c r="G206" i="8"/>
  <c r="H205" i="8"/>
  <c r="D205" i="8"/>
  <c r="E205" i="8" s="1"/>
  <c r="Q142" i="10"/>
  <c r="R142" i="10" s="1"/>
  <c r="J207" i="8" l="1"/>
  <c r="K206" i="8"/>
  <c r="G207" i="8"/>
  <c r="H206" i="8"/>
  <c r="D206" i="8"/>
  <c r="E206" i="8" s="1"/>
  <c r="Q143" i="10"/>
  <c r="R143" i="10" s="1"/>
  <c r="J208" i="8" l="1"/>
  <c r="K207" i="8"/>
  <c r="G208" i="8"/>
  <c r="H207" i="8"/>
  <c r="D207" i="8"/>
  <c r="E207" i="8" s="1"/>
  <c r="Q144" i="10"/>
  <c r="R144" i="10" s="1"/>
  <c r="J209" i="8" l="1"/>
  <c r="K208" i="8"/>
  <c r="G209" i="8"/>
  <c r="H208" i="8"/>
  <c r="D208" i="8"/>
  <c r="E208" i="8" s="1"/>
  <c r="Q145" i="10"/>
  <c r="R145" i="10" s="1"/>
  <c r="J210" i="8" l="1"/>
  <c r="K209" i="8"/>
  <c r="G210" i="8"/>
  <c r="H209" i="8"/>
  <c r="D209" i="8"/>
  <c r="E209" i="8" s="1"/>
  <c r="Q146" i="10"/>
  <c r="R146" i="10" s="1"/>
  <c r="J211" i="8" l="1"/>
  <c r="K210" i="8"/>
  <c r="G211" i="8"/>
  <c r="H210" i="8"/>
  <c r="D210" i="8"/>
  <c r="E210" i="8" s="1"/>
  <c r="Q147" i="10"/>
  <c r="R147" i="10" s="1"/>
  <c r="J212" i="8" l="1"/>
  <c r="K211" i="8"/>
  <c r="G212" i="8"/>
  <c r="H211" i="8"/>
  <c r="D211" i="8"/>
  <c r="E211" i="8" s="1"/>
  <c r="Q148" i="10"/>
  <c r="R148" i="10" s="1"/>
  <c r="J213" i="8" l="1"/>
  <c r="K212" i="8"/>
  <c r="G213" i="8"/>
  <c r="H212" i="8"/>
  <c r="D212" i="8"/>
  <c r="E212" i="8" s="1"/>
  <c r="Q149" i="10"/>
  <c r="R149" i="10" s="1"/>
  <c r="J214" i="8" l="1"/>
  <c r="K213" i="8"/>
  <c r="G214" i="8"/>
  <c r="H213" i="8"/>
  <c r="D213" i="8"/>
  <c r="E213" i="8" s="1"/>
  <c r="Q150" i="10"/>
  <c r="R150" i="10" s="1"/>
  <c r="J215" i="8" l="1"/>
  <c r="K214" i="8"/>
  <c r="G215" i="8"/>
  <c r="H214" i="8"/>
  <c r="D214" i="8"/>
  <c r="E214" i="8" s="1"/>
  <c r="Q151" i="10"/>
  <c r="R151" i="10" s="1"/>
  <c r="J216" i="8" l="1"/>
  <c r="K215" i="8"/>
  <c r="G216" i="8"/>
  <c r="H215" i="8"/>
  <c r="D215" i="8"/>
  <c r="E215" i="8" s="1"/>
  <c r="Q152" i="10"/>
  <c r="R152" i="10" s="1"/>
  <c r="J217" i="8" l="1"/>
  <c r="K216" i="8"/>
  <c r="G217" i="8"/>
  <c r="H216" i="8"/>
  <c r="D216" i="8"/>
  <c r="E216" i="8" s="1"/>
  <c r="Q153" i="10"/>
  <c r="R153" i="10" s="1"/>
  <c r="J218" i="8" l="1"/>
  <c r="K217" i="8"/>
  <c r="G218" i="8"/>
  <c r="H217" i="8"/>
  <c r="D217" i="8"/>
  <c r="E217" i="8" s="1"/>
  <c r="Q154" i="10"/>
  <c r="R154" i="10" s="1"/>
  <c r="J219" i="8" l="1"/>
  <c r="K218" i="8"/>
  <c r="G219" i="8"/>
  <c r="H218" i="8"/>
  <c r="D218" i="8"/>
  <c r="E218" i="8" s="1"/>
  <c r="Q155" i="10"/>
  <c r="R155" i="10" s="1"/>
  <c r="J220" i="8" l="1"/>
  <c r="K219" i="8"/>
  <c r="G220" i="8"/>
  <c r="H219" i="8"/>
  <c r="D219" i="8"/>
  <c r="E219" i="8" s="1"/>
  <c r="Q156" i="10"/>
  <c r="R156" i="10" s="1"/>
  <c r="J221" i="8" l="1"/>
  <c r="K220" i="8"/>
  <c r="G221" i="8"/>
  <c r="H220" i="8"/>
  <c r="D220" i="8"/>
  <c r="E220" i="8" s="1"/>
  <c r="Q157" i="10"/>
  <c r="R157" i="10" s="1"/>
  <c r="J222" i="8" l="1"/>
  <c r="K222" i="8" s="1"/>
  <c r="K221" i="8"/>
  <c r="G222" i="8"/>
  <c r="H222" i="8" s="1"/>
  <c r="H221" i="8"/>
  <c r="D221" i="8"/>
  <c r="E221" i="8" s="1"/>
  <c r="Q158" i="10"/>
  <c r="R158" i="10" s="1"/>
  <c r="D222" i="8" l="1"/>
  <c r="Q159" i="10"/>
  <c r="R159" i="10" s="1"/>
  <c r="E222" i="8" l="1"/>
  <c r="Q160" i="10"/>
  <c r="R160" i="10" s="1"/>
  <c r="Q161" i="10" l="1"/>
  <c r="R161" i="10" s="1"/>
  <c r="Q162" i="10" l="1"/>
  <c r="R162" i="10" s="1"/>
  <c r="Q163" i="10" l="1"/>
  <c r="R163" i="10" s="1"/>
  <c r="Q164" i="10" l="1"/>
  <c r="R164" i="10" s="1"/>
  <c r="Q165" i="10" l="1"/>
  <c r="R165" i="10" s="1"/>
  <c r="Q166" i="10" l="1"/>
  <c r="R166" i="10" s="1"/>
  <c r="Q167" i="10" l="1"/>
  <c r="R167" i="10" s="1"/>
  <c r="Q168" i="10" l="1"/>
  <c r="R168" i="10" s="1"/>
  <c r="Q169" i="10" l="1"/>
  <c r="R169" i="10" s="1"/>
  <c r="Q170" i="10" l="1"/>
  <c r="R170" i="10" s="1"/>
  <c r="Q171" i="10" l="1"/>
  <c r="R171" i="10" s="1"/>
  <c r="Q172" i="10" l="1"/>
  <c r="R172" i="10" s="1"/>
  <c r="Q173" i="10" l="1"/>
  <c r="R173" i="10" s="1"/>
  <c r="Q174" i="10" l="1"/>
  <c r="R174" i="10" s="1"/>
  <c r="Q175" i="10" l="1"/>
  <c r="R175" i="10" s="1"/>
  <c r="Q176" i="10" l="1"/>
  <c r="R176" i="10" s="1"/>
  <c r="Q177" i="10" l="1"/>
  <c r="R177" i="10" s="1"/>
  <c r="Q178" i="10" l="1"/>
  <c r="R178" i="10" s="1"/>
  <c r="Q179" i="10" l="1"/>
  <c r="R179" i="10" s="1"/>
  <c r="Q180" i="10" l="1"/>
  <c r="R180" i="10" s="1"/>
  <c r="Q181" i="10" l="1"/>
  <c r="R181" i="10" s="1"/>
  <c r="Q182" i="10" l="1"/>
  <c r="R182" i="10" s="1"/>
  <c r="Q183" i="10" l="1"/>
  <c r="R183" i="10" s="1"/>
  <c r="Q184" i="10" l="1"/>
  <c r="R184" i="10" s="1"/>
  <c r="Q185" i="10" l="1"/>
  <c r="R185" i="10" s="1"/>
  <c r="Q186" i="10" l="1"/>
  <c r="R186" i="10" s="1"/>
  <c r="Q187" i="10" l="1"/>
  <c r="R187" i="10" s="1"/>
  <c r="Q188" i="10" l="1"/>
  <c r="R188" i="10" s="1"/>
  <c r="Q189" i="10" l="1"/>
  <c r="R189" i="10" s="1"/>
  <c r="Q190" i="10" l="1"/>
  <c r="R190" i="10" s="1"/>
  <c r="Q191" i="10" l="1"/>
  <c r="R191" i="10" s="1"/>
  <c r="Q192" i="10" l="1"/>
  <c r="R192" i="10" s="1"/>
  <c r="Q193" i="10" l="1"/>
  <c r="R193" i="10" s="1"/>
  <c r="Q194" i="10" l="1"/>
  <c r="R194" i="10" s="1"/>
  <c r="Q195" i="10" l="1"/>
  <c r="R195" i="10" s="1"/>
  <c r="Q196" i="10" l="1"/>
  <c r="R196" i="10" s="1"/>
  <c r="Q197" i="10" l="1"/>
  <c r="R197" i="10" s="1"/>
  <c r="Q198" i="10" l="1"/>
  <c r="R198" i="10" s="1"/>
  <c r="Q199" i="10" l="1"/>
  <c r="R199" i="10" s="1"/>
  <c r="Q200" i="10" l="1"/>
  <c r="R200" i="10" s="1"/>
  <c r="Q201" i="10" l="1"/>
  <c r="R201" i="10" s="1"/>
  <c r="Q202" i="10" l="1"/>
  <c r="R202" i="10" s="1"/>
  <c r="Q203" i="10" l="1"/>
  <c r="R203" i="10" s="1"/>
  <c r="Q204" i="10" l="1"/>
  <c r="R204" i="10" s="1"/>
  <c r="Q205" i="10" l="1"/>
  <c r="R205" i="10" s="1"/>
  <c r="Q206" i="10" l="1"/>
  <c r="R206" i="10" s="1"/>
  <c r="R5" i="10" s="1"/>
  <c r="Q5" i="10" l="1"/>
</calcChain>
</file>

<file path=xl/sharedStrings.xml><?xml version="1.0" encoding="utf-8"?>
<sst xmlns="http://schemas.openxmlformats.org/spreadsheetml/2006/main" count="743" uniqueCount="322">
  <si>
    <t>Выборки равномерно распределённых чисел</t>
  </si>
  <si>
    <t>a=</t>
  </si>
  <si>
    <t>b=</t>
  </si>
  <si>
    <t>№</t>
  </si>
  <si>
    <t>r(0;1)</t>
  </si>
  <si>
    <t>Xpp(a;b)</t>
  </si>
  <si>
    <t>Ф.О.Ф. - формула обратной функции</t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</si>
  <si>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01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</si>
  <si>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charset val="204"/>
      </rPr>
      <t>01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</si>
  <si>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ab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</si>
  <si>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charset val="204"/>
      </rPr>
      <t>ab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</si>
  <si>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=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</si>
  <si>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</si>
  <si>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t>Моделирование чисел, распределённых непрерывно по нормальному закону</t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</si>
  <si>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sz val="11"/>
        <color theme="1"/>
        <rFont val="Calibri"/>
        <family val="2"/>
        <scheme val="minor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</si>
  <si>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</si>
  <si>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</si>
  <si>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t>1. Метод ЦПТ - центральной предельной теоремы</t>
  </si>
  <si>
    <t>V</t>
  </si>
  <si>
    <t>Z</t>
  </si>
  <si>
    <t>X</t>
  </si>
  <si>
    <r>
      <t>Ϭ</t>
    </r>
    <r>
      <rPr>
        <vertAlign val="subscript"/>
        <sz val="11"/>
        <color theme="1"/>
        <rFont val="Calibri"/>
        <family val="2"/>
        <charset val="204"/>
      </rPr>
      <t>V</t>
    </r>
    <r>
      <rPr>
        <sz val="11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</si>
  <si>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V</t>
    </r>
    <r>
      <rPr>
        <sz val="11"/>
        <color theme="1"/>
        <rFont val="Calibri"/>
        <family val="2"/>
        <scheme val="minor"/>
      </rPr>
      <t>=</t>
    </r>
  </si>
  <si>
    <t>n=6</t>
  </si>
  <si>
    <t>2. Метод Бокса-Мюллера</t>
  </si>
  <si>
    <t>Z1</t>
  </si>
  <si>
    <t>Z2</t>
  </si>
  <si>
    <t>X1</t>
  </si>
  <si>
    <t>X2</t>
  </si>
  <si>
    <t>r1</t>
  </si>
  <si>
    <t>r2</t>
  </si>
  <si>
    <t>Смоделировать непрерывно распределённые числа по заданному закону методом усечения Неймана</t>
  </si>
  <si>
    <t>Функция плотности распределения параболического закона</t>
  </si>
  <si>
    <t>m=</t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</si>
  <si>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</si>
  <si>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t>f(x)</t>
  </si>
  <si>
    <t>M=</t>
  </si>
  <si>
    <t>Y</t>
  </si>
  <si>
    <t>Ф.О.Ф. равномерного закона</t>
  </si>
  <si>
    <t>XX</t>
  </si>
  <si>
    <t>Смоделировать выборку по закону Рэлея методом обратных функций</t>
  </si>
  <si>
    <t>Функция плотности вероятности</t>
  </si>
  <si>
    <t>Функция вероятности</t>
  </si>
  <si>
    <t>Ф.О.Ф.</t>
  </si>
  <si>
    <r>
      <rPr>
        <sz val="11"/>
        <color theme="1"/>
        <rFont val="Calibri"/>
        <family val="2"/>
        <charset val="204"/>
      </rPr>
      <t>Ϭ</t>
    </r>
    <r>
      <rPr>
        <sz val="11"/>
        <color theme="1"/>
        <rFont val="Calibri"/>
        <family val="2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</si>
  <si>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</si>
  <si>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sz val="11"/>
        <color theme="1"/>
        <rFont val="Calibri"/>
        <family val="2"/>
        <scheme val="minor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</si>
  <si>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</rPr>
      <t>=</t>
    </r>
  </si>
  <si>
    <t>Смоделировать диискретное геометрическое распределение</t>
  </si>
  <si>
    <t>Разметка отрезка 0;1</t>
  </si>
  <si>
    <r>
      <t>a+P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</si>
  <si>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t>b</t>
  </si>
  <si>
    <r>
      <t>a+P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</si>
  <si>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t>1-q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</si>
  <si>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</si>
  <si>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scheme val="minor"/>
      </rPr>
      <t>+P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</si>
  <si>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1-q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</si>
  <si>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k</t>
  </si>
  <si>
    <t>a</t>
  </si>
  <si>
    <r>
      <t>1-q</t>
    </r>
    <r>
      <rPr>
        <vertAlign val="superscript"/>
        <sz val="11"/>
        <color theme="1"/>
        <rFont val="Calibri"/>
        <family val="2"/>
        <charset val="204"/>
        <scheme val="minor"/>
      </rPr>
      <t>k-1</t>
    </r>
  </si>
  <si>
    <r>
      <t>1-q</t>
    </r>
    <r>
      <rPr>
        <vertAlign val="superscript"/>
        <sz val="11"/>
        <color theme="1"/>
        <rFont val="Calibri"/>
        <family val="2"/>
        <charset val="204"/>
        <scheme val="minor"/>
      </rPr>
      <t>k</t>
    </r>
  </si>
  <si>
    <t>r</t>
  </si>
  <si>
    <t>K</t>
  </si>
  <si>
    <r>
      <rPr>
        <sz val="11"/>
        <color theme="1"/>
        <rFont val="Calibri"/>
        <family val="2"/>
        <charset val="204"/>
      </rPr>
      <t>Δ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</rPr>
      <t>=</t>
    </r>
  </si>
  <si>
    <r>
      <rPr>
        <sz val="11"/>
        <color theme="1"/>
        <rFont val="Calibri"/>
        <family val="2"/>
        <charset val="204"/>
      </rPr>
      <t>Δ</t>
    </r>
    <r>
      <rPr>
        <sz val="11"/>
        <color theme="1"/>
        <rFont val="Calibri"/>
        <family val="2"/>
      </rPr>
      <t>t</t>
    </r>
  </si>
  <si>
    <r>
      <t>1-q</t>
    </r>
    <r>
      <rPr>
        <vertAlign val="superscript"/>
        <sz val="18"/>
        <color theme="1"/>
        <rFont val="Calibri"/>
        <family val="2"/>
        <scheme val="minor"/>
      </rPr>
      <t>k-1</t>
    </r>
    <r>
      <rPr>
        <sz val="18"/>
        <color theme="1"/>
        <rFont val="Calibri"/>
        <family val="2"/>
        <scheme val="minor"/>
      </rPr>
      <t>&lt;r&lt;1-q</t>
    </r>
    <r>
      <rPr>
        <vertAlign val="superscript"/>
        <sz val="18"/>
        <color theme="1"/>
        <rFont val="Calibri"/>
        <family val="2"/>
        <scheme val="minor"/>
      </rPr>
      <t>k</t>
    </r>
  </si>
  <si>
    <t>Таблица графика</t>
  </si>
  <si>
    <t>x</t>
  </si>
  <si>
    <t>F(x)</t>
  </si>
  <si>
    <r>
      <rPr>
        <sz val="18"/>
        <color theme="1"/>
        <rFont val="Calibri"/>
        <family val="2"/>
        <charset val="204"/>
      </rPr>
      <t>←</t>
    </r>
    <r>
      <rPr>
        <sz val="18"/>
        <color theme="1"/>
        <rFont val="Calibri"/>
        <family val="2"/>
        <scheme val="minor"/>
      </rPr>
      <t>нормализованное нормальное число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</si>
  <si>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K</t>
    </r>
  </si>
  <si>
    <t>t</t>
  </si>
  <si>
    <t>разметка отрезка [0;1]</t>
  </si>
  <si>
    <t>- формула разметки</t>
  </si>
  <si>
    <t>для реализации метода розыгрыша жребия</t>
  </si>
  <si>
    <t>случайное значение ГПСЧ указывает случайно точку внутри какого-нибудь отрезка, моделируя выбор, соответствующий вероятности=длина отрезка</t>
  </si>
  <si>
    <t>Хмакс=</t>
  </si>
  <si>
    <t>Хмин=</t>
  </si>
  <si>
    <t>К=</t>
  </si>
  <si>
    <t>h=</t>
  </si>
  <si>
    <t>Карман</t>
  </si>
  <si>
    <t>Еще</t>
  </si>
  <si>
    <t>Частота</t>
  </si>
  <si>
    <t>Интегральный %</t>
  </si>
  <si>
    <t>Столбец1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</si>
  <si>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</si>
  <si>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</si>
  <si>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</si>
  <si>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</si>
  <si>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</si>
  <si>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</si>
  <si>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</si>
  <si>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</si>
  <si>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</si>
  <si>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</si>
  <si>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</si>
  <si>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</si>
  <si>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</si>
  <si>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-</t>
  </si>
  <si>
    <t>левая ветвь</t>
  </si>
  <si>
    <t>правая ветвь</t>
  </si>
  <si>
    <t>формула обратной функции для левой ветви</t>
  </si>
  <si>
    <t>формула обратной функции для правой ветви</t>
  </si>
  <si>
    <t>h</t>
  </si>
  <si>
    <t>f</t>
  </si>
  <si>
    <t xml:space="preserve">плотности вероятности  от левого края распределения до текущего значения, причём полная площадь под графиком </t>
  </si>
  <si>
    <t>по всему диапазону  распределения равна 1.</t>
  </si>
  <si>
    <r>
      <rPr>
        <b/>
        <sz val="14"/>
        <color theme="1"/>
        <rFont val="Times New Roman"/>
        <family val="1"/>
        <charset val="204"/>
      </rPr>
      <t>Функция вероятности</t>
    </r>
    <r>
      <rPr>
        <sz val="14"/>
        <color theme="1"/>
        <rFont val="Times New Roman"/>
        <family val="1"/>
        <charset val="204"/>
      </rPr>
      <t xml:space="preserve"> треугольного распределения представляет переменную площадь под графиком функции </t>
    </r>
  </si>
  <si>
    <r>
      <t xml:space="preserve">График </t>
    </r>
    <r>
      <rPr>
        <b/>
        <sz val="14"/>
        <color theme="1"/>
        <rFont val="Times New Roman"/>
        <family val="1"/>
        <charset val="204"/>
      </rPr>
      <t>функции плотности вероятности</t>
    </r>
    <r>
      <rPr>
        <sz val="14"/>
        <color theme="1"/>
        <rFont val="Times New Roman"/>
        <family val="1"/>
        <charset val="204"/>
      </rPr>
      <t xml:space="preserve"> треугольного распределения</t>
    </r>
  </si>
  <si>
    <t>левая ветвь (диапазон [3;10])</t>
  </si>
  <si>
    <t>правая ветвь (диапазон [10;17])</t>
  </si>
  <si>
    <t>В точке х=10 (точка излома функции плотности вероятнлсти) обе ветви функции вероятности склеиваются гладко:</t>
  </si>
  <si>
    <t>Значения функций левой и правой ветвей равны</t>
  </si>
  <si>
    <t xml:space="preserve">Значения производных функций левой и правой ветвей также равны </t>
  </si>
  <si>
    <t>Постройте график этой функции и смоделируйте процесс</t>
  </si>
  <si>
    <t xml:space="preserve"> Процесс запускается из состояния 0, переходы системы из состояния в состояние происходят в дискретные моменты модельного времени. </t>
  </si>
  <si>
    <t>На втором шаге система будет находиться в одном из состояний 3, 4, 5, 6. Методом Монте-Карло в численном эксперименте, т.е. при многократном</t>
  </si>
  <si>
    <t xml:space="preserve"> повторении процесса прогоном модели,  получить выборку значений случайных состояний из набора конечных состояний </t>
  </si>
  <si>
    <t xml:space="preserve"> и оценить частоту (вероятность) попадания системы в эти состояния по данным этого численного эксперимента.</t>
  </si>
  <si>
    <t>Смоделировать случайный процесс изменения состояния дискретной системы, заданный графом:</t>
  </si>
  <si>
    <t>Смоделировать аддитивный случайный процесс Винера:</t>
  </si>
  <si>
    <t>аддитивный процесс броуновского блуждания</t>
  </si>
  <si>
    <t>нормализованные числа по нормальному закону</t>
  </si>
  <si>
    <r>
      <t>A</t>
    </r>
    <r>
      <rPr>
        <b/>
        <vertAlign val="subscript"/>
        <sz val="16"/>
        <color theme="1"/>
        <rFont val="Calibri"/>
        <family val="2"/>
        <charset val="204"/>
        <scheme val="minor"/>
      </rPr>
      <t>0</t>
    </r>
    <r>
      <rPr>
        <b/>
        <sz val="16"/>
        <color theme="1"/>
        <rFont val="Calibri"/>
        <family val="2"/>
        <charset val="204"/>
        <scheme val="minor"/>
      </rPr>
      <t>=</t>
    </r>
  </si>
  <si>
    <t>A=</t>
  </si>
  <si>
    <t>Ϭ=</t>
  </si>
  <si>
    <t>B=</t>
  </si>
  <si>
    <t>r3</t>
  </si>
  <si>
    <t>График функции вероятности треугольного распределения</t>
  </si>
  <si>
    <t>S1</t>
  </si>
  <si>
    <t>S2</t>
  </si>
  <si>
    <t>S3</t>
  </si>
  <si>
    <t>S</t>
  </si>
  <si>
    <t>r4</t>
  </si>
  <si>
    <t>r5</t>
  </si>
  <si>
    <t>r6</t>
  </si>
  <si>
    <t>Ϭv=</t>
  </si>
  <si>
    <t>mv=</t>
  </si>
  <si>
    <t>N(0;1)</t>
  </si>
  <si>
    <t>SN</t>
  </si>
  <si>
    <t>SΣ</t>
  </si>
  <si>
    <r>
      <rPr>
        <b/>
        <sz val="18"/>
        <color theme="1"/>
        <rFont val="Calibri"/>
        <family val="2"/>
        <charset val="204"/>
      </rPr>
      <t>SΣ</t>
    </r>
    <r>
      <rPr>
        <b/>
        <vertAlign val="subscript"/>
        <sz val="18"/>
        <color theme="1"/>
        <rFont val="Calibri"/>
        <family val="2"/>
        <charset val="204"/>
      </rPr>
      <t>vba</t>
    </r>
  </si>
  <si>
    <t>Модель аддитивного процесса Винера:</t>
  </si>
  <si>
    <t>Смоделировать траекторию случайного процесса для 200-от шагов модельного времени t=1,2,…,200 и построить график траектории</t>
  </si>
  <si>
    <t>R1</t>
  </si>
  <si>
    <t>R2</t>
  </si>
  <si>
    <t>Карманы</t>
  </si>
  <si>
    <t>Модель случайного процесса изменения состояния дискретной системы, заданного графом:</t>
  </si>
  <si>
    <t>Svba1</t>
  </si>
  <si>
    <t>Svba2</t>
  </si>
  <si>
    <t>Svba3</t>
  </si>
  <si>
    <t>Svba4</t>
  </si>
  <si>
    <t>Svba5</t>
  </si>
  <si>
    <t>Выборка</t>
  </si>
  <si>
    <t>Макс=</t>
  </si>
  <si>
    <t>Мин=</t>
  </si>
  <si>
    <t>K=</t>
  </si>
  <si>
    <t>fx</t>
  </si>
  <si>
    <t>Fx</t>
  </si>
  <si>
    <t>s1</t>
  </si>
  <si>
    <t>s2</t>
  </si>
  <si>
    <t>s3</t>
  </si>
  <si>
    <t>s4</t>
  </si>
  <si>
    <t>VBA</t>
  </si>
  <si>
    <t>Модель случайного аддитивного процесса:</t>
  </si>
  <si>
    <t>Таблица графиков</t>
  </si>
  <si>
    <t>Смоделировать аддитивный случайный процесс:</t>
  </si>
  <si>
    <t>равномерный случайный процесс</t>
  </si>
  <si>
    <t>треугольный случайный процесс</t>
  </si>
  <si>
    <t>Функции вероятности РР</t>
  </si>
  <si>
    <t>Функции плотности вероятности РР</t>
  </si>
  <si>
    <t>R3</t>
  </si>
  <si>
    <t>карманы</t>
  </si>
  <si>
    <t>макс</t>
  </si>
  <si>
    <t>мин</t>
  </si>
  <si>
    <t xml:space="preserve"> h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</si>
  <si>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01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</si>
  <si>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02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</si>
  <si>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03</t>
    </r>
  </si>
  <si>
    <t>r=</t>
  </si>
  <si>
    <r>
      <t xml:space="preserve">1. Определить функции плотности вероятности заданных законов </t>
    </r>
    <r>
      <rPr>
        <i/>
        <sz val="14"/>
        <color theme="1"/>
        <rFont val="Times New Roman"/>
        <family val="1"/>
        <charset val="204"/>
      </rPr>
      <t>f</t>
    </r>
    <r>
      <rPr>
        <sz val="14"/>
        <color theme="1"/>
        <rFont val="Times New Roman"/>
        <family val="1"/>
        <charset val="204"/>
      </rPr>
      <t>(</t>
    </r>
    <r>
      <rPr>
        <i/>
        <sz val="14"/>
        <color theme="1"/>
        <rFont val="Times New Roman"/>
        <family val="1"/>
        <charset val="204"/>
      </rPr>
      <t>x</t>
    </r>
    <r>
      <rPr>
        <sz val="14"/>
        <color theme="1"/>
        <rFont val="Times New Roman"/>
        <family val="1"/>
        <charset val="204"/>
      </rPr>
      <t>) (</t>
    </r>
    <r>
      <rPr>
        <i/>
        <sz val="14"/>
        <color theme="1"/>
        <rFont val="Times New Roman"/>
        <family val="1"/>
        <charset val="204"/>
      </rPr>
      <t>f</t>
    </r>
    <r>
      <rPr>
        <sz val="14"/>
        <color theme="1"/>
        <rFont val="Times New Roman"/>
        <family val="1"/>
        <charset val="204"/>
      </rPr>
      <t>(</t>
    </r>
    <r>
      <rPr>
        <i/>
        <sz val="14"/>
        <color theme="1"/>
        <rFont val="Times New Roman"/>
        <family val="1"/>
        <charset val="204"/>
      </rPr>
      <t>x</t>
    </r>
    <r>
      <rPr>
        <sz val="14"/>
        <color theme="1"/>
        <rFont val="Times New Roman"/>
        <family val="1"/>
        <charset val="204"/>
      </rPr>
      <t>)=d</t>
    </r>
    <r>
      <rPr>
        <i/>
        <sz val="14"/>
        <color theme="1"/>
        <rFont val="Times New Roman"/>
        <family val="1"/>
        <charset val="204"/>
      </rPr>
      <t>F</t>
    </r>
    <r>
      <rPr>
        <sz val="14"/>
        <color theme="1"/>
        <rFont val="Times New Roman"/>
        <family val="1"/>
        <charset val="204"/>
      </rPr>
      <t>(</t>
    </r>
    <r>
      <rPr>
        <i/>
        <sz val="14"/>
        <color theme="1"/>
        <rFont val="Times New Roman"/>
        <family val="1"/>
        <charset val="204"/>
      </rPr>
      <t>x</t>
    </r>
    <r>
      <rPr>
        <sz val="14"/>
        <color theme="1"/>
        <rFont val="Times New Roman"/>
        <family val="1"/>
        <charset val="204"/>
      </rPr>
      <t>)/d</t>
    </r>
    <r>
      <rPr>
        <i/>
        <sz val="14"/>
        <color theme="1"/>
        <rFont val="Times New Roman"/>
        <family val="1"/>
        <charset val="204"/>
      </rPr>
      <t>x</t>
    </r>
    <r>
      <rPr>
        <sz val="14"/>
        <color theme="1"/>
        <rFont val="Times New Roman"/>
        <family val="1"/>
        <charset val="204"/>
      </rPr>
      <t>)</t>
    </r>
  </si>
  <si>
    <t>3. Смоделировать методом обратных функций выборки случайных чисел по заданным законам</t>
  </si>
  <si>
    <t>Y1</t>
  </si>
  <si>
    <t>Y2</t>
  </si>
  <si>
    <t>y1</t>
  </si>
  <si>
    <t>y2</t>
  </si>
  <si>
    <t>2. Построить графики функций вероятности и плотности вероятности</t>
  </si>
  <si>
    <t>5. Сравнить результаты моделирования по обеим моделям</t>
  </si>
  <si>
    <t>4. Построить графики обратных функций</t>
  </si>
  <si>
    <t>Функции вероятности законов</t>
  </si>
  <si>
    <t>Функции плотности вероятности законов</t>
  </si>
  <si>
    <t>Обратные функции: как создать модель обратной функции?</t>
  </si>
  <si>
    <t>прямая функция:</t>
  </si>
  <si>
    <t>обратная функция:</t>
  </si>
  <si>
    <r>
      <t>Заданы функции вероятности непрерывных распределений в диапазоне [</t>
    </r>
    <r>
      <rPr>
        <b/>
        <i/>
        <sz val="18"/>
        <color theme="1"/>
        <rFont val="Times New Roman"/>
        <family val="1"/>
        <charset val="204"/>
      </rPr>
      <t>a</t>
    </r>
    <r>
      <rPr>
        <b/>
        <sz val="18"/>
        <color theme="1"/>
        <rFont val="Times New Roman"/>
        <family val="1"/>
        <charset val="204"/>
      </rPr>
      <t>;</t>
    </r>
    <r>
      <rPr>
        <b/>
        <i/>
        <sz val="18"/>
        <color theme="1"/>
        <rFont val="Times New Roman"/>
        <family val="1"/>
        <charset val="204"/>
      </rPr>
      <t>b</t>
    </r>
    <r>
      <rPr>
        <b/>
        <sz val="18"/>
        <color theme="1"/>
        <rFont val="Times New Roman"/>
        <family val="1"/>
        <charset val="204"/>
      </rPr>
      <t>]</t>
    </r>
  </si>
  <si>
    <t>y</t>
  </si>
  <si>
    <t>Задача: смоделировать методом Монте-Карло выборки значений по заданным законам непрерывных распределений с использованием метода обратных функций</t>
  </si>
  <si>
    <t>x=a+y(b-a)</t>
  </si>
  <si>
    <t>y=(x-a)/(b-a)</t>
  </si>
  <si>
    <t>x1</t>
  </si>
  <si>
    <t>x2</t>
  </si>
  <si>
    <t>x1vba</t>
  </si>
  <si>
    <t>x2vba</t>
  </si>
  <si>
    <t>R</t>
  </si>
  <si>
    <t xml:space="preserve"> Sum</t>
  </si>
  <si>
    <t>min</t>
  </si>
  <si>
    <t>max</t>
  </si>
  <si>
    <t>N(0,1)</t>
  </si>
  <si>
    <t>Ф(y)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</si>
  <si>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scheme val="minor"/>
      </rPr>
      <t>+P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+P</t>
    </r>
    <r>
      <rPr>
        <vertAlign val="subscript"/>
        <sz val="11"/>
        <color theme="1"/>
        <rFont val="Calibri"/>
        <family val="2"/>
        <charset val="204"/>
        <scheme val="minor"/>
      </rPr>
      <t>3</t>
    </r>
  </si>
  <si>
    <t>жребий - генератор ПСЧ рр(0,1)</t>
  </si>
  <si>
    <t>Варианты разметки</t>
  </si>
  <si>
    <t>Тренд</t>
  </si>
  <si>
    <r>
      <t>25</t>
    </r>
    <r>
      <rPr>
        <sz val="11"/>
        <color theme="1"/>
        <rFont val="Calibri"/>
        <family val="2"/>
        <charset val="204"/>
      </rPr>
      <t>±0</t>
    </r>
    <r>
      <rPr>
        <sz val="11"/>
        <color theme="1"/>
        <rFont val="Calibri"/>
        <family val="2"/>
      </rPr>
      <t>,75</t>
    </r>
  </si>
  <si>
    <t>Min</t>
  </si>
  <si>
    <t>Max</t>
  </si>
  <si>
    <t>n</t>
  </si>
  <si>
    <t>x=a+(b-a)SQR(y)</t>
  </si>
  <si>
    <t>Мин</t>
  </si>
  <si>
    <t>Шкала</t>
  </si>
  <si>
    <t>a1</t>
  </si>
  <si>
    <t>a2</t>
  </si>
  <si>
    <t>a3</t>
  </si>
  <si>
    <t>b1</t>
  </si>
  <si>
    <t>b2</t>
  </si>
  <si>
    <t>b3</t>
  </si>
  <si>
    <t>Макс</t>
  </si>
  <si>
    <t>К</t>
  </si>
  <si>
    <t>ΔX</t>
  </si>
  <si>
    <t>шкала</t>
  </si>
  <si>
    <t>Высота определяется однозначно, т.к.</t>
  </si>
  <si>
    <t>площадь треугольника равна 1</t>
  </si>
  <si>
    <t>Задание:</t>
  </si>
  <si>
    <t>методом усечения Неймана:</t>
  </si>
  <si>
    <t>1. Сгенерировать последовательность случайных точек, распределённых равномерно внутри прямоугольника усечения</t>
  </si>
  <si>
    <t>2. Произвести отбор последовательности случайных точек, попавших в треугольник</t>
  </si>
  <si>
    <t>Задание</t>
  </si>
  <si>
    <t>Создать имитационную модель случайных значений, имеющих непрерывное распределение по треугольному закону,</t>
  </si>
  <si>
    <t>3. Получить этим методом выборку объёмом 200 значений</t>
  </si>
  <si>
    <t>Создать имитационную модель нормализованных нормальных чисел N(0,1) методом ЦПТ</t>
  </si>
  <si>
    <t>S3L</t>
  </si>
  <si>
    <t>S3R</t>
  </si>
  <si>
    <t>Sum</t>
  </si>
  <si>
    <t>ax</t>
  </si>
  <si>
    <t>bx</t>
  </si>
  <si>
    <t>ay</t>
  </si>
  <si>
    <t>by</t>
  </si>
  <si>
    <t>f(X)</t>
  </si>
  <si>
    <t>ШКАЛА</t>
  </si>
  <si>
    <t>SΣvba</t>
  </si>
  <si>
    <t>A0=</t>
  </si>
  <si>
    <t>trend</t>
  </si>
  <si>
    <t>Смоделировать случайный процесс</t>
  </si>
  <si>
    <t>Sn2</t>
  </si>
  <si>
    <t>Sn3</t>
  </si>
  <si>
    <t>Sn1</t>
  </si>
  <si>
    <t>Sn4</t>
  </si>
  <si>
    <t>Sn5</t>
  </si>
  <si>
    <t>Sn6</t>
  </si>
  <si>
    <t>Sn7</t>
  </si>
  <si>
    <t>a1=</t>
  </si>
  <si>
    <t>b1=</t>
  </si>
  <si>
    <t>a2=</t>
  </si>
  <si>
    <t>b2=</t>
  </si>
  <si>
    <t>a3=</t>
  </si>
  <si>
    <t>b3=</t>
  </si>
  <si>
    <t>c=</t>
  </si>
  <si>
    <t>Ср.выб.</t>
  </si>
  <si>
    <t>Дисп. выб.</t>
  </si>
  <si>
    <t>N</t>
  </si>
  <si>
    <t>Описательная статистика по выборке</t>
  </si>
  <si>
    <t>Генератор заданий</t>
  </si>
  <si>
    <t>методом обратных функций</t>
  </si>
  <si>
    <t>равномкрное распределние</t>
  </si>
  <si>
    <t>треугольное распределение лев. Инт. [a;(a+b)/2]</t>
  </si>
  <si>
    <t>треугольное распределение прав. Инт [(a+b)/2;b]</t>
  </si>
  <si>
    <t>генератор заданий</t>
  </si>
  <si>
    <t>mx=</t>
  </si>
  <si>
    <t>q=</t>
  </si>
  <si>
    <r>
      <t>Ϭ</t>
    </r>
    <r>
      <rPr>
        <b/>
        <vertAlign val="subscript"/>
        <sz val="12"/>
        <color theme="1"/>
        <rFont val="Calibri"/>
        <family val="2"/>
        <charset val="204"/>
      </rPr>
      <t>x</t>
    </r>
    <r>
      <rPr>
        <b/>
        <sz val="12"/>
        <color theme="1"/>
        <rFont val="Calibri"/>
        <family val="2"/>
        <charset val="204"/>
      </rPr>
      <t>=</t>
    </r>
  </si>
  <si>
    <r>
      <rPr>
        <b/>
        <sz val="12"/>
        <color theme="1"/>
        <rFont val="Calibri"/>
        <family val="2"/>
        <charset val="204"/>
      </rPr>
      <t>Ϭ=</t>
    </r>
  </si>
  <si>
    <t>Параметр закона</t>
  </si>
  <si>
    <t>узлы разметки отрезка [0,1], левые границы</t>
  </si>
  <si>
    <t>узлы разметки отрезка [0,1], правые границы</t>
  </si>
  <si>
    <t>№ отрезка разметки слева-направо</t>
  </si>
  <si>
    <t>Смоделировать случайный процесс вида:</t>
  </si>
  <si>
    <t>Функция вероятности треугольного закона распределения</t>
  </si>
  <si>
    <t>График функции плотности вероятности треугольного закона распределения</t>
  </si>
  <si>
    <t>Функция вероятности равномерного закона распределения</t>
  </si>
  <si>
    <t>Обратная функция треугольного закона распределения</t>
  </si>
  <si>
    <t>Обратная функция равномерного закона распределения</t>
  </si>
  <si>
    <t>Параметры моделирования</t>
  </si>
  <si>
    <r>
      <t xml:space="preserve">       x</t>
    </r>
    <r>
      <rPr>
        <vertAlign val="subscript"/>
        <sz val="8"/>
        <color theme="1"/>
        <rFont val="Calibri"/>
        <family val="2"/>
        <charset val="204"/>
        <scheme val="minor"/>
      </rPr>
      <t>R</t>
    </r>
  </si>
  <si>
    <r>
      <t xml:space="preserve">      x</t>
    </r>
    <r>
      <rPr>
        <vertAlign val="subscript"/>
        <sz val="8"/>
        <color theme="1"/>
        <rFont val="Calibri"/>
        <family val="2"/>
        <charset val="204"/>
        <scheme val="minor"/>
      </rPr>
      <t>L</t>
    </r>
  </si>
  <si>
    <t>c</t>
  </si>
  <si>
    <t>Q=</t>
  </si>
  <si>
    <t xml:space="preserve">               c</t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</si>
  <si>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01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</si>
  <si>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02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</si>
  <si>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13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</si>
  <si>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14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</si>
  <si>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25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</si>
  <si>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26</t>
    </r>
    <r>
      <rPr>
        <b/>
        <sz val="12"/>
        <color theme="1"/>
        <rFont val="Times New Roman"/>
        <family val="1"/>
        <charset val="204"/>
      </rPr>
      <t>=</t>
    </r>
  </si>
  <si>
    <t>Параметры модели</t>
  </si>
  <si>
    <t>rpp(0,1)</t>
  </si>
  <si>
    <t>Функция плотности вероятности треугольного закона распределения</t>
  </si>
  <si>
    <t>a≤x_L≤c</t>
  </si>
  <si>
    <t>c≤x_R≤b</t>
  </si>
  <si>
    <t>Правая ветвь:</t>
  </si>
  <si>
    <t>левая ветвь:</t>
  </si>
  <si>
    <t>площадь треугольника равна 1,</t>
  </si>
  <si>
    <t>поэтому его высота равна:</t>
  </si>
  <si>
    <t>Смоделировать методом обратных функций случайный аддитивный процесс вида:</t>
  </si>
  <si>
    <t>--------</t>
  </si>
  <si>
    <t>-------</t>
  </si>
  <si>
    <t>Ср. знач. выб.</t>
  </si>
  <si>
    <t>---------</t>
  </si>
  <si>
    <t>Ср. зн.</t>
  </si>
  <si>
    <t>Дисп. в.</t>
  </si>
  <si>
    <t>частота</t>
  </si>
  <si>
    <t>Ср. знач.</t>
  </si>
  <si>
    <t>Практика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</si>
</sst>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₽&quot;_-;\-* #,##0.00\ &quot;₽&quot;_-;_-* &quot;-&quot;??\ &quot;₽&quot;_-;_-@_-"/>
    <numFmt numFmtId="164" formatCode="0.0000"/>
    <numFmt numFmtId="165" formatCode="0.000"/>
    <numFmt numFmtId="166" formatCode="0.00000"/>
    <numFmt numFmtId="167" formatCode="0.0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sz val="18"/>
      <color theme="1"/>
      <name val="Calibri"/>
      <family val="2"/>
      <charset val="204"/>
    </font>
    <font>
      <sz val="18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6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vertAlign val="subscript"/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</font>
    <font>
      <b/>
      <sz val="18"/>
      <color theme="1"/>
      <name val="Times New Roman"/>
      <family val="1"/>
      <charset val="204"/>
    </font>
    <font>
      <b/>
      <sz val="18"/>
      <color theme="1"/>
      <name val="Calibri"/>
      <family val="2"/>
      <charset val="204"/>
    </font>
    <font>
      <b/>
      <vertAlign val="subscript"/>
      <sz val="18"/>
      <color theme="1"/>
      <name val="Calibri"/>
      <family val="2"/>
      <charset val="204"/>
    </font>
    <font>
      <sz val="20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  <charset val="204"/>
    </font>
    <font>
      <b/>
      <i/>
      <sz val="18"/>
      <color theme="1"/>
      <name val="Times New Roman"/>
      <family val="1"/>
      <charset val="204"/>
    </font>
    <font>
      <sz val="8"/>
      <color theme="1"/>
      <name val="Calibri"/>
      <family val="2"/>
      <scheme val="minor"/>
    </font>
    <font>
      <vertAlign val="subscript"/>
      <sz val="8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u/>
      <sz val="14"/>
      <color theme="1"/>
      <name val="Times New Roman"/>
      <family val="1"/>
      <charset val="204"/>
    </font>
    <font>
      <b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vertAlign val="subscript"/>
      <sz val="12"/>
      <color theme="1"/>
      <name val="Calibri"/>
      <family val="2"/>
      <charset val="204"/>
    </font>
    <font>
      <b/>
      <sz val="16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vertAlign val="subscript"/>
      <sz val="12"/>
      <color theme="1"/>
      <name val="Times New Roman"/>
      <family val="1"/>
      <charset val="204"/>
    </font>
    <font>
      <sz val="14"/>
      <color theme="1"/>
      <name val="Cambria Math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FF0000"/>
      </left>
      <right/>
      <top/>
      <bottom/>
      <diagonal/>
    </border>
    <border>
      <left/>
      <right/>
      <top style="thick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n">
        <color indexed="64"/>
      </bottom>
      <diagonal/>
    </border>
    <border>
      <left/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 style="medium">
        <color auto="1"/>
      </right>
      <top style="thick">
        <color rgb="FFFF0000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 style="thick">
        <color rgb="FFFF0000"/>
      </top>
      <bottom style="medium">
        <color auto="1"/>
      </bottom>
      <diagonal/>
    </border>
    <border>
      <left style="thick">
        <color rgb="FFFF0000"/>
      </left>
      <right style="medium">
        <color auto="1"/>
      </right>
      <top style="medium">
        <color auto="1"/>
      </top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thick">
        <color rgb="FFFF0000"/>
      </bottom>
      <diagonal/>
    </border>
    <border>
      <left style="thick">
        <color rgb="FFFF0000"/>
      </left>
      <right style="thick">
        <color indexed="64"/>
      </right>
      <top style="thick">
        <color indexed="64"/>
      </top>
      <bottom style="thick">
        <color rgb="FFFF0000"/>
      </bottom>
      <diagonal/>
    </border>
    <border>
      <left style="thick">
        <color rgb="FFFF0000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rgb="FFFF0000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indexed="64"/>
      </bottom>
      <diagonal/>
    </border>
    <border>
      <left/>
      <right style="thick">
        <color rgb="FFFF0000"/>
      </right>
      <top style="thick">
        <color rgb="FFFF0000"/>
      </top>
      <bottom style="thick">
        <color indexed="64"/>
      </bottom>
      <diagonal/>
    </border>
    <border>
      <left style="thick">
        <color indexed="64"/>
      </left>
      <right style="thick">
        <color rgb="FFFF0000"/>
      </right>
      <top style="thick">
        <color indexed="64"/>
      </top>
      <bottom style="thick">
        <color rgb="FFFF0000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</borders>
  <cellStyleXfs count="2">
    <xf numFmtId="0" fontId="0" fillId="0" borderId="0"/>
    <xf numFmtId="44" fontId="34" fillId="0" borderId="0" applyFont="0" applyFill="0" applyBorder="0" applyAlignment="0" applyProtection="0"/>
  </cellStyleXfs>
  <cellXfs count="16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15" fillId="0" borderId="0" xfId="0" applyFont="1"/>
    <xf numFmtId="0" fontId="0" fillId="0" borderId="0" xfId="0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Alignment="1">
      <alignment horizontal="left"/>
    </xf>
    <xf numFmtId="0" fontId="0" fillId="5" borderId="1" xfId="0" applyFill="1" applyBorder="1" applyAlignment="1">
      <alignment horizontal="center" vertical="center" wrapText="1"/>
    </xf>
    <xf numFmtId="0" fontId="18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right"/>
    </xf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0" fontId="0" fillId="0" borderId="2" xfId="0" applyFill="1" applyBorder="1" applyAlignment="1"/>
    <xf numFmtId="10" fontId="0" fillId="0" borderId="2" xfId="0" applyNumberFormat="1" applyFill="1" applyBorder="1" applyAlignment="1"/>
    <xf numFmtId="0" fontId="20" fillId="0" borderId="1" xfId="0" applyFon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0" fontId="0" fillId="0" borderId="1" xfId="0" applyNumberFormat="1" applyFill="1" applyBorder="1" applyAlignment="1">
      <alignment horizontal="center" vertical="center" wrapText="1"/>
    </xf>
    <xf numFmtId="0" fontId="21" fillId="0" borderId="0" xfId="0" applyFont="1"/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right"/>
    </xf>
    <xf numFmtId="0" fontId="23" fillId="0" borderId="0" xfId="0" applyFont="1" applyAlignment="1">
      <alignment horizontal="right" vertical="center"/>
    </xf>
    <xf numFmtId="0" fontId="25" fillId="0" borderId="0" xfId="0" applyFont="1"/>
    <xf numFmtId="0" fontId="21" fillId="0" borderId="0" xfId="0" applyFont="1" applyAlignment="1">
      <alignment horizontal="left" vertical="center"/>
    </xf>
    <xf numFmtId="0" fontId="11" fillId="0" borderId="1" xfId="0" applyFont="1" applyBorder="1" applyAlignment="1">
      <alignment horizontal="right" vertical="center"/>
    </xf>
    <xf numFmtId="0" fontId="27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30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65" fontId="25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5" fontId="22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65" fontId="0" fillId="0" borderId="1" xfId="0" applyNumberFormat="1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33" fillId="0" borderId="0" xfId="0" applyFont="1"/>
    <xf numFmtId="165" fontId="0" fillId="0" borderId="1" xfId="0" applyNumberFormat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6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30" fillId="0" borderId="0" xfId="0" applyFont="1"/>
    <xf numFmtId="0" fontId="0" fillId="10" borderId="0" xfId="0" applyFill="1"/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37" fillId="0" borderId="0" xfId="0" applyFont="1" applyAlignment="1">
      <alignment horizontal="center"/>
    </xf>
    <xf numFmtId="0" fontId="39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40" fillId="0" borderId="0" xfId="0" applyFont="1"/>
    <xf numFmtId="2" fontId="0" fillId="0" borderId="0" xfId="0" applyNumberFormat="1"/>
    <xf numFmtId="2" fontId="0" fillId="0" borderId="1" xfId="0" applyNumberFormat="1" applyBorder="1"/>
    <xf numFmtId="0" fontId="0" fillId="0" borderId="10" xfId="0" applyBorder="1"/>
    <xf numFmtId="0" fontId="0" fillId="0" borderId="11" xfId="0" applyBorder="1"/>
    <xf numFmtId="165" fontId="0" fillId="0" borderId="10" xfId="0" applyNumberFormat="1" applyBorder="1"/>
    <xf numFmtId="165" fontId="0" fillId="0" borderId="1" xfId="0" applyNumberFormat="1" applyBorder="1"/>
    <xf numFmtId="165" fontId="0" fillId="0" borderId="10" xfId="0" applyNumberFormat="1" applyBorder="1" applyAlignment="1">
      <alignment horizontal="center" vertical="center"/>
    </xf>
    <xf numFmtId="165" fontId="0" fillId="0" borderId="0" xfId="0" applyNumberFormat="1"/>
    <xf numFmtId="0" fontId="25" fillId="0" borderId="6" xfId="0" applyFont="1" applyBorder="1" applyAlignment="1">
      <alignment horizontal="center" vertical="center"/>
    </xf>
    <xf numFmtId="165" fontId="0" fillId="6" borderId="10" xfId="0" applyNumberFormat="1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6" borderId="0" xfId="0" applyFill="1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6" borderId="18" xfId="0" applyFill="1" applyBorder="1"/>
    <xf numFmtId="0" fontId="9" fillId="6" borderId="19" xfId="0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9" fillId="6" borderId="20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0" fontId="42" fillId="6" borderId="19" xfId="0" applyFont="1" applyFill="1" applyBorder="1" applyAlignment="1">
      <alignment horizontal="center" vertical="center" wrapText="1"/>
    </xf>
    <xf numFmtId="0" fontId="9" fillId="6" borderId="24" xfId="0" applyFont="1" applyFill="1" applyBorder="1" applyAlignment="1">
      <alignment horizontal="center" vertical="center" wrapText="1"/>
    </xf>
    <xf numFmtId="0" fontId="42" fillId="6" borderId="20" xfId="0" applyFont="1" applyFill="1" applyBorder="1" applyAlignment="1">
      <alignment horizontal="center" vertical="center" wrapText="1"/>
    </xf>
    <xf numFmtId="0" fontId="9" fillId="6" borderId="25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9" fillId="6" borderId="30" xfId="0" applyFont="1" applyFill="1" applyBorder="1" applyAlignment="1">
      <alignment horizontal="center" vertical="center"/>
    </xf>
    <xf numFmtId="0" fontId="9" fillId="6" borderId="31" xfId="0" applyFont="1" applyFill="1" applyBorder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6" fillId="0" borderId="21" xfId="0" applyFont="1" applyBorder="1" applyAlignment="1">
      <alignment horizontal="center" vertical="center"/>
    </xf>
    <xf numFmtId="0" fontId="46" fillId="6" borderId="2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0" fillId="0" borderId="34" xfId="0" applyBorder="1"/>
    <xf numFmtId="0" fontId="46" fillId="0" borderId="37" xfId="0" applyFont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6" xfId="0" applyFont="1" applyFill="1" applyBorder="1" applyAlignment="1">
      <alignment horizontal="center" vertical="center"/>
    </xf>
    <xf numFmtId="165" fontId="46" fillId="6" borderId="36" xfId="0" applyNumberFormat="1" applyFont="1" applyFill="1" applyBorder="1" applyAlignment="1">
      <alignment horizontal="center" vertical="center"/>
    </xf>
    <xf numFmtId="0" fontId="46" fillId="6" borderId="32" xfId="0" applyFont="1" applyFill="1" applyBorder="1" applyAlignment="1">
      <alignment horizontal="center" vertical="center"/>
    </xf>
    <xf numFmtId="165" fontId="46" fillId="6" borderId="40" xfId="0" applyNumberFormat="1" applyFont="1" applyFill="1" applyBorder="1" applyAlignment="1">
      <alignment horizontal="center" vertical="center"/>
    </xf>
    <xf numFmtId="0" fontId="46" fillId="0" borderId="1" xfId="0" applyFont="1" applyFill="1" applyBorder="1" applyAlignment="1">
      <alignment horizontal="center" vertical="center"/>
    </xf>
    <xf numFmtId="0" fontId="46" fillId="6" borderId="42" xfId="0" applyFont="1" applyFill="1" applyBorder="1" applyAlignment="1"/>
    <xf numFmtId="0" fontId="46" fillId="6" borderId="43" xfId="0" applyFont="1" applyFill="1" applyBorder="1" applyAlignment="1"/>
    <xf numFmtId="0" fontId="48" fillId="0" borderId="0" xfId="0" applyFont="1"/>
    <xf numFmtId="0" fontId="25" fillId="0" borderId="1" xfId="0" quotePrefix="1" applyFont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41" fillId="6" borderId="16" xfId="0" applyFont="1" applyFill="1" applyBorder="1" applyAlignment="1">
      <alignment horizontal="center"/>
    </xf>
    <xf numFmtId="0" fontId="41" fillId="6" borderId="17" xfId="0" applyFont="1" applyFill="1" applyBorder="1" applyAlignment="1">
      <alignment horizontal="center"/>
    </xf>
    <xf numFmtId="0" fontId="41" fillId="6" borderId="22" xfId="0" applyFont="1" applyFill="1" applyBorder="1" applyAlignment="1">
      <alignment horizontal="center"/>
    </xf>
    <xf numFmtId="0" fontId="41" fillId="6" borderId="23" xfId="0" applyFon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9" fillId="6" borderId="22" xfId="0" applyFont="1" applyFill="1" applyBorder="1" applyAlignment="1">
      <alignment horizontal="center"/>
    </xf>
    <xf numFmtId="0" fontId="9" fillId="6" borderId="23" xfId="0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6" borderId="28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46" fillId="6" borderId="21" xfId="0" applyFont="1" applyFill="1" applyBorder="1" applyAlignment="1">
      <alignment horizontal="center"/>
    </xf>
    <xf numFmtId="0" fontId="45" fillId="6" borderId="38" xfId="0" applyFont="1" applyFill="1" applyBorder="1" applyAlignment="1">
      <alignment horizontal="center"/>
    </xf>
    <xf numFmtId="0" fontId="45" fillId="6" borderId="39" xfId="0" applyFont="1" applyFill="1" applyBorder="1" applyAlignment="1">
      <alignment horizontal="center"/>
    </xf>
    <xf numFmtId="0" fontId="45" fillId="0" borderId="41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7" borderId="0" xfId="1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20" fillId="0" borderId="6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/>
              <a:t>Графики функции плотности вероятности и вероятности равномерного распределения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Лист1!$Y$24:$Y$39</c:f>
              <c:numCache>
                <c:formatCode>General</c:formatCode>
                <c:ptCount val="16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19</c:v>
                </c:pt>
                <c:pt idx="4">
                  <c:v>21</c:v>
                </c:pt>
                <c:pt idx="5">
                  <c:v>23</c:v>
                </c:pt>
                <c:pt idx="6">
                  <c:v>25</c:v>
                </c:pt>
                <c:pt idx="7">
                  <c:v>27</c:v>
                </c:pt>
                <c:pt idx="8">
                  <c:v>29</c:v>
                </c:pt>
                <c:pt idx="9">
                  <c:v>31</c:v>
                </c:pt>
                <c:pt idx="10">
                  <c:v>33</c:v>
                </c:pt>
              </c:numCache>
            </c:numRef>
          </c:cat>
          <c:val>
            <c:numRef>
              <c:f>Лист1!$Z$24:$Z$39</c:f>
              <c:numCache>
                <c:formatCode>0.0000</c:formatCode>
                <c:ptCount val="16"/>
                <c:pt idx="0">
                  <c:v>3.125E-2</c:v>
                </c:pt>
                <c:pt idx="1">
                  <c:v>3.125E-2</c:v>
                </c:pt>
                <c:pt idx="2">
                  <c:v>3.125E-2</c:v>
                </c:pt>
                <c:pt idx="3">
                  <c:v>3.125E-2</c:v>
                </c:pt>
                <c:pt idx="4">
                  <c:v>3.125E-2</c:v>
                </c:pt>
                <c:pt idx="5">
                  <c:v>3.125E-2</c:v>
                </c:pt>
                <c:pt idx="6">
                  <c:v>3.125E-2</c:v>
                </c:pt>
                <c:pt idx="7">
                  <c:v>3.125E-2</c:v>
                </c:pt>
                <c:pt idx="8">
                  <c:v>3.125E-2</c:v>
                </c:pt>
                <c:pt idx="9">
                  <c:v>3.125E-2</c:v>
                </c:pt>
                <c:pt idx="10">
                  <c:v>3.125E-2</c:v>
                </c:pt>
              </c:numCache>
            </c:numRef>
          </c:val>
          <c:smooth val="0"/>
        </c:ser>
        <c:ser>
          <c:idx val="1"/>
          <c:order val="1"/>
          <c:tx>
            <c:v>ряд 2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Лист1!$Y$24:$Y$39</c:f>
              <c:numCache>
                <c:formatCode>General</c:formatCode>
                <c:ptCount val="16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19</c:v>
                </c:pt>
                <c:pt idx="4">
                  <c:v>21</c:v>
                </c:pt>
                <c:pt idx="5">
                  <c:v>23</c:v>
                </c:pt>
                <c:pt idx="6">
                  <c:v>25</c:v>
                </c:pt>
                <c:pt idx="7">
                  <c:v>27</c:v>
                </c:pt>
                <c:pt idx="8">
                  <c:v>29</c:v>
                </c:pt>
                <c:pt idx="9">
                  <c:v>31</c:v>
                </c:pt>
                <c:pt idx="10">
                  <c:v>33</c:v>
                </c:pt>
              </c:numCache>
            </c:numRef>
          </c:cat>
          <c:val>
            <c:numRef>
              <c:f>Лист1!$AA$24:$AA$39</c:f>
              <c:numCache>
                <c:formatCode>0.0000</c:formatCode>
                <c:ptCount val="16"/>
                <c:pt idx="0">
                  <c:v>0</c:v>
                </c:pt>
                <c:pt idx="1">
                  <c:v>6.25E-2</c:v>
                </c:pt>
                <c:pt idx="2">
                  <c:v>0.125</c:v>
                </c:pt>
                <c:pt idx="3">
                  <c:v>0.1875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  <c:pt idx="9">
                  <c:v>0.5625</c:v>
                </c:pt>
                <c:pt idx="10">
                  <c:v>0.625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141952"/>
        <c:axId val="168143872"/>
      </c:lineChart>
      <c:catAx>
        <c:axId val="168141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Диапазон распределения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8143872"/>
        <c:crosses val="autoZero"/>
        <c:auto val="1"/>
        <c:lblAlgn val="ctr"/>
        <c:lblOffset val="100"/>
        <c:noMultiLvlLbl val="0"/>
      </c:catAx>
      <c:valAx>
        <c:axId val="168143872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681419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marker>
            <c:symbol val="none"/>
          </c:marker>
          <c:val>
            <c:numRef>
              <c:f>Лист1!$C$6:$C$25</c:f>
              <c:numCache>
                <c:formatCode>General</c:formatCode>
                <c:ptCount val="20"/>
                <c:pt idx="0">
                  <c:v>39.981311012639971</c:v>
                </c:pt>
                <c:pt idx="1">
                  <c:v>15.004742310143232</c:v>
                </c:pt>
                <c:pt idx="2">
                  <c:v>24.687808571450759</c:v>
                </c:pt>
                <c:pt idx="3">
                  <c:v>43.206440289683314</c:v>
                </c:pt>
                <c:pt idx="4">
                  <c:v>40.791537042202364</c:v>
                </c:pt>
                <c:pt idx="5">
                  <c:v>27.123536202168513</c:v>
                </c:pt>
                <c:pt idx="6">
                  <c:v>14.109338957353874</c:v>
                </c:pt>
                <c:pt idx="7">
                  <c:v>33.829448214459958</c:v>
                </c:pt>
                <c:pt idx="8">
                  <c:v>14.390766220733298</c:v>
                </c:pt>
                <c:pt idx="9">
                  <c:v>32.586056038516915</c:v>
                </c:pt>
                <c:pt idx="10">
                  <c:v>18.959417839990525</c:v>
                </c:pt>
                <c:pt idx="11">
                  <c:v>43.64310886890614</c:v>
                </c:pt>
                <c:pt idx="12">
                  <c:v>36.638903559731887</c:v>
                </c:pt>
                <c:pt idx="13">
                  <c:v>21.737573039752</c:v>
                </c:pt>
                <c:pt idx="14">
                  <c:v>34.28173818035404</c:v>
                </c:pt>
                <c:pt idx="15">
                  <c:v>19.086553465386466</c:v>
                </c:pt>
                <c:pt idx="16">
                  <c:v>33.61550744470496</c:v>
                </c:pt>
                <c:pt idx="17">
                  <c:v>38.860569998205108</c:v>
                </c:pt>
                <c:pt idx="18">
                  <c:v>34.836801138132785</c:v>
                </c:pt>
                <c:pt idx="19">
                  <c:v>15.019453930746224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44352"/>
        <c:axId val="81757312"/>
      </c:radarChart>
      <c:catAx>
        <c:axId val="8264435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81757312"/>
        <c:crosses val="autoZero"/>
        <c:auto val="1"/>
        <c:lblAlgn val="ctr"/>
        <c:lblOffset val="100"/>
        <c:noMultiLvlLbl val="0"/>
      </c:catAx>
      <c:valAx>
        <c:axId val="8175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6443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marker>
            <c:symbol val="none"/>
          </c:marker>
          <c:val>
            <c:numRef>
              <c:f>Лист2!$J$9:$J$28</c:f>
              <c:numCache>
                <c:formatCode>General</c:formatCode>
                <c:ptCount val="20"/>
                <c:pt idx="0">
                  <c:v>22.140588923439644</c:v>
                </c:pt>
                <c:pt idx="1">
                  <c:v>21.848387524200547</c:v>
                </c:pt>
                <c:pt idx="2">
                  <c:v>22.202713605408103</c:v>
                </c:pt>
                <c:pt idx="3">
                  <c:v>21.848701522352062</c:v>
                </c:pt>
                <c:pt idx="4">
                  <c:v>22.064479348953778</c:v>
                </c:pt>
                <c:pt idx="5">
                  <c:v>22.245434530256674</c:v>
                </c:pt>
                <c:pt idx="6">
                  <c:v>21.924155774591934</c:v>
                </c:pt>
                <c:pt idx="7">
                  <c:v>22.008658848661167</c:v>
                </c:pt>
                <c:pt idx="8">
                  <c:v>21.633327256673613</c:v>
                </c:pt>
                <c:pt idx="9">
                  <c:v>21.878118976861945</c:v>
                </c:pt>
                <c:pt idx="10">
                  <c:v>22.084515005513826</c:v>
                </c:pt>
                <c:pt idx="11">
                  <c:v>22.074865700612804</c:v>
                </c:pt>
                <c:pt idx="12">
                  <c:v>22.067079616757908</c:v>
                </c:pt>
                <c:pt idx="13">
                  <c:v>21.974289250729527</c:v>
                </c:pt>
                <c:pt idx="14">
                  <c:v>22.104449233694382</c:v>
                </c:pt>
                <c:pt idx="15">
                  <c:v>22.147112290175194</c:v>
                </c:pt>
                <c:pt idx="16">
                  <c:v>21.845844560338151</c:v>
                </c:pt>
                <c:pt idx="17">
                  <c:v>21.793038586502057</c:v>
                </c:pt>
                <c:pt idx="18">
                  <c:v>22.009642070508011</c:v>
                </c:pt>
                <c:pt idx="19">
                  <c:v>21.584973591769774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Лист2!$F$34:$F$53</c:f>
              <c:numCache>
                <c:formatCode>General</c:formatCode>
                <c:ptCount val="20"/>
                <c:pt idx="0">
                  <c:v>21.852688511219647</c:v>
                </c:pt>
                <c:pt idx="1">
                  <c:v>22.390359029245285</c:v>
                </c:pt>
                <c:pt idx="2">
                  <c:v>21.901123313649265</c:v>
                </c:pt>
                <c:pt idx="3">
                  <c:v>21.894572873359152</c:v>
                </c:pt>
                <c:pt idx="4">
                  <c:v>21.976355227976363</c:v>
                </c:pt>
                <c:pt idx="5">
                  <c:v>21.936007555956227</c:v>
                </c:pt>
                <c:pt idx="6">
                  <c:v>22.306092449490894</c:v>
                </c:pt>
                <c:pt idx="7">
                  <c:v>21.865483498961666</c:v>
                </c:pt>
                <c:pt idx="8">
                  <c:v>22.055521062025871</c:v>
                </c:pt>
                <c:pt idx="9">
                  <c:v>22.280356586536779</c:v>
                </c:pt>
                <c:pt idx="10">
                  <c:v>21.646785570868559</c:v>
                </c:pt>
                <c:pt idx="11">
                  <c:v>21.888564759266686</c:v>
                </c:pt>
                <c:pt idx="12">
                  <c:v>22.235735008337198</c:v>
                </c:pt>
                <c:pt idx="13">
                  <c:v>22.391144258254975</c:v>
                </c:pt>
                <c:pt idx="14">
                  <c:v>22.155242109039825</c:v>
                </c:pt>
                <c:pt idx="15">
                  <c:v>22.044229920199761</c:v>
                </c:pt>
                <c:pt idx="16">
                  <c:v>21.876440296988104</c:v>
                </c:pt>
                <c:pt idx="17">
                  <c:v>22.343771080735173</c:v>
                </c:pt>
                <c:pt idx="18">
                  <c:v>21.984982358445915</c:v>
                </c:pt>
                <c:pt idx="19">
                  <c:v>22.013518188415194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Лист2!$G$34:$G$53</c:f>
              <c:numCache>
                <c:formatCode>General</c:formatCode>
                <c:ptCount val="20"/>
                <c:pt idx="0">
                  <c:v>21.992701641933852</c:v>
                </c:pt>
                <c:pt idx="1">
                  <c:v>21.728888310841203</c:v>
                </c:pt>
                <c:pt idx="2">
                  <c:v>21.97194350918976</c:v>
                </c:pt>
                <c:pt idx="3">
                  <c:v>21.98799976882427</c:v>
                </c:pt>
                <c:pt idx="4">
                  <c:v>22.11578160048126</c:v>
                </c:pt>
                <c:pt idx="5">
                  <c:v>22.022393563729821</c:v>
                </c:pt>
                <c:pt idx="6">
                  <c:v>21.758905736199225</c:v>
                </c:pt>
                <c:pt idx="7">
                  <c:v>21.838575995821945</c:v>
                </c:pt>
                <c:pt idx="8">
                  <c:v>22.182893588855862</c:v>
                </c:pt>
                <c:pt idx="9">
                  <c:v>21.876459587166938</c:v>
                </c:pt>
                <c:pt idx="10">
                  <c:v>21.811128833236136</c:v>
                </c:pt>
                <c:pt idx="11">
                  <c:v>22.125641569168916</c:v>
                </c:pt>
                <c:pt idx="12">
                  <c:v>22.13663160915624</c:v>
                </c:pt>
                <c:pt idx="13">
                  <c:v>22.096067741711792</c:v>
                </c:pt>
                <c:pt idx="14">
                  <c:v>22.12690052975525</c:v>
                </c:pt>
                <c:pt idx="15">
                  <c:v>22.169899605260067</c:v>
                </c:pt>
                <c:pt idx="16">
                  <c:v>22.064311623726557</c:v>
                </c:pt>
                <c:pt idx="17">
                  <c:v>22.073223678390931</c:v>
                </c:pt>
                <c:pt idx="18">
                  <c:v>21.851673123697037</c:v>
                </c:pt>
                <c:pt idx="19">
                  <c:v>22.1476391431931</c:v>
                </c:pt>
              </c:numCache>
            </c:numRef>
          </c:val>
        </c:ser>
        <c:ser>
          <c:idx val="3"/>
          <c:order val="3"/>
          <c:tx>
            <c:v>Ряд 4</c:v>
          </c:tx>
          <c:spPr>
            <a:ln>
              <a:prstDash val="lgDash"/>
            </a:ln>
          </c:spPr>
          <c:marker>
            <c:symbol val="none"/>
          </c:marker>
          <c:val>
            <c:numRef>
              <c:f>Лист2!$H$34:$H$53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v>Ряд 5</c:v>
          </c:tx>
          <c:spPr>
            <a:ln>
              <a:prstDash val="lgDash"/>
            </a:ln>
          </c:spPr>
          <c:marker>
            <c:symbol val="none"/>
          </c:marker>
          <c:val>
            <c:numRef>
              <c:f>Лист2!$I$34:$I$53</c:f>
              <c:numCache>
                <c:formatCode>General</c:formatCode>
                <c:ptCount val="2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49440"/>
        <c:axId val="184350976"/>
      </c:radarChart>
      <c:catAx>
        <c:axId val="18434944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84350976"/>
        <c:crosses val="autoZero"/>
        <c:auto val="1"/>
        <c:lblAlgn val="ctr"/>
        <c:lblOffset val="100"/>
        <c:noMultiLvlLbl val="0"/>
      </c:catAx>
      <c:valAx>
        <c:axId val="18435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34944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Лист3!$A$20:$A$60</c:f>
              <c:numCache>
                <c:formatCode>General</c:formatCode>
                <c:ptCount val="41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  <c:pt idx="27">
                  <c:v>18.5</c:v>
                </c:pt>
                <c:pt idx="28">
                  <c:v>19</c:v>
                </c:pt>
                <c:pt idx="29">
                  <c:v>19.5</c:v>
                </c:pt>
                <c:pt idx="30">
                  <c:v>20</c:v>
                </c:pt>
                <c:pt idx="31">
                  <c:v>20.5</c:v>
                </c:pt>
                <c:pt idx="32">
                  <c:v>21</c:v>
                </c:pt>
                <c:pt idx="33">
                  <c:v>21.5</c:v>
                </c:pt>
                <c:pt idx="34">
                  <c:v>22</c:v>
                </c:pt>
                <c:pt idx="35">
                  <c:v>22.5</c:v>
                </c:pt>
                <c:pt idx="36">
                  <c:v>23</c:v>
                </c:pt>
                <c:pt idx="37">
                  <c:v>23.5</c:v>
                </c:pt>
                <c:pt idx="38">
                  <c:v>24</c:v>
                </c:pt>
                <c:pt idx="39">
                  <c:v>24.5</c:v>
                </c:pt>
                <c:pt idx="40">
                  <c:v>25</c:v>
                </c:pt>
              </c:numCache>
            </c:numRef>
          </c:cat>
          <c:val>
            <c:numRef>
              <c:f>Лист3!$B$20:$B$60</c:f>
              <c:numCache>
                <c:formatCode>General</c:formatCode>
                <c:ptCount val="41"/>
                <c:pt idx="0">
                  <c:v>0</c:v>
                </c:pt>
                <c:pt idx="1">
                  <c:v>8.0915585362297815E-3</c:v>
                </c:pt>
                <c:pt idx="2">
                  <c:v>1.5745735529960635E-2</c:v>
                </c:pt>
                <c:pt idx="3">
                  <c:v>2.2962530981192601E-2</c:v>
                </c:pt>
                <c:pt idx="4">
                  <c:v>2.9741944889925639E-2</c:v>
                </c:pt>
                <c:pt idx="5">
                  <c:v>3.6083977256159791E-2</c:v>
                </c:pt>
                <c:pt idx="6">
                  <c:v>4.1988628079895028E-2</c:v>
                </c:pt>
                <c:pt idx="7">
                  <c:v>4.7455897361131358E-2</c:v>
                </c:pt>
                <c:pt idx="8">
                  <c:v>5.248578509986878E-2</c:v>
                </c:pt>
                <c:pt idx="9">
                  <c:v>5.7078291296107302E-2</c:v>
                </c:pt>
                <c:pt idx="10">
                  <c:v>6.1233415949846916E-2</c:v>
                </c:pt>
                <c:pt idx="11">
                  <c:v>6.4951159061087615E-2</c:v>
                </c:pt>
                <c:pt idx="12">
                  <c:v>6.8231520629829415E-2</c:v>
                </c:pt>
                <c:pt idx="13">
                  <c:v>7.107450065607232E-2</c:v>
                </c:pt>
                <c:pt idx="14">
                  <c:v>7.3480099139816291E-2</c:v>
                </c:pt>
                <c:pt idx="15">
                  <c:v>7.5448316081061367E-2</c:v>
                </c:pt>
                <c:pt idx="16">
                  <c:v>7.697915147980755E-2</c:v>
                </c:pt>
                <c:pt idx="17">
                  <c:v>7.8072605336054812E-2</c:v>
                </c:pt>
                <c:pt idx="18">
                  <c:v>7.872867764980318E-2</c:v>
                </c:pt>
                <c:pt idx="19">
                  <c:v>7.8947368421052627E-2</c:v>
                </c:pt>
                <c:pt idx="20">
                  <c:v>7.872867764980318E-2</c:v>
                </c:pt>
                <c:pt idx="21">
                  <c:v>7.8072605336054812E-2</c:v>
                </c:pt>
                <c:pt idx="22">
                  <c:v>7.697915147980755E-2</c:v>
                </c:pt>
                <c:pt idx="23">
                  <c:v>7.5448316081061367E-2</c:v>
                </c:pt>
                <c:pt idx="24">
                  <c:v>7.3480099139816291E-2</c:v>
                </c:pt>
                <c:pt idx="25">
                  <c:v>7.107450065607232E-2</c:v>
                </c:pt>
                <c:pt idx="26">
                  <c:v>6.8231520629829415E-2</c:v>
                </c:pt>
                <c:pt idx="27">
                  <c:v>6.4951159061087615E-2</c:v>
                </c:pt>
                <c:pt idx="28">
                  <c:v>6.1233415949846916E-2</c:v>
                </c:pt>
                <c:pt idx="29">
                  <c:v>5.7078291296107302E-2</c:v>
                </c:pt>
                <c:pt idx="30">
                  <c:v>5.248578509986878E-2</c:v>
                </c:pt>
                <c:pt idx="31">
                  <c:v>4.7455897361131358E-2</c:v>
                </c:pt>
                <c:pt idx="32">
                  <c:v>4.1988628079895028E-2</c:v>
                </c:pt>
                <c:pt idx="33">
                  <c:v>3.6083977256159791E-2</c:v>
                </c:pt>
                <c:pt idx="34">
                  <c:v>2.9741944889925639E-2</c:v>
                </c:pt>
                <c:pt idx="35">
                  <c:v>2.2962530981192601E-2</c:v>
                </c:pt>
                <c:pt idx="36">
                  <c:v>1.5745735529960635E-2</c:v>
                </c:pt>
                <c:pt idx="37">
                  <c:v>8.0915585362297815E-3</c:v>
                </c:pt>
                <c:pt idx="38">
                  <c:v>0</c:v>
                </c:pt>
                <c:pt idx="39">
                  <c:v>-8.5289400787286664E-3</c:v>
                </c:pt>
                <c:pt idx="40">
                  <c:v>-1.7495261699956285E-2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955968"/>
        <c:axId val="175957504"/>
      </c:lineChart>
      <c:catAx>
        <c:axId val="17595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957504"/>
        <c:crosses val="autoZero"/>
        <c:auto val="1"/>
        <c:lblAlgn val="ctr"/>
        <c:lblOffset val="100"/>
        <c:noMultiLvlLbl val="0"/>
      </c:catAx>
      <c:valAx>
        <c:axId val="17595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95596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/>
              <a:t>Графики</a:t>
            </a:r>
            <a:r>
              <a:rPr lang="ru-RU" sz="1400" baseline="0"/>
              <a:t> функций плотности вероятности и вероятности распределения Рэлея</a:t>
            </a:r>
            <a:endParaRPr lang="ru-RU" sz="1400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График плотности вероятности</c:v>
          </c:tx>
          <c:marker>
            <c:symbol val="none"/>
          </c:marker>
          <c:xVal>
            <c:numRef>
              <c:f>Лист4!$K$19:$K$29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Лист4!$L$19:$L$29</c:f>
              <c:numCache>
                <c:formatCode>General</c:formatCode>
                <c:ptCount val="11"/>
                <c:pt idx="0">
                  <c:v>0</c:v>
                </c:pt>
                <c:pt idx="1">
                  <c:v>7.439918011852234E-2</c:v>
                </c:pt>
                <c:pt idx="2">
                  <c:v>0.13250146881138095</c:v>
                </c:pt>
                <c:pt idx="3">
                  <c:v>0.16381344000326475</c:v>
                </c:pt>
                <c:pt idx="4">
                  <c:v>0.1666252742693177</c:v>
                </c:pt>
                <c:pt idx="5">
                  <c:v>0.1470681170528344</c:v>
                </c:pt>
                <c:pt idx="6">
                  <c:v>0.11534066510978461</c:v>
                </c:pt>
                <c:pt idx="7">
                  <c:v>8.1400476259587282E-2</c:v>
                </c:pt>
                <c:pt idx="8">
                  <c:v>5.2087274006436021E-2</c:v>
                </c:pt>
                <c:pt idx="9">
                  <c:v>3.0367701331670938E-2</c:v>
                </c:pt>
                <c:pt idx="10">
                  <c:v>1.6184981575646556E-2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97504"/>
        <c:axId val="184599680"/>
      </c:scatterChart>
      <c:scatterChart>
        <c:scatterStyle val="smoothMarker"/>
        <c:varyColors val="0"/>
        <c:ser>
          <c:idx val="1"/>
          <c:order val="1"/>
          <c:tx>
            <c:v>График функции вероятности</c:v>
          </c:tx>
          <c:marker>
            <c:symbol val="none"/>
          </c:marker>
          <c:xVal>
            <c:numRef>
              <c:f>Лист4!$K$19:$K$29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Лист4!$M$19:$M$29</c:f>
              <c:numCache>
                <c:formatCode>General</c:formatCode>
                <c:ptCount val="11"/>
                <c:pt idx="0">
                  <c:v>0</c:v>
                </c:pt>
                <c:pt idx="1">
                  <c:v>3.7928131664481834E-2</c:v>
                </c:pt>
                <c:pt idx="2">
                  <c:v>0.14329744324138483</c:v>
                </c:pt>
                <c:pt idx="3">
                  <c:v>0.29389767453824756</c:v>
                </c:pt>
                <c:pt idx="4">
                  <c:v>0.46133314684105264</c:v>
                </c:pt>
                <c:pt idx="5">
                  <c:v>0.61964608233530294</c:v>
                </c:pt>
                <c:pt idx="6">
                  <c:v>0.75141749098028521</c:v>
                </c:pt>
                <c:pt idx="7">
                  <c:v>0.84962755128348633</c:v>
                </c:pt>
                <c:pt idx="8">
                  <c:v>0.91580602612144879</c:v>
                </c:pt>
                <c:pt idx="9">
                  <c:v>0.95636763273963066</c:v>
                </c:pt>
                <c:pt idx="10">
                  <c:v>0.97907085072892941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611968"/>
        <c:axId val="184601600"/>
      </c:scatterChart>
      <c:valAx>
        <c:axId val="18459750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 sz="1300"/>
                  <a:t>Диапазон распределения </a:t>
                </a:r>
                <a:r>
                  <a:rPr lang="en-US" sz="1300"/>
                  <a:t>[0;∞</a:t>
                </a:r>
                <a:r>
                  <a:rPr lang="ru-RU" sz="1300"/>
                  <a:t>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4599680"/>
        <c:crosses val="autoZero"/>
        <c:crossBetween val="midCat"/>
      </c:valAx>
      <c:valAx>
        <c:axId val="184599680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Плотность вероятности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4597504"/>
        <c:crosses val="autoZero"/>
        <c:crossBetween val="midCat"/>
      </c:valAx>
      <c:valAx>
        <c:axId val="184601600"/>
        <c:scaling>
          <c:orientation val="minMax"/>
        </c:scaling>
        <c:delete val="0"/>
        <c:axPos val="r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Функция вероятности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4611968"/>
        <c:crosses val="max"/>
        <c:crossBetween val="midCat"/>
      </c:valAx>
      <c:valAx>
        <c:axId val="18461196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84601600"/>
        <c:crosses val="max"/>
        <c:crossBetween val="midCat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Лист4!$I$58:$I$74</c:f>
              <c:numCache>
                <c:formatCode>0.0000</c:formatCode>
                <c:ptCount val="17"/>
                <c:pt idx="0" formatCode="General">
                  <c:v>0</c:v>
                </c:pt>
                <c:pt idx="1">
                  <c:v>0.83642416595470348</c:v>
                </c:pt>
                <c:pt idx="2">
                  <c:v>1.672848331909407</c:v>
                </c:pt>
                <c:pt idx="3">
                  <c:v>2.5092724978641106</c:v>
                </c:pt>
                <c:pt idx="4">
                  <c:v>3.3456966638188139</c:v>
                </c:pt>
                <c:pt idx="5">
                  <c:v>4.1821208297735177</c:v>
                </c:pt>
                <c:pt idx="6">
                  <c:v>5.0185449957282211</c:v>
                </c:pt>
                <c:pt idx="7">
                  <c:v>5.8549691616829245</c:v>
                </c:pt>
                <c:pt idx="8">
                  <c:v>6.6913933276376278</c:v>
                </c:pt>
                <c:pt idx="9">
                  <c:v>7.5278174935923312</c:v>
                </c:pt>
                <c:pt idx="10">
                  <c:v>8.3642416595470355</c:v>
                </c:pt>
                <c:pt idx="11">
                  <c:v>9.2006658255017388</c:v>
                </c:pt>
                <c:pt idx="12">
                  <c:v>10.037089991456442</c:v>
                </c:pt>
                <c:pt idx="13">
                  <c:v>10.873514157411146</c:v>
                </c:pt>
                <c:pt idx="14">
                  <c:v>11.709938323365849</c:v>
                </c:pt>
                <c:pt idx="15">
                  <c:v>12.546362489320552</c:v>
                </c:pt>
                <c:pt idx="16">
                  <c:v>13.382786655275256</c:v>
                </c:pt>
              </c:numCache>
            </c:numRef>
          </c:cat>
          <c:val>
            <c:numRef>
              <c:f>Лист4!$K$58:$K$75</c:f>
              <c:numCache>
                <c:formatCode>General</c:formatCode>
                <c:ptCount val="18"/>
                <c:pt idx="0">
                  <c:v>0</c:v>
                </c:pt>
                <c:pt idx="1">
                  <c:v>8</c:v>
                </c:pt>
                <c:pt idx="2">
                  <c:v>11</c:v>
                </c:pt>
                <c:pt idx="3">
                  <c:v>26</c:v>
                </c:pt>
                <c:pt idx="4">
                  <c:v>21</c:v>
                </c:pt>
                <c:pt idx="5">
                  <c:v>32</c:v>
                </c:pt>
                <c:pt idx="6">
                  <c:v>25</c:v>
                </c:pt>
                <c:pt idx="7">
                  <c:v>31</c:v>
                </c:pt>
                <c:pt idx="8">
                  <c:v>19</c:v>
                </c:pt>
                <c:pt idx="9">
                  <c:v>11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84844288"/>
        <c:axId val="184845824"/>
      </c:barChart>
      <c:catAx>
        <c:axId val="18484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84845824"/>
        <c:crosses val="autoZero"/>
        <c:auto val="1"/>
        <c:lblAlgn val="ctr"/>
        <c:lblOffset val="100"/>
        <c:noMultiLvlLbl val="0"/>
      </c:catAx>
      <c:valAx>
        <c:axId val="184845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848442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Лист4!$H$82:$H$99</c:f>
              <c:strCache>
                <c:ptCount val="18"/>
                <c:pt idx="0">
                  <c:v>0</c:v>
                </c:pt>
                <c:pt idx="1">
                  <c:v>0,342577561</c:v>
                </c:pt>
                <c:pt idx="2">
                  <c:v>0,670075974</c:v>
                </c:pt>
                <c:pt idx="3">
                  <c:v>1,12861098</c:v>
                </c:pt>
                <c:pt idx="4">
                  <c:v>1,664528239</c:v>
                </c:pt>
                <c:pt idx="5">
                  <c:v>1,932989457</c:v>
                </c:pt>
                <c:pt idx="6">
                  <c:v>2,453506625</c:v>
                </c:pt>
                <c:pt idx="7">
                  <c:v>2,760343713</c:v>
                </c:pt>
                <c:pt idx="8">
                  <c:v>2,872327768</c:v>
                </c:pt>
                <c:pt idx="9">
                  <c:v>2,911920876</c:v>
                </c:pt>
                <c:pt idx="10">
                  <c:v>3,187808036</c:v>
                </c:pt>
                <c:pt idx="11">
                  <c:v>3,679504833</c:v>
                </c:pt>
                <c:pt idx="12">
                  <c:v>4,394974835</c:v>
                </c:pt>
                <c:pt idx="13">
                  <c:v>4,425100928</c:v>
                </c:pt>
                <c:pt idx="14">
                  <c:v>5,105145886</c:v>
                </c:pt>
                <c:pt idx="15">
                  <c:v>5,235396577</c:v>
                </c:pt>
                <c:pt idx="16">
                  <c:v>5,757998527</c:v>
                </c:pt>
                <c:pt idx="17">
                  <c:v>Еще</c:v>
                </c:pt>
              </c:strCache>
            </c:strRef>
          </c:cat>
          <c:val>
            <c:numRef>
              <c:f>Лист4!$I$82:$I$99</c:f>
              <c:numCache>
                <c:formatCode>General</c:formatCode>
                <c:ptCount val="18"/>
                <c:pt idx="0">
                  <c:v>0</c:v>
                </c:pt>
                <c:pt idx="1">
                  <c:v>3</c:v>
                </c:pt>
                <c:pt idx="2">
                  <c:v>13</c:v>
                </c:pt>
                <c:pt idx="3">
                  <c:v>33</c:v>
                </c:pt>
                <c:pt idx="4">
                  <c:v>51</c:v>
                </c:pt>
                <c:pt idx="5">
                  <c:v>13</c:v>
                </c:pt>
                <c:pt idx="6">
                  <c:v>37</c:v>
                </c:pt>
                <c:pt idx="7">
                  <c:v>15</c:v>
                </c:pt>
                <c:pt idx="8">
                  <c:v>1</c:v>
                </c:pt>
                <c:pt idx="9">
                  <c:v>2</c:v>
                </c:pt>
                <c:pt idx="10">
                  <c:v>16</c:v>
                </c:pt>
                <c:pt idx="11">
                  <c:v>10</c:v>
                </c:pt>
                <c:pt idx="12">
                  <c:v>5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3737472"/>
        <c:axId val="193739008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Лист4!$H$82:$H$99</c:f>
              <c:strCache>
                <c:ptCount val="18"/>
                <c:pt idx="0">
                  <c:v>0</c:v>
                </c:pt>
                <c:pt idx="1">
                  <c:v>0,342577561</c:v>
                </c:pt>
                <c:pt idx="2">
                  <c:v>0,670075974</c:v>
                </c:pt>
                <c:pt idx="3">
                  <c:v>1,12861098</c:v>
                </c:pt>
                <c:pt idx="4">
                  <c:v>1,664528239</c:v>
                </c:pt>
                <c:pt idx="5">
                  <c:v>1,932989457</c:v>
                </c:pt>
                <c:pt idx="6">
                  <c:v>2,453506625</c:v>
                </c:pt>
                <c:pt idx="7">
                  <c:v>2,760343713</c:v>
                </c:pt>
                <c:pt idx="8">
                  <c:v>2,872327768</c:v>
                </c:pt>
                <c:pt idx="9">
                  <c:v>2,911920876</c:v>
                </c:pt>
                <c:pt idx="10">
                  <c:v>3,187808036</c:v>
                </c:pt>
                <c:pt idx="11">
                  <c:v>3,679504833</c:v>
                </c:pt>
                <c:pt idx="12">
                  <c:v>4,394974835</c:v>
                </c:pt>
                <c:pt idx="13">
                  <c:v>4,425100928</c:v>
                </c:pt>
                <c:pt idx="14">
                  <c:v>5,105145886</c:v>
                </c:pt>
                <c:pt idx="15">
                  <c:v>5,235396577</c:v>
                </c:pt>
                <c:pt idx="16">
                  <c:v>5,757998527</c:v>
                </c:pt>
                <c:pt idx="17">
                  <c:v>Еще</c:v>
                </c:pt>
              </c:strCache>
            </c:strRef>
          </c:cat>
          <c:val>
            <c:numRef>
              <c:f>Лист4!$J$82:$J$99</c:f>
              <c:numCache>
                <c:formatCode>0.00%</c:formatCode>
                <c:ptCount val="18"/>
                <c:pt idx="0">
                  <c:v>0</c:v>
                </c:pt>
                <c:pt idx="1">
                  <c:v>1.4999999999999999E-2</c:v>
                </c:pt>
                <c:pt idx="2">
                  <c:v>0.08</c:v>
                </c:pt>
                <c:pt idx="3">
                  <c:v>0.245</c:v>
                </c:pt>
                <c:pt idx="4">
                  <c:v>0.5</c:v>
                </c:pt>
                <c:pt idx="5">
                  <c:v>0.56499999999999995</c:v>
                </c:pt>
                <c:pt idx="6">
                  <c:v>0.75</c:v>
                </c:pt>
                <c:pt idx="7">
                  <c:v>0.82499999999999996</c:v>
                </c:pt>
                <c:pt idx="8">
                  <c:v>0.83</c:v>
                </c:pt>
                <c:pt idx="9">
                  <c:v>0.84</c:v>
                </c:pt>
                <c:pt idx="10">
                  <c:v>0.92</c:v>
                </c:pt>
                <c:pt idx="11">
                  <c:v>0.97</c:v>
                </c:pt>
                <c:pt idx="12">
                  <c:v>0.995</c:v>
                </c:pt>
                <c:pt idx="13">
                  <c:v>0.995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3746432"/>
        <c:axId val="193744896"/>
      </c:lineChart>
      <c:catAx>
        <c:axId val="1937374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93739008"/>
        <c:crosses val="autoZero"/>
        <c:auto val="1"/>
        <c:lblAlgn val="ctr"/>
        <c:lblOffset val="100"/>
        <c:noMultiLvlLbl val="0"/>
      </c:catAx>
      <c:valAx>
        <c:axId val="193739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93737472"/>
        <c:crosses val="autoZero"/>
        <c:crossBetween val="between"/>
      </c:valAx>
      <c:valAx>
        <c:axId val="193744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93746432"/>
        <c:crosses val="max"/>
        <c:crossBetween val="between"/>
      </c:valAx>
      <c:catAx>
        <c:axId val="193746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9374489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Лист6!$I$45:$I$75</c:f>
              <c:numCache>
                <c:formatCode>0.00</c:formatCode>
                <c:ptCount val="31"/>
                <c:pt idx="0">
                  <c:v>3</c:v>
                </c:pt>
                <c:pt idx="1">
                  <c:v>3.4666666666666668</c:v>
                </c:pt>
                <c:pt idx="2">
                  <c:v>3.9333333333333336</c:v>
                </c:pt>
                <c:pt idx="3">
                  <c:v>4.4000000000000004</c:v>
                </c:pt>
                <c:pt idx="4">
                  <c:v>4.8666666666666671</c:v>
                </c:pt>
                <c:pt idx="5">
                  <c:v>5.3333333333333339</c:v>
                </c:pt>
                <c:pt idx="6">
                  <c:v>5.8000000000000007</c:v>
                </c:pt>
                <c:pt idx="7">
                  <c:v>6.2666666666666675</c:v>
                </c:pt>
                <c:pt idx="8">
                  <c:v>6.7333333333333343</c:v>
                </c:pt>
                <c:pt idx="9">
                  <c:v>7.2000000000000011</c:v>
                </c:pt>
                <c:pt idx="10">
                  <c:v>7.6666666666666679</c:v>
                </c:pt>
                <c:pt idx="11">
                  <c:v>8.1333333333333346</c:v>
                </c:pt>
                <c:pt idx="12">
                  <c:v>8.6000000000000014</c:v>
                </c:pt>
                <c:pt idx="13">
                  <c:v>9.0666666666666682</c:v>
                </c:pt>
                <c:pt idx="14">
                  <c:v>9.533333333333335</c:v>
                </c:pt>
                <c:pt idx="15">
                  <c:v>10.000000000000002</c:v>
                </c:pt>
                <c:pt idx="16">
                  <c:v>10.466666666666669</c:v>
                </c:pt>
                <c:pt idx="17">
                  <c:v>10.933333333333335</c:v>
                </c:pt>
                <c:pt idx="18">
                  <c:v>11.400000000000002</c:v>
                </c:pt>
                <c:pt idx="19">
                  <c:v>11.866666666666669</c:v>
                </c:pt>
                <c:pt idx="20">
                  <c:v>12.333333333333336</c:v>
                </c:pt>
                <c:pt idx="21">
                  <c:v>12.800000000000002</c:v>
                </c:pt>
                <c:pt idx="22">
                  <c:v>13.266666666666669</c:v>
                </c:pt>
                <c:pt idx="23">
                  <c:v>13.733333333333336</c:v>
                </c:pt>
                <c:pt idx="24">
                  <c:v>14.200000000000003</c:v>
                </c:pt>
                <c:pt idx="25">
                  <c:v>14.66666666666667</c:v>
                </c:pt>
                <c:pt idx="26">
                  <c:v>15.133333333333336</c:v>
                </c:pt>
                <c:pt idx="27">
                  <c:v>15.600000000000003</c:v>
                </c:pt>
                <c:pt idx="28">
                  <c:v>16.06666666666667</c:v>
                </c:pt>
                <c:pt idx="29">
                  <c:v>16.533333333333335</c:v>
                </c:pt>
                <c:pt idx="30">
                  <c:v>17</c:v>
                </c:pt>
              </c:numCache>
            </c:numRef>
          </c:cat>
          <c:val>
            <c:numRef>
              <c:f>Лист6!$J$45:$J$75</c:f>
              <c:numCache>
                <c:formatCode>0.00</c:formatCode>
                <c:ptCount val="31"/>
                <c:pt idx="0">
                  <c:v>0</c:v>
                </c:pt>
                <c:pt idx="1">
                  <c:v>2.2222222222222231E-3</c:v>
                </c:pt>
                <c:pt idx="2">
                  <c:v>8.8888888888888924E-3</c:v>
                </c:pt>
                <c:pt idx="3">
                  <c:v>2.0000000000000011E-2</c:v>
                </c:pt>
                <c:pt idx="4">
                  <c:v>3.5555555555555569E-2</c:v>
                </c:pt>
                <c:pt idx="5">
                  <c:v>5.5555555555555587E-2</c:v>
                </c:pt>
                <c:pt idx="6">
                  <c:v>8.0000000000000043E-2</c:v>
                </c:pt>
                <c:pt idx="7">
                  <c:v>0.10888888888888894</c:v>
                </c:pt>
                <c:pt idx="8">
                  <c:v>0.14222222222222228</c:v>
                </c:pt>
                <c:pt idx="9">
                  <c:v>0.18000000000000008</c:v>
                </c:pt>
                <c:pt idx="10">
                  <c:v>0.22222222222222235</c:v>
                </c:pt>
                <c:pt idx="11">
                  <c:v>0.26888888888888901</c:v>
                </c:pt>
                <c:pt idx="12">
                  <c:v>0.32000000000000017</c:v>
                </c:pt>
                <c:pt idx="13">
                  <c:v>0.37555555555555575</c:v>
                </c:pt>
                <c:pt idx="14">
                  <c:v>0.43555555555555575</c:v>
                </c:pt>
                <c:pt idx="15">
                  <c:v>0.50000000000000033</c:v>
                </c:pt>
                <c:pt idx="16">
                  <c:v>0.56444444444444475</c:v>
                </c:pt>
                <c:pt idx="17">
                  <c:v>0.62444444444444469</c:v>
                </c:pt>
                <c:pt idx="18">
                  <c:v>0.68000000000000027</c:v>
                </c:pt>
                <c:pt idx="19">
                  <c:v>0.73111111111111127</c:v>
                </c:pt>
                <c:pt idx="20">
                  <c:v>0.77777777777777801</c:v>
                </c:pt>
                <c:pt idx="21">
                  <c:v>0.82000000000000017</c:v>
                </c:pt>
                <c:pt idx="22">
                  <c:v>0.85777777777777797</c:v>
                </c:pt>
                <c:pt idx="23">
                  <c:v>0.8911111111111113</c:v>
                </c:pt>
                <c:pt idx="24">
                  <c:v>0.92000000000000015</c:v>
                </c:pt>
                <c:pt idx="25">
                  <c:v>0.94444444444444464</c:v>
                </c:pt>
                <c:pt idx="26">
                  <c:v>0.96444444444444455</c:v>
                </c:pt>
                <c:pt idx="27">
                  <c:v>0.98000000000000009</c:v>
                </c:pt>
                <c:pt idx="28">
                  <c:v>0.99111111111111116</c:v>
                </c:pt>
                <c:pt idx="29">
                  <c:v>0.99777777777777776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31680"/>
        <c:axId val="194237568"/>
      </c:lineChart>
      <c:catAx>
        <c:axId val="194231680"/>
        <c:scaling>
          <c:orientation val="minMax"/>
        </c:scaling>
        <c:delete val="0"/>
        <c:axPos val="b"/>
        <c:majorGridlines/>
        <c:numFmt formatCode="0.00" sourceLinked="1"/>
        <c:majorTickMark val="out"/>
        <c:minorTickMark val="none"/>
        <c:tickLblPos val="nextTo"/>
        <c:crossAx val="194237568"/>
        <c:crosses val="autoZero"/>
        <c:auto val="1"/>
        <c:lblAlgn val="ctr"/>
        <c:lblOffset val="100"/>
        <c:noMultiLvlLbl val="0"/>
      </c:catAx>
      <c:valAx>
        <c:axId val="1942375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42316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Лист6!$H$82:$H$94</c:f>
              <c:numCache>
                <c:formatCode>General</c:formatCode>
                <c:ptCount val="13"/>
                <c:pt idx="0">
                  <c:v>27</c:v>
                </c:pt>
                <c:pt idx="1">
                  <c:v>30</c:v>
                </c:pt>
                <c:pt idx="2">
                  <c:v>33</c:v>
                </c:pt>
                <c:pt idx="3">
                  <c:v>36</c:v>
                </c:pt>
                <c:pt idx="4">
                  <c:v>39</c:v>
                </c:pt>
                <c:pt idx="5">
                  <c:v>42</c:v>
                </c:pt>
                <c:pt idx="6">
                  <c:v>45</c:v>
                </c:pt>
                <c:pt idx="7">
                  <c:v>48</c:v>
                </c:pt>
                <c:pt idx="8">
                  <c:v>51</c:v>
                </c:pt>
                <c:pt idx="9">
                  <c:v>54</c:v>
                </c:pt>
                <c:pt idx="10">
                  <c:v>57</c:v>
                </c:pt>
                <c:pt idx="11">
                  <c:v>60</c:v>
                </c:pt>
                <c:pt idx="12">
                  <c:v>63</c:v>
                </c:pt>
              </c:numCache>
            </c:numRef>
          </c:cat>
          <c:val>
            <c:numRef>
              <c:f>Лист6!$I$82:$I$94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18</c:v>
                </c:pt>
                <c:pt idx="4">
                  <c:v>15</c:v>
                </c:pt>
                <c:pt idx="5">
                  <c:v>20</c:v>
                </c:pt>
                <c:pt idx="6">
                  <c:v>30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14</c:v>
                </c:pt>
                <c:pt idx="11">
                  <c:v>2</c:v>
                </c:pt>
                <c:pt idx="12">
                  <c:v>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4004480"/>
        <c:axId val="194006016"/>
      </c:barChart>
      <c:catAx>
        <c:axId val="19400448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4006016"/>
        <c:crosses val="autoZero"/>
        <c:auto val="1"/>
        <c:lblAlgn val="ctr"/>
        <c:lblOffset val="100"/>
        <c:noMultiLvlLbl val="0"/>
      </c:catAx>
      <c:valAx>
        <c:axId val="1940060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40044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marker>
            <c:symbol val="none"/>
          </c:marker>
          <c:val>
            <c:numRef>
              <c:f>Лист6!$B$283:$B$482</c:f>
              <c:numCache>
                <c:formatCode>0.0000</c:formatCode>
                <c:ptCount val="200"/>
                <c:pt idx="0">
                  <c:v>11.546084403991699</c:v>
                </c:pt>
                <c:pt idx="1">
                  <c:v>16.104434967041016</c:v>
                </c:pt>
                <c:pt idx="2">
                  <c:v>8.7626123428344727</c:v>
                </c:pt>
                <c:pt idx="3">
                  <c:v>19.549684524536133</c:v>
                </c:pt>
                <c:pt idx="4">
                  <c:v>16.794096946716309</c:v>
                </c:pt>
                <c:pt idx="5">
                  <c:v>4.9718170166015625</c:v>
                </c:pt>
                <c:pt idx="6">
                  <c:v>4.327916145324707</c:v>
                </c:pt>
                <c:pt idx="7">
                  <c:v>13.750593185424805</c:v>
                </c:pt>
                <c:pt idx="8">
                  <c:v>4.755793571472168</c:v>
                </c:pt>
                <c:pt idx="9">
                  <c:v>12.588039398193359</c:v>
                </c:pt>
                <c:pt idx="10">
                  <c:v>8.9906930923461914</c:v>
                </c:pt>
                <c:pt idx="11">
                  <c:v>6.1483402252197266</c:v>
                </c:pt>
                <c:pt idx="12">
                  <c:v>19.949728965759277</c:v>
                </c:pt>
                <c:pt idx="13">
                  <c:v>18.474586486816406</c:v>
                </c:pt>
                <c:pt idx="14">
                  <c:v>6.3024568557739258</c:v>
                </c:pt>
                <c:pt idx="15">
                  <c:v>11.444341659545898</c:v>
                </c:pt>
                <c:pt idx="16">
                  <c:v>12.167651176452637</c:v>
                </c:pt>
                <c:pt idx="17">
                  <c:v>12.613880157470703</c:v>
                </c:pt>
                <c:pt idx="18">
                  <c:v>8.8640375137329102</c:v>
                </c:pt>
                <c:pt idx="19">
                  <c:v>5.6151599884033203</c:v>
                </c:pt>
                <c:pt idx="20">
                  <c:v>9.2603902816772461</c:v>
                </c:pt>
                <c:pt idx="21">
                  <c:v>13.36114501953125</c:v>
                </c:pt>
                <c:pt idx="22">
                  <c:v>5.6607866287231445</c:v>
                </c:pt>
                <c:pt idx="23">
                  <c:v>16.191068649291992</c:v>
                </c:pt>
                <c:pt idx="24">
                  <c:v>16.949381828308105</c:v>
                </c:pt>
                <c:pt idx="25">
                  <c:v>14.994945526123047</c:v>
                </c:pt>
                <c:pt idx="26">
                  <c:v>7.8809366226196289</c:v>
                </c:pt>
                <c:pt idx="27">
                  <c:v>18.418893814086914</c:v>
                </c:pt>
                <c:pt idx="28">
                  <c:v>17.327887535095215</c:v>
                </c:pt>
                <c:pt idx="29">
                  <c:v>13.045555114746094</c:v>
                </c:pt>
                <c:pt idx="30">
                  <c:v>19.600171089172363</c:v>
                </c:pt>
                <c:pt idx="31">
                  <c:v>4.4893093109130859</c:v>
                </c:pt>
                <c:pt idx="32">
                  <c:v>9.1239347457885742</c:v>
                </c:pt>
                <c:pt idx="33">
                  <c:v>13.481479644775391</c:v>
                </c:pt>
                <c:pt idx="34">
                  <c:v>19.076790809631348</c:v>
                </c:pt>
                <c:pt idx="35">
                  <c:v>11.950166702270508</c:v>
                </c:pt>
                <c:pt idx="36">
                  <c:v>19.319212913513184</c:v>
                </c:pt>
                <c:pt idx="37">
                  <c:v>9.5981292724609375</c:v>
                </c:pt>
                <c:pt idx="38">
                  <c:v>16.823735237121582</c:v>
                </c:pt>
                <c:pt idx="39">
                  <c:v>9.2829113006591797</c:v>
                </c:pt>
                <c:pt idx="40">
                  <c:v>19.386378288269043</c:v>
                </c:pt>
                <c:pt idx="41">
                  <c:v>7.3373985290527344</c:v>
                </c:pt>
                <c:pt idx="42">
                  <c:v>5.9882211685180664</c:v>
                </c:pt>
                <c:pt idx="43">
                  <c:v>6.2441349029541016</c:v>
                </c:pt>
                <c:pt idx="44">
                  <c:v>4.0790929794311523</c:v>
                </c:pt>
                <c:pt idx="45">
                  <c:v>13.725654602050781</c:v>
                </c:pt>
                <c:pt idx="46">
                  <c:v>17.399594306945801</c:v>
                </c:pt>
                <c:pt idx="47">
                  <c:v>9.4522457122802734</c:v>
                </c:pt>
                <c:pt idx="48">
                  <c:v>9.2120542526245117</c:v>
                </c:pt>
                <c:pt idx="49">
                  <c:v>4.7799873352050781</c:v>
                </c:pt>
                <c:pt idx="50">
                  <c:v>6.3100519180297852</c:v>
                </c:pt>
                <c:pt idx="51">
                  <c:v>17.910173416137695</c:v>
                </c:pt>
                <c:pt idx="52">
                  <c:v>12.240340232849121</c:v>
                </c:pt>
                <c:pt idx="53">
                  <c:v>13.456939697265625</c:v>
                </c:pt>
                <c:pt idx="54">
                  <c:v>6.4122209548950195</c:v>
                </c:pt>
                <c:pt idx="55">
                  <c:v>14.058347702026367</c:v>
                </c:pt>
                <c:pt idx="56">
                  <c:v>11.12293529510498</c:v>
                </c:pt>
                <c:pt idx="57">
                  <c:v>11.008708953857422</c:v>
                </c:pt>
                <c:pt idx="58">
                  <c:v>17.010544776916504</c:v>
                </c:pt>
                <c:pt idx="59">
                  <c:v>4.2275791168212891</c:v>
                </c:pt>
                <c:pt idx="60">
                  <c:v>16.43991756439209</c:v>
                </c:pt>
                <c:pt idx="61">
                  <c:v>13.000724792480469</c:v>
                </c:pt>
                <c:pt idx="62">
                  <c:v>11.612347602844238</c:v>
                </c:pt>
                <c:pt idx="63">
                  <c:v>6.6261196136474609</c:v>
                </c:pt>
                <c:pt idx="64">
                  <c:v>5.3853788375854492</c:v>
                </c:pt>
                <c:pt idx="65">
                  <c:v>15.618289947509766</c:v>
                </c:pt>
                <c:pt idx="66">
                  <c:v>19.921975135803223</c:v>
                </c:pt>
                <c:pt idx="67">
                  <c:v>14.709047317504883</c:v>
                </c:pt>
                <c:pt idx="68">
                  <c:v>16.202727317810059</c:v>
                </c:pt>
                <c:pt idx="69">
                  <c:v>12.357009887695313</c:v>
                </c:pt>
                <c:pt idx="70">
                  <c:v>8.460911750793457</c:v>
                </c:pt>
                <c:pt idx="71">
                  <c:v>12.041791915893555</c:v>
                </c:pt>
                <c:pt idx="72">
                  <c:v>12.020625114440918</c:v>
                </c:pt>
                <c:pt idx="73">
                  <c:v>15.307216644287109</c:v>
                </c:pt>
                <c:pt idx="74">
                  <c:v>16.246735572814941</c:v>
                </c:pt>
                <c:pt idx="75">
                  <c:v>6.3780155181884766</c:v>
                </c:pt>
                <c:pt idx="76">
                  <c:v>6.3610448837280273</c:v>
                </c:pt>
                <c:pt idx="77">
                  <c:v>13.859535217285156</c:v>
                </c:pt>
                <c:pt idx="78">
                  <c:v>11.658108711242676</c:v>
                </c:pt>
                <c:pt idx="79">
                  <c:v>13.647893905639648</c:v>
                </c:pt>
                <c:pt idx="80">
                  <c:v>11.119006156921387</c:v>
                </c:pt>
                <c:pt idx="81">
                  <c:v>4.5388679504394531</c:v>
                </c:pt>
                <c:pt idx="82">
                  <c:v>10.94722843170166</c:v>
                </c:pt>
                <c:pt idx="83">
                  <c:v>16.67198371887207</c:v>
                </c:pt>
                <c:pt idx="84">
                  <c:v>5.1267843246459961</c:v>
                </c:pt>
                <c:pt idx="85">
                  <c:v>13.4033203125</c:v>
                </c:pt>
                <c:pt idx="86">
                  <c:v>16.670735359191895</c:v>
                </c:pt>
                <c:pt idx="87">
                  <c:v>6.2156658172607422</c:v>
                </c:pt>
                <c:pt idx="88">
                  <c:v>5.3814496994018555</c:v>
                </c:pt>
                <c:pt idx="89">
                  <c:v>10.145519256591797</c:v>
                </c:pt>
                <c:pt idx="90">
                  <c:v>10.271988868713379</c:v>
                </c:pt>
                <c:pt idx="91">
                  <c:v>4.1739597320556641</c:v>
                </c:pt>
                <c:pt idx="92">
                  <c:v>6.0741643905639648</c:v>
                </c:pt>
                <c:pt idx="93">
                  <c:v>12.759605407714844</c:v>
                </c:pt>
                <c:pt idx="94">
                  <c:v>13.519299507141113</c:v>
                </c:pt>
                <c:pt idx="95">
                  <c:v>10.634267807006836</c:v>
                </c:pt>
                <c:pt idx="96">
                  <c:v>11.019625663757324</c:v>
                </c:pt>
                <c:pt idx="97">
                  <c:v>19.626438140869141</c:v>
                </c:pt>
                <c:pt idx="98">
                  <c:v>13.183419227600098</c:v>
                </c:pt>
                <c:pt idx="99">
                  <c:v>13.845857620239258</c:v>
                </c:pt>
                <c:pt idx="100">
                  <c:v>6.2119741439819336</c:v>
                </c:pt>
                <c:pt idx="101">
                  <c:v>4.5143280029296875</c:v>
                </c:pt>
                <c:pt idx="102">
                  <c:v>18.719426155090332</c:v>
                </c:pt>
                <c:pt idx="103">
                  <c:v>11.17860221862793</c:v>
                </c:pt>
                <c:pt idx="104">
                  <c:v>5.094569206237793</c:v>
                </c:pt>
                <c:pt idx="105">
                  <c:v>17.069026947021484</c:v>
                </c:pt>
                <c:pt idx="106">
                  <c:v>8.8809823989868164</c:v>
                </c:pt>
                <c:pt idx="107">
                  <c:v>9.1368961334228516</c:v>
                </c:pt>
                <c:pt idx="108">
                  <c:v>13.998221397399902</c:v>
                </c:pt>
                <c:pt idx="109">
                  <c:v>19.870613098144531</c:v>
                </c:pt>
                <c:pt idx="110">
                  <c:v>7.7320528030395508</c:v>
                </c:pt>
                <c:pt idx="111">
                  <c:v>15.784704208374023</c:v>
                </c:pt>
                <c:pt idx="112">
                  <c:v>7.3804502487182617</c:v>
                </c:pt>
                <c:pt idx="113">
                  <c:v>7.6727485656738281</c:v>
                </c:pt>
                <c:pt idx="114">
                  <c:v>8.2057428359985352</c:v>
                </c:pt>
                <c:pt idx="115">
                  <c:v>16.078569412231445</c:v>
                </c:pt>
                <c:pt idx="116">
                  <c:v>18.197798728942871</c:v>
                </c:pt>
                <c:pt idx="117">
                  <c:v>15.165130615234375</c:v>
                </c:pt>
                <c:pt idx="118">
                  <c:v>12.55717945098877</c:v>
                </c:pt>
                <c:pt idx="119">
                  <c:v>7.9774761199951172</c:v>
                </c:pt>
                <c:pt idx="120">
                  <c:v>13.01862621307373</c:v>
                </c:pt>
                <c:pt idx="121">
                  <c:v>11.907329559326172</c:v>
                </c:pt>
                <c:pt idx="122">
                  <c:v>11.117173194885254</c:v>
                </c:pt>
                <c:pt idx="123">
                  <c:v>10.560037612915039</c:v>
                </c:pt>
                <c:pt idx="124">
                  <c:v>18.33560848236084</c:v>
                </c:pt>
                <c:pt idx="125">
                  <c:v>14.896415710449219</c:v>
                </c:pt>
                <c:pt idx="126">
                  <c:v>9.7807435989379883</c:v>
                </c:pt>
                <c:pt idx="127">
                  <c:v>12.771078109741211</c:v>
                </c:pt>
                <c:pt idx="128">
                  <c:v>8.2781400680541992</c:v>
                </c:pt>
                <c:pt idx="129">
                  <c:v>14.596256256103516</c:v>
                </c:pt>
                <c:pt idx="130">
                  <c:v>10.066933631896973</c:v>
                </c:pt>
                <c:pt idx="131">
                  <c:v>4.8540058135986328</c:v>
                </c:pt>
                <c:pt idx="132">
                  <c:v>18.098418235778809</c:v>
                </c:pt>
                <c:pt idx="133">
                  <c:v>6.2761383056640625</c:v>
                </c:pt>
                <c:pt idx="134">
                  <c:v>10.356602668762207</c:v>
                </c:pt>
                <c:pt idx="135">
                  <c:v>14.124982833862305</c:v>
                </c:pt>
                <c:pt idx="136">
                  <c:v>10.376521110534668</c:v>
                </c:pt>
                <c:pt idx="137">
                  <c:v>4.2029075622558594</c:v>
                </c:pt>
                <c:pt idx="138">
                  <c:v>5.1424264907836914</c:v>
                </c:pt>
                <c:pt idx="139">
                  <c:v>15.522974014282227</c:v>
                </c:pt>
                <c:pt idx="140">
                  <c:v>10.259665489196777</c:v>
                </c:pt>
                <c:pt idx="141">
                  <c:v>5.8199234008789062</c:v>
                </c:pt>
                <c:pt idx="142">
                  <c:v>16.366299629211426</c:v>
                </c:pt>
                <c:pt idx="143">
                  <c:v>10.567022323608398</c:v>
                </c:pt>
                <c:pt idx="144">
                  <c:v>16.014697074890137</c:v>
                </c:pt>
                <c:pt idx="145">
                  <c:v>9.4345588684082031</c:v>
                </c:pt>
                <c:pt idx="146">
                  <c:v>15.84291934967041</c:v>
                </c:pt>
                <c:pt idx="147">
                  <c:v>19.02495002746582</c:v>
                </c:pt>
                <c:pt idx="148">
                  <c:v>11.207045555114746</c:v>
                </c:pt>
                <c:pt idx="149">
                  <c:v>18.29901123046875</c:v>
                </c:pt>
                <c:pt idx="150">
                  <c:v>13.589863777160645</c:v>
                </c:pt>
                <c:pt idx="151">
                  <c:v>11.111356735229492</c:v>
                </c:pt>
                <c:pt idx="152">
                  <c:v>10.277140617370605</c:v>
                </c:pt>
                <c:pt idx="153">
                  <c:v>12.123485565185547</c:v>
                </c:pt>
                <c:pt idx="154">
                  <c:v>8.0006875991821289</c:v>
                </c:pt>
                <c:pt idx="155">
                  <c:v>13.318918228149414</c:v>
                </c:pt>
                <c:pt idx="156">
                  <c:v>10.969855308532715</c:v>
                </c:pt>
                <c:pt idx="157">
                  <c:v>9.6787338256835938</c:v>
                </c:pt>
                <c:pt idx="158">
                  <c:v>18.414990425109863</c:v>
                </c:pt>
                <c:pt idx="159">
                  <c:v>15.529958724975586</c:v>
                </c:pt>
                <c:pt idx="160">
                  <c:v>4.3520841598510742</c:v>
                </c:pt>
                <c:pt idx="161">
                  <c:v>17.730136871337891</c:v>
                </c:pt>
                <c:pt idx="162">
                  <c:v>19.076180458068848</c:v>
                </c:pt>
                <c:pt idx="163">
                  <c:v>7.9878864288330078</c:v>
                </c:pt>
                <c:pt idx="164">
                  <c:v>7.3803701400756836</c:v>
                </c:pt>
                <c:pt idx="165">
                  <c:v>9.4100189208984375</c:v>
                </c:pt>
                <c:pt idx="166">
                  <c:v>7.427617073059082</c:v>
                </c:pt>
                <c:pt idx="167">
                  <c:v>8.9073009490966797</c:v>
                </c:pt>
                <c:pt idx="168">
                  <c:v>19.010767936706543</c:v>
                </c:pt>
                <c:pt idx="169">
                  <c:v>6.9617881774902344</c:v>
                </c:pt>
                <c:pt idx="170">
                  <c:v>18.025940895080566</c:v>
                </c:pt>
                <c:pt idx="171">
                  <c:v>10.305292129516602</c:v>
                </c:pt>
                <c:pt idx="172">
                  <c:v>4.3306798934936523</c:v>
                </c:pt>
                <c:pt idx="173">
                  <c:v>5.9538040161132812</c:v>
                </c:pt>
                <c:pt idx="174">
                  <c:v>18.648251533508301</c:v>
                </c:pt>
                <c:pt idx="175">
                  <c:v>10.700902938842773</c:v>
                </c:pt>
                <c:pt idx="176">
                  <c:v>10.273211479187012</c:v>
                </c:pt>
                <c:pt idx="177">
                  <c:v>9.5684394836425781</c:v>
                </c:pt>
                <c:pt idx="178">
                  <c:v>17.937371253967285</c:v>
                </c:pt>
                <c:pt idx="179">
                  <c:v>17.786760330200195</c:v>
                </c:pt>
                <c:pt idx="180">
                  <c:v>4.0934896469116211</c:v>
                </c:pt>
                <c:pt idx="181">
                  <c:v>14.330596923828125</c:v>
                </c:pt>
                <c:pt idx="182">
                  <c:v>7.4733781814575195</c:v>
                </c:pt>
                <c:pt idx="183">
                  <c:v>10.870237350463867</c:v>
                </c:pt>
                <c:pt idx="184">
                  <c:v>4.1606550216674805</c:v>
                </c:pt>
                <c:pt idx="185">
                  <c:v>11.260295867919922</c:v>
                </c:pt>
                <c:pt idx="186">
                  <c:v>13.012864112854004</c:v>
                </c:pt>
                <c:pt idx="187">
                  <c:v>12.455728530883789</c:v>
                </c:pt>
                <c:pt idx="188">
                  <c:v>4.2312994003295898</c:v>
                </c:pt>
                <c:pt idx="189">
                  <c:v>9.8126144409179687</c:v>
                </c:pt>
                <c:pt idx="190">
                  <c:v>12.673504829406738</c:v>
                </c:pt>
                <c:pt idx="191">
                  <c:v>15.476339340209961</c:v>
                </c:pt>
                <c:pt idx="192">
                  <c:v>18.009768486022949</c:v>
                </c:pt>
                <c:pt idx="193">
                  <c:v>16.491947174072266</c:v>
                </c:pt>
                <c:pt idx="194">
                  <c:v>12.959694862365723</c:v>
                </c:pt>
                <c:pt idx="195">
                  <c:v>15.770204544067383</c:v>
                </c:pt>
                <c:pt idx="196">
                  <c:v>13.014616966247559</c:v>
                </c:pt>
                <c:pt idx="197">
                  <c:v>9.3563995361328125</c:v>
                </c:pt>
                <c:pt idx="198">
                  <c:v>17.686131477355957</c:v>
                </c:pt>
                <c:pt idx="199">
                  <c:v>8.0441112518310547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Лист6!$C$283:$C$482</c:f>
              <c:numCache>
                <c:formatCode>0.0000</c:formatCode>
                <c:ptCount val="200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24</c:v>
                </c:pt>
                <c:pt idx="54">
                  <c:v>24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24</c:v>
                </c:pt>
                <c:pt idx="64">
                  <c:v>24</c:v>
                </c:pt>
                <c:pt idx="65">
                  <c:v>24</c:v>
                </c:pt>
                <c:pt idx="66">
                  <c:v>24</c:v>
                </c:pt>
                <c:pt idx="67">
                  <c:v>24</c:v>
                </c:pt>
                <c:pt idx="68">
                  <c:v>24</c:v>
                </c:pt>
                <c:pt idx="69">
                  <c:v>24</c:v>
                </c:pt>
                <c:pt idx="70">
                  <c:v>24</c:v>
                </c:pt>
                <c:pt idx="71">
                  <c:v>24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24</c:v>
                </c:pt>
                <c:pt idx="114">
                  <c:v>24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24</c:v>
                </c:pt>
                <c:pt idx="121">
                  <c:v>24</c:v>
                </c:pt>
                <c:pt idx="122">
                  <c:v>24</c:v>
                </c:pt>
                <c:pt idx="123">
                  <c:v>24</c:v>
                </c:pt>
                <c:pt idx="124">
                  <c:v>24</c:v>
                </c:pt>
                <c:pt idx="125">
                  <c:v>24</c:v>
                </c:pt>
                <c:pt idx="126">
                  <c:v>24</c:v>
                </c:pt>
                <c:pt idx="127">
                  <c:v>24</c:v>
                </c:pt>
                <c:pt idx="128">
                  <c:v>24</c:v>
                </c:pt>
                <c:pt idx="129">
                  <c:v>24</c:v>
                </c:pt>
                <c:pt idx="130">
                  <c:v>24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24</c:v>
                </c:pt>
                <c:pt idx="139">
                  <c:v>24</c:v>
                </c:pt>
                <c:pt idx="140">
                  <c:v>24</c:v>
                </c:pt>
                <c:pt idx="141">
                  <c:v>24</c:v>
                </c:pt>
                <c:pt idx="142">
                  <c:v>24</c:v>
                </c:pt>
                <c:pt idx="143">
                  <c:v>24</c:v>
                </c:pt>
                <c:pt idx="144">
                  <c:v>24</c:v>
                </c:pt>
                <c:pt idx="145">
                  <c:v>24</c:v>
                </c:pt>
                <c:pt idx="146">
                  <c:v>24</c:v>
                </c:pt>
                <c:pt idx="147">
                  <c:v>24</c:v>
                </c:pt>
                <c:pt idx="148">
                  <c:v>24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24</c:v>
                </c:pt>
                <c:pt idx="153">
                  <c:v>24</c:v>
                </c:pt>
                <c:pt idx="154">
                  <c:v>24</c:v>
                </c:pt>
                <c:pt idx="155">
                  <c:v>24</c:v>
                </c:pt>
                <c:pt idx="156">
                  <c:v>24</c:v>
                </c:pt>
                <c:pt idx="157">
                  <c:v>24</c:v>
                </c:pt>
                <c:pt idx="158">
                  <c:v>24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24</c:v>
                </c:pt>
                <c:pt idx="168">
                  <c:v>24</c:v>
                </c:pt>
                <c:pt idx="169">
                  <c:v>24</c:v>
                </c:pt>
                <c:pt idx="170">
                  <c:v>24</c:v>
                </c:pt>
                <c:pt idx="171">
                  <c:v>24</c:v>
                </c:pt>
                <c:pt idx="172">
                  <c:v>24</c:v>
                </c:pt>
                <c:pt idx="173">
                  <c:v>24</c:v>
                </c:pt>
                <c:pt idx="174">
                  <c:v>24</c:v>
                </c:pt>
                <c:pt idx="175">
                  <c:v>24</c:v>
                </c:pt>
                <c:pt idx="176">
                  <c:v>24</c:v>
                </c:pt>
                <c:pt idx="177">
                  <c:v>24</c:v>
                </c:pt>
                <c:pt idx="178">
                  <c:v>24</c:v>
                </c:pt>
                <c:pt idx="179">
                  <c:v>24</c:v>
                </c:pt>
                <c:pt idx="180">
                  <c:v>24</c:v>
                </c:pt>
                <c:pt idx="181">
                  <c:v>24</c:v>
                </c:pt>
                <c:pt idx="182">
                  <c:v>24</c:v>
                </c:pt>
                <c:pt idx="183">
                  <c:v>24</c:v>
                </c:pt>
                <c:pt idx="184">
                  <c:v>24</c:v>
                </c:pt>
                <c:pt idx="185">
                  <c:v>24</c:v>
                </c:pt>
                <c:pt idx="186">
                  <c:v>24</c:v>
                </c:pt>
                <c:pt idx="187">
                  <c:v>24</c:v>
                </c:pt>
                <c:pt idx="188">
                  <c:v>24</c:v>
                </c:pt>
                <c:pt idx="189">
                  <c:v>24</c:v>
                </c:pt>
                <c:pt idx="190">
                  <c:v>24</c:v>
                </c:pt>
                <c:pt idx="191">
                  <c:v>24</c:v>
                </c:pt>
                <c:pt idx="192">
                  <c:v>24</c:v>
                </c:pt>
                <c:pt idx="193">
                  <c:v>24</c:v>
                </c:pt>
                <c:pt idx="194">
                  <c:v>24</c:v>
                </c:pt>
                <c:pt idx="195">
                  <c:v>24</c:v>
                </c:pt>
                <c:pt idx="196">
                  <c:v>24</c:v>
                </c:pt>
                <c:pt idx="197">
                  <c:v>24</c:v>
                </c:pt>
                <c:pt idx="198">
                  <c:v>24</c:v>
                </c:pt>
                <c:pt idx="199">
                  <c:v>24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Лист6!$D$283:$D$482</c:f>
              <c:numCache>
                <c:formatCode>0.0000</c:formatCode>
                <c:ptCount val="200"/>
                <c:pt idx="0">
                  <c:v>3.5635536051480847</c:v>
                </c:pt>
                <c:pt idx="1">
                  <c:v>5.1195186161021393</c:v>
                </c:pt>
                <c:pt idx="2">
                  <c:v>3.5401268826166978</c:v>
                </c:pt>
                <c:pt idx="3">
                  <c:v>5.6462910683223075</c:v>
                </c:pt>
                <c:pt idx="4">
                  <c:v>5.7080227136886226</c:v>
                </c:pt>
                <c:pt idx="5">
                  <c:v>2.2392175546153839</c:v>
                </c:pt>
                <c:pt idx="6">
                  <c:v>6.764480903743479</c:v>
                </c:pt>
                <c:pt idx="7">
                  <c:v>5.4872018448982125</c:v>
                </c:pt>
                <c:pt idx="8">
                  <c:v>5.3746644030085147</c:v>
                </c:pt>
                <c:pt idx="9">
                  <c:v>3.1881712020010369</c:v>
                </c:pt>
                <c:pt idx="10">
                  <c:v>6.7684036466414108</c:v>
                </c:pt>
                <c:pt idx="11">
                  <c:v>6.5651899121135422</c:v>
                </c:pt>
                <c:pt idx="12">
                  <c:v>2.835156587135411</c:v>
                </c:pt>
                <c:pt idx="13">
                  <c:v>6.4965037706625699</c:v>
                </c:pt>
                <c:pt idx="14">
                  <c:v>5.199947836066011</c:v>
                </c:pt>
                <c:pt idx="15">
                  <c:v>4.1100024381665659</c:v>
                </c:pt>
                <c:pt idx="16">
                  <c:v>6.5631729959391585</c:v>
                </c:pt>
                <c:pt idx="17">
                  <c:v>6.2872600864771755</c:v>
                </c:pt>
                <c:pt idx="18">
                  <c:v>6.258482830223592</c:v>
                </c:pt>
                <c:pt idx="19">
                  <c:v>3.9627783294500145</c:v>
                </c:pt>
                <c:pt idx="20">
                  <c:v>2.9932734951422537</c:v>
                </c:pt>
                <c:pt idx="21">
                  <c:v>11.003253038136297</c:v>
                </c:pt>
                <c:pt idx="22">
                  <c:v>2.3653775905426353</c:v>
                </c:pt>
                <c:pt idx="23">
                  <c:v>3.9811296642656782</c:v>
                </c:pt>
                <c:pt idx="24">
                  <c:v>9.1978275710045931</c:v>
                </c:pt>
                <c:pt idx="25">
                  <c:v>7.1628787820349009</c:v>
                </c:pt>
                <c:pt idx="26">
                  <c:v>5.3672247494771916</c:v>
                </c:pt>
                <c:pt idx="27">
                  <c:v>7.8485121580608528</c:v>
                </c:pt>
                <c:pt idx="28">
                  <c:v>6.3964604893296961</c:v>
                </c:pt>
                <c:pt idx="29">
                  <c:v>9.7396378058175017</c:v>
                </c:pt>
                <c:pt idx="30">
                  <c:v>9.8606352654707781</c:v>
                </c:pt>
                <c:pt idx="31">
                  <c:v>3.6504147331024042</c:v>
                </c:pt>
                <c:pt idx="32">
                  <c:v>1.817200889988273</c:v>
                </c:pt>
                <c:pt idx="33">
                  <c:v>3.9912642008105199</c:v>
                </c:pt>
                <c:pt idx="34">
                  <c:v>6.3048640624807062</c:v>
                </c:pt>
                <c:pt idx="35">
                  <c:v>12.762851980925543</c:v>
                </c:pt>
                <c:pt idx="36">
                  <c:v>4.9024388345697396</c:v>
                </c:pt>
                <c:pt idx="37">
                  <c:v>4.6569627121447912</c:v>
                </c:pt>
                <c:pt idx="38">
                  <c:v>5.0097716118308107</c:v>
                </c:pt>
                <c:pt idx="39">
                  <c:v>3.5238275846484584</c:v>
                </c:pt>
                <c:pt idx="40">
                  <c:v>4.7521400671964198</c:v>
                </c:pt>
                <c:pt idx="41">
                  <c:v>6.1752670693193839</c:v>
                </c:pt>
                <c:pt idx="42">
                  <c:v>7.5064823764967628</c:v>
                </c:pt>
                <c:pt idx="43">
                  <c:v>6.6177192354702168</c:v>
                </c:pt>
                <c:pt idx="44">
                  <c:v>4.8787270998526697</c:v>
                </c:pt>
                <c:pt idx="45">
                  <c:v>6.2306867642541208</c:v>
                </c:pt>
                <c:pt idx="46">
                  <c:v>4.9032216018569414</c:v>
                </c:pt>
                <c:pt idx="47">
                  <c:v>3.1910387026747502</c:v>
                </c:pt>
                <c:pt idx="48">
                  <c:v>5.0937875112687738</c:v>
                </c:pt>
                <c:pt idx="49">
                  <c:v>2.4349143366881236</c:v>
                </c:pt>
                <c:pt idx="50">
                  <c:v>5.0176717352887383</c:v>
                </c:pt>
                <c:pt idx="51">
                  <c:v>13.081941649568972</c:v>
                </c:pt>
                <c:pt idx="52">
                  <c:v>6.3829920472007178</c:v>
                </c:pt>
                <c:pt idx="53">
                  <c:v>3.8101497366911654</c:v>
                </c:pt>
                <c:pt idx="54">
                  <c:v>4.8810576008836861</c:v>
                </c:pt>
                <c:pt idx="55">
                  <c:v>2.9205797994889027</c:v>
                </c:pt>
                <c:pt idx="56">
                  <c:v>3.7426609054523312</c:v>
                </c:pt>
                <c:pt idx="57">
                  <c:v>5.1042482780370513</c:v>
                </c:pt>
                <c:pt idx="58">
                  <c:v>8.0947445995416381</c:v>
                </c:pt>
                <c:pt idx="59">
                  <c:v>9.1890505526654778</c:v>
                </c:pt>
                <c:pt idx="60">
                  <c:v>4.0223315261253081</c:v>
                </c:pt>
                <c:pt idx="61">
                  <c:v>9.6971018610676225</c:v>
                </c:pt>
                <c:pt idx="62">
                  <c:v>4.9426600907396558</c:v>
                </c:pt>
                <c:pt idx="63">
                  <c:v>4.5542202316521845</c:v>
                </c:pt>
                <c:pt idx="64">
                  <c:v>6.0832450980368691</c:v>
                </c:pt>
                <c:pt idx="65">
                  <c:v>4.8998418753601936</c:v>
                </c:pt>
                <c:pt idx="66">
                  <c:v>9.7783065750236169</c:v>
                </c:pt>
                <c:pt idx="67">
                  <c:v>5.3634884849231561</c:v>
                </c:pt>
                <c:pt idx="68">
                  <c:v>3.5639579974816651</c:v>
                </c:pt>
                <c:pt idx="69">
                  <c:v>5.9454087153056907</c:v>
                </c:pt>
                <c:pt idx="70">
                  <c:v>9.6673163861344324</c:v>
                </c:pt>
                <c:pt idx="71">
                  <c:v>4.7074361587102445</c:v>
                </c:pt>
                <c:pt idx="72">
                  <c:v>10.079584476856137</c:v>
                </c:pt>
                <c:pt idx="73">
                  <c:v>2.0288333319544476</c:v>
                </c:pt>
                <c:pt idx="74">
                  <c:v>4.5758108257614527</c:v>
                </c:pt>
                <c:pt idx="75">
                  <c:v>6.6917656518440012</c:v>
                </c:pt>
                <c:pt idx="76">
                  <c:v>4.0409810137335516</c:v>
                </c:pt>
                <c:pt idx="77">
                  <c:v>6.3010099262074108</c:v>
                </c:pt>
                <c:pt idx="78">
                  <c:v>1.4239288772860121</c:v>
                </c:pt>
                <c:pt idx="79">
                  <c:v>3.1610074840806179</c:v>
                </c:pt>
                <c:pt idx="80">
                  <c:v>6.0108425555619469</c:v>
                </c:pt>
                <c:pt idx="81">
                  <c:v>2.2129512163590532</c:v>
                </c:pt>
                <c:pt idx="82">
                  <c:v>7.4421678977388543</c:v>
                </c:pt>
                <c:pt idx="83">
                  <c:v>10.698012352373294</c:v>
                </c:pt>
                <c:pt idx="84">
                  <c:v>3.0627807512803269</c:v>
                </c:pt>
                <c:pt idx="85">
                  <c:v>3.7867982152031057</c:v>
                </c:pt>
                <c:pt idx="86">
                  <c:v>1.2420655220250865</c:v>
                </c:pt>
                <c:pt idx="87">
                  <c:v>6.8287819891105954</c:v>
                </c:pt>
                <c:pt idx="88">
                  <c:v>9.355044924067343</c:v>
                </c:pt>
                <c:pt idx="89">
                  <c:v>4.7184152759838494</c:v>
                </c:pt>
                <c:pt idx="90">
                  <c:v>4.5330676510924075</c:v>
                </c:pt>
                <c:pt idx="91">
                  <c:v>9.1439839285656141</c:v>
                </c:pt>
                <c:pt idx="92">
                  <c:v>9.6124820638952588</c:v>
                </c:pt>
                <c:pt idx="93">
                  <c:v>9.4751765343553558</c:v>
                </c:pt>
                <c:pt idx="94">
                  <c:v>5.8427074338682647</c:v>
                </c:pt>
                <c:pt idx="95">
                  <c:v>6.4729453727846522</c:v>
                </c:pt>
                <c:pt idx="96">
                  <c:v>3.2996877847104491</c:v>
                </c:pt>
                <c:pt idx="97">
                  <c:v>4.7928303537586228</c:v>
                </c:pt>
                <c:pt idx="98">
                  <c:v>5.4809940645261186</c:v>
                </c:pt>
                <c:pt idx="99">
                  <c:v>4.9665760953922824</c:v>
                </c:pt>
                <c:pt idx="100">
                  <c:v>6.301822672788953</c:v>
                </c:pt>
                <c:pt idx="101">
                  <c:v>1.6484833666654342</c:v>
                </c:pt>
                <c:pt idx="102">
                  <c:v>5.9116307105234682</c:v>
                </c:pt>
                <c:pt idx="103">
                  <c:v>4.3374351730646072</c:v>
                </c:pt>
                <c:pt idx="104">
                  <c:v>5.5357302660975094</c:v>
                </c:pt>
                <c:pt idx="105">
                  <c:v>3.3136358049303114</c:v>
                </c:pt>
                <c:pt idx="106">
                  <c:v>9.6800363277929584</c:v>
                </c:pt>
                <c:pt idx="107">
                  <c:v>8.4327399657652204</c:v>
                </c:pt>
                <c:pt idx="108">
                  <c:v>12.386091414309348</c:v>
                </c:pt>
                <c:pt idx="109">
                  <c:v>7.2947975834699808</c:v>
                </c:pt>
                <c:pt idx="110">
                  <c:v>5.8867114548768775</c:v>
                </c:pt>
                <c:pt idx="111">
                  <c:v>4.1474924442501244</c:v>
                </c:pt>
                <c:pt idx="112">
                  <c:v>4.2942077383569384</c:v>
                </c:pt>
                <c:pt idx="113">
                  <c:v>4.0183643045341668</c:v>
                </c:pt>
                <c:pt idx="114">
                  <c:v>5.9204126128536281</c:v>
                </c:pt>
                <c:pt idx="115">
                  <c:v>6.9112827155542416</c:v>
                </c:pt>
                <c:pt idx="116">
                  <c:v>7.3562240446782514</c:v>
                </c:pt>
                <c:pt idx="117">
                  <c:v>4.5238293432375425</c:v>
                </c:pt>
                <c:pt idx="118">
                  <c:v>5.7688019237838102</c:v>
                </c:pt>
                <c:pt idx="119">
                  <c:v>7.9080660665115721</c:v>
                </c:pt>
                <c:pt idx="120">
                  <c:v>6.5839195384905009</c:v>
                </c:pt>
                <c:pt idx="121">
                  <c:v>5.5245586380783003</c:v>
                </c:pt>
                <c:pt idx="122">
                  <c:v>7.0551899683014421</c:v>
                </c:pt>
                <c:pt idx="123">
                  <c:v>11.50614587910354</c:v>
                </c:pt>
                <c:pt idx="124">
                  <c:v>6.9554219151328018</c:v>
                </c:pt>
                <c:pt idx="125">
                  <c:v>12.235788083723609</c:v>
                </c:pt>
                <c:pt idx="126">
                  <c:v>4.1553471994377347</c:v>
                </c:pt>
                <c:pt idx="127">
                  <c:v>7.7314301749627781</c:v>
                </c:pt>
                <c:pt idx="128">
                  <c:v>11.844536219758485</c:v>
                </c:pt>
                <c:pt idx="129">
                  <c:v>4.4544826417776786</c:v>
                </c:pt>
                <c:pt idx="130">
                  <c:v>12.444298657841829</c:v>
                </c:pt>
                <c:pt idx="131">
                  <c:v>6.3067014589606076</c:v>
                </c:pt>
                <c:pt idx="132">
                  <c:v>4.3727171062995858</c:v>
                </c:pt>
                <c:pt idx="133">
                  <c:v>3.1713920166005893</c:v>
                </c:pt>
                <c:pt idx="134">
                  <c:v>4.0579499338870022</c:v>
                </c:pt>
                <c:pt idx="135">
                  <c:v>8.0923340087912834</c:v>
                </c:pt>
                <c:pt idx="136">
                  <c:v>6.0468055488306289</c:v>
                </c:pt>
                <c:pt idx="137">
                  <c:v>4.6890288078148217</c:v>
                </c:pt>
                <c:pt idx="138">
                  <c:v>6.9972967445893488</c:v>
                </c:pt>
                <c:pt idx="139">
                  <c:v>10.307737742376492</c:v>
                </c:pt>
                <c:pt idx="140">
                  <c:v>8.2571376755909967</c:v>
                </c:pt>
                <c:pt idx="141">
                  <c:v>8.6035573535037706</c:v>
                </c:pt>
                <c:pt idx="142">
                  <c:v>4.4529116228289798</c:v>
                </c:pt>
                <c:pt idx="143">
                  <c:v>10.923383278692469</c:v>
                </c:pt>
                <c:pt idx="144">
                  <c:v>9.0960069368397498</c:v>
                </c:pt>
                <c:pt idx="145">
                  <c:v>6.8730761632373776</c:v>
                </c:pt>
                <c:pt idx="146">
                  <c:v>4.0650931508803207</c:v>
                </c:pt>
                <c:pt idx="147">
                  <c:v>8.8706169727714084</c:v>
                </c:pt>
                <c:pt idx="148">
                  <c:v>5.850501278630734</c:v>
                </c:pt>
                <c:pt idx="149">
                  <c:v>5.9790879373161978</c:v>
                </c:pt>
                <c:pt idx="150">
                  <c:v>9.0163504790672739</c:v>
                </c:pt>
                <c:pt idx="151">
                  <c:v>10.586954578209001</c:v>
                </c:pt>
                <c:pt idx="152">
                  <c:v>3.3367850383206115</c:v>
                </c:pt>
                <c:pt idx="153">
                  <c:v>3.7603185792206282</c:v>
                </c:pt>
                <c:pt idx="154">
                  <c:v>3.564539086440226</c:v>
                </c:pt>
                <c:pt idx="155">
                  <c:v>5.0961747374924666</c:v>
                </c:pt>
                <c:pt idx="156">
                  <c:v>3.4815625159678296</c:v>
                </c:pt>
                <c:pt idx="157">
                  <c:v>7.2541784044304638</c:v>
                </c:pt>
                <c:pt idx="158">
                  <c:v>8.8266129759149088</c:v>
                </c:pt>
                <c:pt idx="159">
                  <c:v>9.8915863581440711</c:v>
                </c:pt>
                <c:pt idx="160">
                  <c:v>5.5696662323281014</c:v>
                </c:pt>
                <c:pt idx="161">
                  <c:v>5.8972768998722191</c:v>
                </c:pt>
                <c:pt idx="162">
                  <c:v>9.0306160209659154</c:v>
                </c:pt>
                <c:pt idx="163">
                  <c:v>8.1927577592475487</c:v>
                </c:pt>
                <c:pt idx="164">
                  <c:v>6.9453053437498449</c:v>
                </c:pt>
                <c:pt idx="165">
                  <c:v>4.575524292105257</c:v>
                </c:pt>
                <c:pt idx="166">
                  <c:v>8.7877388251881516</c:v>
                </c:pt>
                <c:pt idx="167">
                  <c:v>5.2082889732768862</c:v>
                </c:pt>
                <c:pt idx="168">
                  <c:v>4.5885841956058933</c:v>
                </c:pt>
                <c:pt idx="169">
                  <c:v>5.9826263937045461</c:v>
                </c:pt>
                <c:pt idx="170">
                  <c:v>3.5168672539075767</c:v>
                </c:pt>
                <c:pt idx="171">
                  <c:v>6.5149171084889286</c:v>
                </c:pt>
                <c:pt idx="172">
                  <c:v>3.072768097414428</c:v>
                </c:pt>
                <c:pt idx="173">
                  <c:v>9.5354040553392281</c:v>
                </c:pt>
                <c:pt idx="174">
                  <c:v>3.6192745370788746</c:v>
                </c:pt>
                <c:pt idx="175">
                  <c:v>11.105558697943625</c:v>
                </c:pt>
                <c:pt idx="176">
                  <c:v>5.5917470049592488</c:v>
                </c:pt>
                <c:pt idx="177">
                  <c:v>6.9498040185938121</c:v>
                </c:pt>
                <c:pt idx="178">
                  <c:v>3.0339431075716963</c:v>
                </c:pt>
                <c:pt idx="179">
                  <c:v>7.9691740590277389</c:v>
                </c:pt>
                <c:pt idx="180">
                  <c:v>2.3177285953014346</c:v>
                </c:pt>
                <c:pt idx="181">
                  <c:v>12.94943080616876</c:v>
                </c:pt>
                <c:pt idx="182">
                  <c:v>5.366738274986627</c:v>
                </c:pt>
                <c:pt idx="183">
                  <c:v>10.311101241233477</c:v>
                </c:pt>
                <c:pt idx="184">
                  <c:v>8.3879981812169415</c:v>
                </c:pt>
                <c:pt idx="185">
                  <c:v>3.3484747756162143</c:v>
                </c:pt>
                <c:pt idx="186">
                  <c:v>8.2704365203023684</c:v>
                </c:pt>
                <c:pt idx="187">
                  <c:v>4.7106770647398353</c:v>
                </c:pt>
                <c:pt idx="188">
                  <c:v>8.1499066943086191</c:v>
                </c:pt>
                <c:pt idx="189">
                  <c:v>7.335292279441429</c:v>
                </c:pt>
                <c:pt idx="190">
                  <c:v>5.4318319480731549</c:v>
                </c:pt>
                <c:pt idx="191">
                  <c:v>9.8389039720515221</c:v>
                </c:pt>
                <c:pt idx="192">
                  <c:v>6.5450323131527286</c:v>
                </c:pt>
                <c:pt idx="193">
                  <c:v>5.298597071297781</c:v>
                </c:pt>
                <c:pt idx="194">
                  <c:v>3.5149639161367219</c:v>
                </c:pt>
                <c:pt idx="195">
                  <c:v>3.9752616142198196</c:v>
                </c:pt>
                <c:pt idx="196">
                  <c:v>12.00238611581767</c:v>
                </c:pt>
                <c:pt idx="197">
                  <c:v>4.5524394751915551</c:v>
                </c:pt>
                <c:pt idx="198">
                  <c:v>5.4083041825528486</c:v>
                </c:pt>
                <c:pt idx="199">
                  <c:v>4.8180830395996281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Лист6!$E$283:$E$482</c:f>
              <c:numCache>
                <c:formatCode>0.0000</c:formatCode>
                <c:ptCount val="200"/>
                <c:pt idx="0">
                  <c:v>39.109638009139786</c:v>
                </c:pt>
                <c:pt idx="1">
                  <c:v>45.223953583143157</c:v>
                </c:pt>
                <c:pt idx="2">
                  <c:v>36.30273922545117</c:v>
                </c:pt>
                <c:pt idx="3">
                  <c:v>49.195975592858439</c:v>
                </c:pt>
                <c:pt idx="4">
                  <c:v>46.502119660404929</c:v>
                </c:pt>
                <c:pt idx="5">
                  <c:v>31.211034571216945</c:v>
                </c:pt>
                <c:pt idx="6">
                  <c:v>35.092397049068182</c:v>
                </c:pt>
                <c:pt idx="7">
                  <c:v>43.237795030323014</c:v>
                </c:pt>
                <c:pt idx="8">
                  <c:v>34.130457974480684</c:v>
                </c:pt>
                <c:pt idx="9">
                  <c:v>39.776210600194396</c:v>
                </c:pt>
                <c:pt idx="10">
                  <c:v>39.759096738987601</c:v>
                </c:pt>
                <c:pt idx="11">
                  <c:v>36.713530137333265</c:v>
                </c:pt>
                <c:pt idx="12">
                  <c:v>46.784885552894686</c:v>
                </c:pt>
                <c:pt idx="13">
                  <c:v>48.971090257478977</c:v>
                </c:pt>
                <c:pt idx="14">
                  <c:v>35.502404691839935</c:v>
                </c:pt>
                <c:pt idx="15">
                  <c:v>39.554344097712466</c:v>
                </c:pt>
                <c:pt idx="16">
                  <c:v>42.730824172391792</c:v>
                </c:pt>
                <c:pt idx="17">
                  <c:v>42.901140243947879</c:v>
                </c:pt>
                <c:pt idx="18">
                  <c:v>39.122520343956502</c:v>
                </c:pt>
                <c:pt idx="19">
                  <c:v>33.577938317853338</c:v>
                </c:pt>
                <c:pt idx="20">
                  <c:v>36.253663776819501</c:v>
                </c:pt>
                <c:pt idx="21">
                  <c:v>48.364398057667543</c:v>
                </c:pt>
                <c:pt idx="22">
                  <c:v>32.02616421926578</c:v>
                </c:pt>
                <c:pt idx="23">
                  <c:v>44.172198313557672</c:v>
                </c:pt>
                <c:pt idx="24">
                  <c:v>50.1472093993127</c:v>
                </c:pt>
                <c:pt idx="25">
                  <c:v>46.157824308157949</c:v>
                </c:pt>
                <c:pt idx="26">
                  <c:v>37.248161372096817</c:v>
                </c:pt>
                <c:pt idx="27">
                  <c:v>50.26740597214777</c:v>
                </c:pt>
                <c:pt idx="28">
                  <c:v>47.724348024424913</c:v>
                </c:pt>
                <c:pt idx="29">
                  <c:v>46.785192920563595</c:v>
                </c:pt>
                <c:pt idx="30">
                  <c:v>53.46080635464314</c:v>
                </c:pt>
                <c:pt idx="31">
                  <c:v>32.139724044015487</c:v>
                </c:pt>
                <c:pt idx="32">
                  <c:v>34.941135635776845</c:v>
                </c:pt>
                <c:pt idx="33">
                  <c:v>41.47274384558591</c:v>
                </c:pt>
                <c:pt idx="34">
                  <c:v>49.381654872112051</c:v>
                </c:pt>
                <c:pt idx="35">
                  <c:v>48.713018683196054</c:v>
                </c:pt>
                <c:pt idx="36">
                  <c:v>48.22165174808292</c:v>
                </c:pt>
                <c:pt idx="37">
                  <c:v>38.255091984605727</c:v>
                </c:pt>
                <c:pt idx="38">
                  <c:v>45.833506848952396</c:v>
                </c:pt>
                <c:pt idx="39">
                  <c:v>36.806738885307638</c:v>
                </c:pt>
                <c:pt idx="40">
                  <c:v>48.138518355465465</c:v>
                </c:pt>
                <c:pt idx="41">
                  <c:v>37.512665598372116</c:v>
                </c:pt>
                <c:pt idx="42">
                  <c:v>37.494703545014829</c:v>
                </c:pt>
                <c:pt idx="43">
                  <c:v>36.86185413842432</c:v>
                </c:pt>
                <c:pt idx="44">
                  <c:v>32.95782007928382</c:v>
                </c:pt>
                <c:pt idx="45">
                  <c:v>43.956341366304905</c:v>
                </c:pt>
                <c:pt idx="46">
                  <c:v>46.302815908802742</c:v>
                </c:pt>
                <c:pt idx="47">
                  <c:v>36.643284414955026</c:v>
                </c:pt>
                <c:pt idx="48">
                  <c:v>38.305841763893284</c:v>
                </c:pt>
                <c:pt idx="49">
                  <c:v>31.214901671893202</c:v>
                </c:pt>
                <c:pt idx="50">
                  <c:v>35.327723653318522</c:v>
                </c:pt>
                <c:pt idx="51">
                  <c:v>54.99211506570667</c:v>
                </c:pt>
                <c:pt idx="52">
                  <c:v>42.623332280049837</c:v>
                </c:pt>
                <c:pt idx="53">
                  <c:v>41.267089433956791</c:v>
                </c:pt>
                <c:pt idx="54">
                  <c:v>35.293278555778706</c:v>
                </c:pt>
                <c:pt idx="55">
                  <c:v>40.978927501515273</c:v>
                </c:pt>
                <c:pt idx="56">
                  <c:v>38.865596200557313</c:v>
                </c:pt>
                <c:pt idx="57">
                  <c:v>40.11295723189447</c:v>
                </c:pt>
                <c:pt idx="58">
                  <c:v>49.105289376458146</c:v>
                </c:pt>
                <c:pt idx="59">
                  <c:v>37.416629669486767</c:v>
                </c:pt>
                <c:pt idx="60">
                  <c:v>44.462249090517396</c:v>
                </c:pt>
                <c:pt idx="61">
                  <c:v>46.697826653548091</c:v>
                </c:pt>
                <c:pt idx="62">
                  <c:v>40.555007693583896</c:v>
                </c:pt>
                <c:pt idx="63">
                  <c:v>35.180339845299642</c:v>
                </c:pt>
                <c:pt idx="64">
                  <c:v>35.468623935622318</c:v>
                </c:pt>
                <c:pt idx="65">
                  <c:v>44.518131822869961</c:v>
                </c:pt>
                <c:pt idx="66">
                  <c:v>53.700281710826843</c:v>
                </c:pt>
                <c:pt idx="67">
                  <c:v>44.072535802428035</c:v>
                </c:pt>
                <c:pt idx="68">
                  <c:v>43.766685315291724</c:v>
                </c:pt>
                <c:pt idx="69">
                  <c:v>42.302418603001001</c:v>
                </c:pt>
                <c:pt idx="70">
                  <c:v>42.128228136927888</c:v>
                </c:pt>
                <c:pt idx="71">
                  <c:v>40.749228074603799</c:v>
                </c:pt>
                <c:pt idx="72">
                  <c:v>46.100209591297059</c:v>
                </c:pt>
                <c:pt idx="73">
                  <c:v>41.336049976241554</c:v>
                </c:pt>
                <c:pt idx="74">
                  <c:v>44.822546398576392</c:v>
                </c:pt>
                <c:pt idx="75">
                  <c:v>37.069781170032478</c:v>
                </c:pt>
                <c:pt idx="76">
                  <c:v>34.402025897461577</c:v>
                </c:pt>
                <c:pt idx="77">
                  <c:v>44.16054514349257</c:v>
                </c:pt>
                <c:pt idx="78">
                  <c:v>37.082037588528685</c:v>
                </c:pt>
                <c:pt idx="79">
                  <c:v>40.808901389720269</c:v>
                </c:pt>
                <c:pt idx="80">
                  <c:v>41.129848712483337</c:v>
                </c:pt>
                <c:pt idx="81">
                  <c:v>30.751819166798505</c:v>
                </c:pt>
                <c:pt idx="82">
                  <c:v>42.389396329440515</c:v>
                </c:pt>
                <c:pt idx="83">
                  <c:v>51.369996071245367</c:v>
                </c:pt>
                <c:pt idx="84">
                  <c:v>32.189565075926325</c:v>
                </c:pt>
                <c:pt idx="85">
                  <c:v>41.190118527703106</c:v>
                </c:pt>
                <c:pt idx="86">
                  <c:v>41.912800881216981</c:v>
                </c:pt>
                <c:pt idx="87">
                  <c:v>37.044447806371338</c:v>
                </c:pt>
                <c:pt idx="88">
                  <c:v>38.736494623469198</c:v>
                </c:pt>
                <c:pt idx="89">
                  <c:v>38.863934532575648</c:v>
                </c:pt>
                <c:pt idx="90">
                  <c:v>38.805056519805788</c:v>
                </c:pt>
                <c:pt idx="91">
                  <c:v>37.317943660621282</c:v>
                </c:pt>
                <c:pt idx="92">
                  <c:v>39.686646454459222</c:v>
                </c:pt>
                <c:pt idx="93">
                  <c:v>46.2347819420702</c:v>
                </c:pt>
                <c:pt idx="94">
                  <c:v>43.362006941009376</c:v>
                </c:pt>
                <c:pt idx="95">
                  <c:v>41.107213179791486</c:v>
                </c:pt>
                <c:pt idx="96">
                  <c:v>38.319313448467774</c:v>
                </c:pt>
                <c:pt idx="97">
                  <c:v>48.419268494627765</c:v>
                </c:pt>
                <c:pt idx="98">
                  <c:v>42.664413292126213</c:v>
                </c:pt>
                <c:pt idx="99">
                  <c:v>42.812433715631542</c:v>
                </c:pt>
                <c:pt idx="100">
                  <c:v>36.513796816770885</c:v>
                </c:pt>
                <c:pt idx="101">
                  <c:v>30.162811369595122</c:v>
                </c:pt>
                <c:pt idx="102">
                  <c:v>48.6310568656138</c:v>
                </c:pt>
                <c:pt idx="103">
                  <c:v>39.516037391692535</c:v>
                </c:pt>
                <c:pt idx="104">
                  <c:v>34.630299472335302</c:v>
                </c:pt>
                <c:pt idx="105">
                  <c:v>44.382662751951798</c:v>
                </c:pt>
                <c:pt idx="106">
                  <c:v>42.561018726779778</c:v>
                </c:pt>
                <c:pt idx="107">
                  <c:v>41.569636099188074</c:v>
                </c:pt>
                <c:pt idx="108">
                  <c:v>50.38431281170925</c:v>
                </c:pt>
                <c:pt idx="109">
                  <c:v>51.16541068161451</c:v>
                </c:pt>
                <c:pt idx="110">
                  <c:v>37.618764257916425</c:v>
                </c:pt>
                <c:pt idx="111">
                  <c:v>43.93219665262415</c:v>
                </c:pt>
                <c:pt idx="112">
                  <c:v>35.6746579870752</c:v>
                </c:pt>
                <c:pt idx="113">
                  <c:v>35.691112870207995</c:v>
                </c:pt>
                <c:pt idx="114">
                  <c:v>38.12615544885216</c:v>
                </c:pt>
                <c:pt idx="115">
                  <c:v>46.989852127785689</c:v>
                </c:pt>
                <c:pt idx="116">
                  <c:v>49.554022773621121</c:v>
                </c:pt>
                <c:pt idx="117">
                  <c:v>43.688959958471919</c:v>
                </c:pt>
                <c:pt idx="118">
                  <c:v>42.325981374772581</c:v>
                </c:pt>
                <c:pt idx="119">
                  <c:v>39.88554218650669</c:v>
                </c:pt>
                <c:pt idx="120">
                  <c:v>43.602545751564229</c:v>
                </c:pt>
                <c:pt idx="121">
                  <c:v>41.431888197404476</c:v>
                </c:pt>
                <c:pt idx="122">
                  <c:v>42.172363163186695</c:v>
                </c:pt>
                <c:pt idx="123">
                  <c:v>46.066183492018581</c:v>
                </c:pt>
                <c:pt idx="124">
                  <c:v>49.291030397493643</c:v>
                </c:pt>
                <c:pt idx="125">
                  <c:v>51.132203794172824</c:v>
                </c:pt>
                <c:pt idx="126">
                  <c:v>37.936090798375723</c:v>
                </c:pt>
                <c:pt idx="127">
                  <c:v>44.502508284703993</c:v>
                </c:pt>
                <c:pt idx="128">
                  <c:v>44.122676287812681</c:v>
                </c:pt>
                <c:pt idx="129">
                  <c:v>43.050738897881196</c:v>
                </c:pt>
                <c:pt idx="130">
                  <c:v>46.5112322897388</c:v>
                </c:pt>
                <c:pt idx="131">
                  <c:v>35.160707272559243</c:v>
                </c:pt>
                <c:pt idx="132">
                  <c:v>46.471135342078398</c:v>
                </c:pt>
                <c:pt idx="133">
                  <c:v>33.447530322264655</c:v>
                </c:pt>
                <c:pt idx="134">
                  <c:v>38.414552602649209</c:v>
                </c:pt>
                <c:pt idx="135">
                  <c:v>46.217316842653588</c:v>
                </c:pt>
                <c:pt idx="136">
                  <c:v>40.423326659365294</c:v>
                </c:pt>
                <c:pt idx="137">
                  <c:v>32.891936370070681</c:v>
                </c:pt>
                <c:pt idx="138">
                  <c:v>36.13972323537304</c:v>
                </c:pt>
                <c:pt idx="139">
                  <c:v>49.830711756658715</c:v>
                </c:pt>
                <c:pt idx="140">
                  <c:v>42.516803164787774</c:v>
                </c:pt>
                <c:pt idx="141">
                  <c:v>38.42348075438268</c:v>
                </c:pt>
                <c:pt idx="142">
                  <c:v>44.819211252040404</c:v>
                </c:pt>
                <c:pt idx="143">
                  <c:v>45.490405602300868</c:v>
                </c:pt>
                <c:pt idx="144">
                  <c:v>49.110704011729887</c:v>
                </c:pt>
                <c:pt idx="145">
                  <c:v>40.307635031645582</c:v>
                </c:pt>
                <c:pt idx="146">
                  <c:v>43.908012500550733</c:v>
                </c:pt>
                <c:pt idx="147">
                  <c:v>51.895567000237229</c:v>
                </c:pt>
                <c:pt idx="148">
                  <c:v>41.057546833745477</c:v>
                </c:pt>
                <c:pt idx="149">
                  <c:v>48.278099167784944</c:v>
                </c:pt>
                <c:pt idx="150">
                  <c:v>46.606214256227915</c:v>
                </c:pt>
                <c:pt idx="151">
                  <c:v>45.698311313438495</c:v>
                </c:pt>
                <c:pt idx="152">
                  <c:v>37.613925655691219</c:v>
                </c:pt>
                <c:pt idx="153">
                  <c:v>39.883804144406177</c:v>
                </c:pt>
                <c:pt idx="154">
                  <c:v>35.565226685622356</c:v>
                </c:pt>
                <c:pt idx="155">
                  <c:v>42.415092965641882</c:v>
                </c:pt>
                <c:pt idx="156">
                  <c:v>38.451417824500545</c:v>
                </c:pt>
                <c:pt idx="157">
                  <c:v>40.932912230114056</c:v>
                </c:pt>
                <c:pt idx="158">
                  <c:v>51.241603401024776</c:v>
                </c:pt>
                <c:pt idx="159">
                  <c:v>49.421545083119653</c:v>
                </c:pt>
                <c:pt idx="160">
                  <c:v>33.921750392179177</c:v>
                </c:pt>
                <c:pt idx="161">
                  <c:v>47.627413771210108</c:v>
                </c:pt>
                <c:pt idx="162">
                  <c:v>52.106796479034763</c:v>
                </c:pt>
                <c:pt idx="163">
                  <c:v>40.180644188080556</c:v>
                </c:pt>
                <c:pt idx="164">
                  <c:v>38.325675483825528</c:v>
                </c:pt>
                <c:pt idx="165">
                  <c:v>37.985543213003695</c:v>
                </c:pt>
                <c:pt idx="166">
                  <c:v>40.215355898247232</c:v>
                </c:pt>
                <c:pt idx="167">
                  <c:v>38.115589922373566</c:v>
                </c:pt>
                <c:pt idx="168">
                  <c:v>47.599352132312433</c:v>
                </c:pt>
                <c:pt idx="169">
                  <c:v>36.944414571194784</c:v>
                </c:pt>
                <c:pt idx="170">
                  <c:v>45.542808148988144</c:v>
                </c:pt>
                <c:pt idx="171">
                  <c:v>40.820209238005532</c:v>
                </c:pt>
                <c:pt idx="172">
                  <c:v>31.403447990908081</c:v>
                </c:pt>
                <c:pt idx="173">
                  <c:v>39.489208071452509</c:v>
                </c:pt>
                <c:pt idx="174">
                  <c:v>46.267526070587174</c:v>
                </c:pt>
                <c:pt idx="175">
                  <c:v>45.806461636786395</c:v>
                </c:pt>
                <c:pt idx="176">
                  <c:v>39.864958484146257</c:v>
                </c:pt>
                <c:pt idx="177">
                  <c:v>40.518243502236388</c:v>
                </c:pt>
                <c:pt idx="178">
                  <c:v>44.97131436153898</c:v>
                </c:pt>
                <c:pt idx="179">
                  <c:v>49.755934389227932</c:v>
                </c:pt>
                <c:pt idx="180">
                  <c:v>30.411218242213057</c:v>
                </c:pt>
                <c:pt idx="181">
                  <c:v>51.280027729996888</c:v>
                </c:pt>
                <c:pt idx="182">
                  <c:v>36.84011645644415</c:v>
                </c:pt>
                <c:pt idx="183">
                  <c:v>45.18133859169734</c:v>
                </c:pt>
                <c:pt idx="184">
                  <c:v>36.548653202884424</c:v>
                </c:pt>
                <c:pt idx="185">
                  <c:v>38.608770643536133</c:v>
                </c:pt>
                <c:pt idx="186">
                  <c:v>45.283300633156372</c:v>
                </c:pt>
                <c:pt idx="187">
                  <c:v>41.166405595623623</c:v>
                </c:pt>
                <c:pt idx="188">
                  <c:v>36.381206094638209</c:v>
                </c:pt>
                <c:pt idx="189">
                  <c:v>41.147906720359401</c:v>
                </c:pt>
                <c:pt idx="190">
                  <c:v>42.105336777479891</c:v>
                </c:pt>
                <c:pt idx="191">
                  <c:v>49.315243312261487</c:v>
                </c:pt>
                <c:pt idx="192">
                  <c:v>48.55480079917568</c:v>
                </c:pt>
                <c:pt idx="193">
                  <c:v>45.790544245370043</c:v>
                </c:pt>
                <c:pt idx="194">
                  <c:v>40.474658778502445</c:v>
                </c:pt>
                <c:pt idx="195">
                  <c:v>43.745466158287201</c:v>
                </c:pt>
                <c:pt idx="196">
                  <c:v>49.01700308206523</c:v>
                </c:pt>
                <c:pt idx="197">
                  <c:v>37.908839011324368</c:v>
                </c:pt>
                <c:pt idx="198">
                  <c:v>47.094435659908804</c:v>
                </c:pt>
                <c:pt idx="199">
                  <c:v>36.862194291430683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71136"/>
        <c:axId val="194972672"/>
      </c:radarChart>
      <c:catAx>
        <c:axId val="19497113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94972672"/>
        <c:crosses val="autoZero"/>
        <c:auto val="1"/>
        <c:lblAlgn val="ctr"/>
        <c:lblOffset val="100"/>
        <c:noMultiLvlLbl val="0"/>
      </c:catAx>
      <c:valAx>
        <c:axId val="194972672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9497113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Лист6!$G$311:$G$325</c:f>
              <c:numCache>
                <c:formatCode>0.0000</c:formatCode>
                <c:ptCount val="15"/>
                <c:pt idx="0">
                  <c:v>30.162811369595122</c:v>
                </c:pt>
                <c:pt idx="1">
                  <c:v>31.936333062174519</c:v>
                </c:pt>
                <c:pt idx="2">
                  <c:v>33.709854754753913</c:v>
                </c:pt>
                <c:pt idx="3">
                  <c:v>35.483376447333306</c:v>
                </c:pt>
                <c:pt idx="4">
                  <c:v>37.2568981399127</c:v>
                </c:pt>
                <c:pt idx="5">
                  <c:v>39.030419832492093</c:v>
                </c:pt>
                <c:pt idx="6">
                  <c:v>40.803941525071487</c:v>
                </c:pt>
                <c:pt idx="7">
                  <c:v>42.57746321765088</c:v>
                </c:pt>
                <c:pt idx="8">
                  <c:v>44.350984910230274</c:v>
                </c:pt>
                <c:pt idx="9">
                  <c:v>46.124506602809667</c:v>
                </c:pt>
                <c:pt idx="10">
                  <c:v>47.898028295389061</c:v>
                </c:pt>
                <c:pt idx="11">
                  <c:v>49.671549987968454</c:v>
                </c:pt>
                <c:pt idx="12">
                  <c:v>51.445071680547848</c:v>
                </c:pt>
                <c:pt idx="13">
                  <c:v>53.218593373127241</c:v>
                </c:pt>
                <c:pt idx="14">
                  <c:v>54.992115065706635</c:v>
                </c:pt>
              </c:numCache>
            </c:numRef>
          </c:cat>
          <c:val>
            <c:numRef>
              <c:f>Лист6!$H$311:$H$326</c:f>
              <c:numCache>
                <c:formatCode>General</c:formatCode>
                <c:ptCount val="16"/>
                <c:pt idx="0">
                  <c:v>1</c:v>
                </c:pt>
                <c:pt idx="1">
                  <c:v>5</c:v>
                </c:pt>
                <c:pt idx="2">
                  <c:v>7</c:v>
                </c:pt>
                <c:pt idx="3">
                  <c:v>11</c:v>
                </c:pt>
                <c:pt idx="4">
                  <c:v>21</c:v>
                </c:pt>
                <c:pt idx="5">
                  <c:v>23</c:v>
                </c:pt>
                <c:pt idx="6">
                  <c:v>20</c:v>
                </c:pt>
                <c:pt idx="7">
                  <c:v>25</c:v>
                </c:pt>
                <c:pt idx="8">
                  <c:v>19</c:v>
                </c:pt>
                <c:pt idx="9">
                  <c:v>18</c:v>
                </c:pt>
                <c:pt idx="10">
                  <c:v>17</c:v>
                </c:pt>
                <c:pt idx="11">
                  <c:v>18</c:v>
                </c:pt>
                <c:pt idx="12">
                  <c:v>10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5014656"/>
        <c:axId val="195016192"/>
      </c:barChart>
      <c:catAx>
        <c:axId val="195014656"/>
        <c:scaling>
          <c:orientation val="minMax"/>
        </c:scaling>
        <c:delete val="0"/>
        <c:axPos val="b"/>
        <c:majorGridlines/>
        <c:numFmt formatCode="0.0000" sourceLinked="1"/>
        <c:majorTickMark val="none"/>
        <c:minorTickMark val="none"/>
        <c:tickLblPos val="nextTo"/>
        <c:crossAx val="195016192"/>
        <c:crosses val="autoZero"/>
        <c:auto val="1"/>
        <c:lblAlgn val="ctr"/>
        <c:lblOffset val="100"/>
        <c:noMultiLvlLbl val="0"/>
      </c:catAx>
      <c:valAx>
        <c:axId val="19501619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501465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Лист7!$H$19:$H$22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cat>
          <c:val>
            <c:numRef>
              <c:f>Лист7!$G$19:$G$22</c:f>
              <c:numCache>
                <c:formatCode>General</c:formatCode>
                <c:ptCount val="4"/>
                <c:pt idx="0">
                  <c:v>34</c:v>
                </c:pt>
                <c:pt idx="1">
                  <c:v>44</c:v>
                </c:pt>
                <c:pt idx="2">
                  <c:v>94</c:v>
                </c:pt>
                <c:pt idx="3">
                  <c:v>28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4541056"/>
        <c:axId val="194542592"/>
      </c:barChart>
      <c:catAx>
        <c:axId val="19454105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4542592"/>
        <c:crosses val="autoZero"/>
        <c:auto val="1"/>
        <c:lblAlgn val="ctr"/>
        <c:lblOffset val="100"/>
        <c:noMultiLvlLbl val="0"/>
      </c:catAx>
      <c:valAx>
        <c:axId val="19454259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45410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Лист7!$H$19:$H$22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cat>
          <c:val>
            <c:numRef>
              <c:f>Лист7!$X$28:$X$33</c:f>
              <c:numCache>
                <c:formatCode>General</c:formatCode>
                <c:ptCount val="6"/>
                <c:pt idx="0">
                  <c:v>0</c:v>
                </c:pt>
                <c:pt idx="1">
                  <c:v>28</c:v>
                </c:pt>
                <c:pt idx="2">
                  <c:v>38</c:v>
                </c:pt>
                <c:pt idx="3">
                  <c:v>64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4572288"/>
        <c:axId val="194573824"/>
      </c:barChart>
      <c:catAx>
        <c:axId val="19457228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4573824"/>
        <c:crosses val="autoZero"/>
        <c:auto val="1"/>
        <c:lblAlgn val="ctr"/>
        <c:lblOffset val="100"/>
        <c:noMultiLvlLbl val="0"/>
      </c:catAx>
      <c:valAx>
        <c:axId val="1945738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45722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Лист8!$E$22:$E$222</c:f>
              <c:numCache>
                <c:formatCode>General</c:formatCode>
                <c:ptCount val="201"/>
                <c:pt idx="0">
                  <c:v>20</c:v>
                </c:pt>
                <c:pt idx="1">
                  <c:v>20.419056181289562</c:v>
                </c:pt>
                <c:pt idx="2">
                  <c:v>20.679836187803215</c:v>
                </c:pt>
                <c:pt idx="3">
                  <c:v>20.542753233591799</c:v>
                </c:pt>
                <c:pt idx="4">
                  <c:v>20.463952271079261</c:v>
                </c:pt>
                <c:pt idx="5">
                  <c:v>20.0711817578077</c:v>
                </c:pt>
                <c:pt idx="6">
                  <c:v>19.648860437841311</c:v>
                </c:pt>
                <c:pt idx="7">
                  <c:v>20.097773838486962</c:v>
                </c:pt>
                <c:pt idx="8">
                  <c:v>20.224573704128872</c:v>
                </c:pt>
                <c:pt idx="9">
                  <c:v>21.907216690668438</c:v>
                </c:pt>
                <c:pt idx="10">
                  <c:v>22.159492125091141</c:v>
                </c:pt>
                <c:pt idx="11">
                  <c:v>22.186226446613297</c:v>
                </c:pt>
                <c:pt idx="12">
                  <c:v>21.596035686076018</c:v>
                </c:pt>
                <c:pt idx="13">
                  <c:v>21.876321512752934</c:v>
                </c:pt>
                <c:pt idx="14">
                  <c:v>22.221257541222723</c:v>
                </c:pt>
                <c:pt idx="15">
                  <c:v>22.127235914192102</c:v>
                </c:pt>
                <c:pt idx="16">
                  <c:v>23.061282172414153</c:v>
                </c:pt>
                <c:pt idx="17">
                  <c:v>23.402932191217914</c:v>
                </c:pt>
                <c:pt idx="18">
                  <c:v>23.969953014881195</c:v>
                </c:pt>
                <c:pt idx="19">
                  <c:v>23.110242755147244</c:v>
                </c:pt>
                <c:pt idx="20">
                  <c:v>22.212059858080934</c:v>
                </c:pt>
                <c:pt idx="21">
                  <c:v>22.875768745577147</c:v>
                </c:pt>
                <c:pt idx="22">
                  <c:v>22.457462991375159</c:v>
                </c:pt>
                <c:pt idx="23">
                  <c:v>22.185759178445878</c:v>
                </c:pt>
                <c:pt idx="24">
                  <c:v>23.045959276984476</c:v>
                </c:pt>
                <c:pt idx="25">
                  <c:v>23.072952929654832</c:v>
                </c:pt>
                <c:pt idx="26">
                  <c:v>23.307355906228111</c:v>
                </c:pt>
                <c:pt idx="27">
                  <c:v>22.494371518487867</c:v>
                </c:pt>
                <c:pt idx="28">
                  <c:v>21.654146696762716</c:v>
                </c:pt>
                <c:pt idx="29">
                  <c:v>21.694822044041253</c:v>
                </c:pt>
                <c:pt idx="30">
                  <c:v>21.69258990887668</c:v>
                </c:pt>
                <c:pt idx="31">
                  <c:v>22.513981246354646</c:v>
                </c:pt>
                <c:pt idx="32">
                  <c:v>23.164229627285827</c:v>
                </c:pt>
                <c:pt idx="33">
                  <c:v>22.637120758162016</c:v>
                </c:pt>
                <c:pt idx="34">
                  <c:v>23.496055273428638</c:v>
                </c:pt>
                <c:pt idx="35">
                  <c:v>24.246065197594021</c:v>
                </c:pt>
                <c:pt idx="36">
                  <c:v>24.627752987007526</c:v>
                </c:pt>
                <c:pt idx="37">
                  <c:v>24.584614578580705</c:v>
                </c:pt>
                <c:pt idx="38">
                  <c:v>24.774299830414218</c:v>
                </c:pt>
                <c:pt idx="39">
                  <c:v>25.970898063908542</c:v>
                </c:pt>
                <c:pt idx="40">
                  <c:v>26.590050887635059</c:v>
                </c:pt>
                <c:pt idx="41">
                  <c:v>26.925286474510916</c:v>
                </c:pt>
                <c:pt idx="42">
                  <c:v>27.411383715020857</c:v>
                </c:pt>
                <c:pt idx="43">
                  <c:v>28.594665746882331</c:v>
                </c:pt>
                <c:pt idx="44">
                  <c:v>29.211453971217306</c:v>
                </c:pt>
                <c:pt idx="45">
                  <c:v>29.81000682685854</c:v>
                </c:pt>
                <c:pt idx="46">
                  <c:v>29.781951066684879</c:v>
                </c:pt>
                <c:pt idx="47">
                  <c:v>30.05947079686689</c:v>
                </c:pt>
                <c:pt idx="48">
                  <c:v>30.046371925136238</c:v>
                </c:pt>
                <c:pt idx="49">
                  <c:v>31.215798321879141</c:v>
                </c:pt>
                <c:pt idx="50">
                  <c:v>31.336650913326306</c:v>
                </c:pt>
                <c:pt idx="51">
                  <c:v>31.268173829369175</c:v>
                </c:pt>
                <c:pt idx="52">
                  <c:v>31.834747657265098</c:v>
                </c:pt>
                <c:pt idx="53">
                  <c:v>31.485650909713172</c:v>
                </c:pt>
                <c:pt idx="54">
                  <c:v>31.593900502890222</c:v>
                </c:pt>
                <c:pt idx="55">
                  <c:v>31.501105927001753</c:v>
                </c:pt>
                <c:pt idx="56">
                  <c:v>31.563783256861409</c:v>
                </c:pt>
                <c:pt idx="57">
                  <c:v>32.219187261392975</c:v>
                </c:pt>
                <c:pt idx="58">
                  <c:v>32.277160007219486</c:v>
                </c:pt>
                <c:pt idx="59">
                  <c:v>32.110725124893094</c:v>
                </c:pt>
                <c:pt idx="60">
                  <c:v>31.931764547263171</c:v>
                </c:pt>
                <c:pt idx="61">
                  <c:v>32.844531682187565</c:v>
                </c:pt>
                <c:pt idx="62">
                  <c:v>33.292896719715337</c:v>
                </c:pt>
                <c:pt idx="63">
                  <c:v>33.908184314742535</c:v>
                </c:pt>
                <c:pt idx="64">
                  <c:v>33.736626806090641</c:v>
                </c:pt>
                <c:pt idx="65">
                  <c:v>34.081377108942647</c:v>
                </c:pt>
                <c:pt idx="66">
                  <c:v>33.715817641464248</c:v>
                </c:pt>
                <c:pt idx="67">
                  <c:v>33.881805656548252</c:v>
                </c:pt>
                <c:pt idx="68">
                  <c:v>33.663712314724222</c:v>
                </c:pt>
                <c:pt idx="69">
                  <c:v>34.109606944381582</c:v>
                </c:pt>
                <c:pt idx="70">
                  <c:v>32.700600438965722</c:v>
                </c:pt>
                <c:pt idx="71">
                  <c:v>32.251331431751396</c:v>
                </c:pt>
                <c:pt idx="72">
                  <c:v>31.687054483702351</c:v>
                </c:pt>
                <c:pt idx="73">
                  <c:v>31.503678055942522</c:v>
                </c:pt>
                <c:pt idx="74">
                  <c:v>31.664243580056439</c:v>
                </c:pt>
                <c:pt idx="75">
                  <c:v>31.930875509952376</c:v>
                </c:pt>
                <c:pt idx="76">
                  <c:v>32.285384979735881</c:v>
                </c:pt>
                <c:pt idx="77">
                  <c:v>32.783949122104517</c:v>
                </c:pt>
                <c:pt idx="78">
                  <c:v>33.63808835664782</c:v>
                </c:pt>
                <c:pt idx="79">
                  <c:v>33.575329609243333</c:v>
                </c:pt>
                <c:pt idx="80">
                  <c:v>33.974692346562982</c:v>
                </c:pt>
                <c:pt idx="81">
                  <c:v>34.127990598186258</c:v>
                </c:pt>
                <c:pt idx="82">
                  <c:v>33.471014224543495</c:v>
                </c:pt>
                <c:pt idx="83">
                  <c:v>34.179030118784389</c:v>
                </c:pt>
                <c:pt idx="84">
                  <c:v>33.867822801704904</c:v>
                </c:pt>
                <c:pt idx="85">
                  <c:v>33.804305175219994</c:v>
                </c:pt>
                <c:pt idx="86">
                  <c:v>34.025801631670738</c:v>
                </c:pt>
                <c:pt idx="87">
                  <c:v>34.20255467530761</c:v>
                </c:pt>
                <c:pt idx="88">
                  <c:v>33.699122434718944</c:v>
                </c:pt>
                <c:pt idx="89">
                  <c:v>33.040333088204108</c:v>
                </c:pt>
                <c:pt idx="90">
                  <c:v>33.862800157202614</c:v>
                </c:pt>
                <c:pt idx="91">
                  <c:v>34.798454060812659</c:v>
                </c:pt>
                <c:pt idx="92">
                  <c:v>35.371563947235643</c:v>
                </c:pt>
                <c:pt idx="93">
                  <c:v>35.512048192174689</c:v>
                </c:pt>
                <c:pt idx="94">
                  <c:v>35.746646274977692</c:v>
                </c:pt>
                <c:pt idx="95">
                  <c:v>35.942311036180186</c:v>
                </c:pt>
                <c:pt idx="96">
                  <c:v>36.548090062114127</c:v>
                </c:pt>
                <c:pt idx="97">
                  <c:v>36.807881184963222</c:v>
                </c:pt>
                <c:pt idx="98">
                  <c:v>36.868882382187827</c:v>
                </c:pt>
                <c:pt idx="99">
                  <c:v>36.809837590997283</c:v>
                </c:pt>
                <c:pt idx="100">
                  <c:v>37.194827248507487</c:v>
                </c:pt>
                <c:pt idx="101">
                  <c:v>37.062791791538771</c:v>
                </c:pt>
                <c:pt idx="102">
                  <c:v>37.20972564436498</c:v>
                </c:pt>
                <c:pt idx="103">
                  <c:v>37.172862814066647</c:v>
                </c:pt>
                <c:pt idx="104">
                  <c:v>38.850087937136387</c:v>
                </c:pt>
                <c:pt idx="105">
                  <c:v>38.940232916516813</c:v>
                </c:pt>
                <c:pt idx="106">
                  <c:v>39.774797817039754</c:v>
                </c:pt>
                <c:pt idx="107">
                  <c:v>39.57458540712517</c:v>
                </c:pt>
                <c:pt idx="108">
                  <c:v>40.390571348293847</c:v>
                </c:pt>
                <c:pt idx="109">
                  <c:v>40.848707339262553</c:v>
                </c:pt>
                <c:pt idx="110">
                  <c:v>41.02445344125001</c:v>
                </c:pt>
                <c:pt idx="111">
                  <c:v>40.624932207683621</c:v>
                </c:pt>
                <c:pt idx="112">
                  <c:v>40.173370989767456</c:v>
                </c:pt>
                <c:pt idx="113">
                  <c:v>40.144959291152368</c:v>
                </c:pt>
                <c:pt idx="114">
                  <c:v>40.540718889740702</c:v>
                </c:pt>
                <c:pt idx="115">
                  <c:v>40.614548518501294</c:v>
                </c:pt>
                <c:pt idx="116">
                  <c:v>40.977040729978292</c:v>
                </c:pt>
                <c:pt idx="117">
                  <c:v>40.815289745601561</c:v>
                </c:pt>
                <c:pt idx="118">
                  <c:v>40.534685149597443</c:v>
                </c:pt>
                <c:pt idx="119">
                  <c:v>40.9408552847894</c:v>
                </c:pt>
                <c:pt idx="120">
                  <c:v>40.255341703899212</c:v>
                </c:pt>
                <c:pt idx="121">
                  <c:v>39.823173409738075</c:v>
                </c:pt>
                <c:pt idx="122">
                  <c:v>40.084733957844925</c:v>
                </c:pt>
                <c:pt idx="123">
                  <c:v>40.167407500816466</c:v>
                </c:pt>
                <c:pt idx="124">
                  <c:v>41.115044835479338</c:v>
                </c:pt>
                <c:pt idx="125">
                  <c:v>40.438285984875726</c:v>
                </c:pt>
                <c:pt idx="126">
                  <c:v>40.632920907828492</c:v>
                </c:pt>
                <c:pt idx="127">
                  <c:v>40.460095650202192</c:v>
                </c:pt>
                <c:pt idx="128">
                  <c:v>40.360954530598718</c:v>
                </c:pt>
                <c:pt idx="129">
                  <c:v>41.544292406120505</c:v>
                </c:pt>
                <c:pt idx="130">
                  <c:v>41.926150599200525</c:v>
                </c:pt>
                <c:pt idx="131">
                  <c:v>42.051376891553851</c:v>
                </c:pt>
                <c:pt idx="132">
                  <c:v>41.75557435229274</c:v>
                </c:pt>
                <c:pt idx="133">
                  <c:v>41.602622056821282</c:v>
                </c:pt>
                <c:pt idx="134">
                  <c:v>42.165521634504962</c:v>
                </c:pt>
                <c:pt idx="135">
                  <c:v>43.257433854804184</c:v>
                </c:pt>
                <c:pt idx="136">
                  <c:v>43.99247437130586</c:v>
                </c:pt>
                <c:pt idx="137">
                  <c:v>43.792360554450205</c:v>
                </c:pt>
                <c:pt idx="138">
                  <c:v>43.903805875503636</c:v>
                </c:pt>
                <c:pt idx="139">
                  <c:v>44.098522351009898</c:v>
                </c:pt>
                <c:pt idx="140">
                  <c:v>44.72283514434821</c:v>
                </c:pt>
                <c:pt idx="141">
                  <c:v>44.3104341433543</c:v>
                </c:pt>
                <c:pt idx="142">
                  <c:v>44.405360549388249</c:v>
                </c:pt>
                <c:pt idx="143">
                  <c:v>45.34942556342974</c:v>
                </c:pt>
                <c:pt idx="144">
                  <c:v>45.506818564097784</c:v>
                </c:pt>
                <c:pt idx="145">
                  <c:v>45.609424267821645</c:v>
                </c:pt>
                <c:pt idx="146">
                  <c:v>45.838649050585488</c:v>
                </c:pt>
                <c:pt idx="147">
                  <c:v>46.288445364760975</c:v>
                </c:pt>
                <c:pt idx="148">
                  <c:v>46.988905291605441</c:v>
                </c:pt>
                <c:pt idx="149">
                  <c:v>47.094784792426104</c:v>
                </c:pt>
                <c:pt idx="150">
                  <c:v>47.513292049499356</c:v>
                </c:pt>
                <c:pt idx="151">
                  <c:v>48.224580632511774</c:v>
                </c:pt>
                <c:pt idx="152">
                  <c:v>48.053722829955063</c:v>
                </c:pt>
                <c:pt idx="153">
                  <c:v>47.678797153798747</c:v>
                </c:pt>
                <c:pt idx="154">
                  <c:v>47.605675739256121</c:v>
                </c:pt>
                <c:pt idx="155">
                  <c:v>48.629400731019238</c:v>
                </c:pt>
                <c:pt idx="156">
                  <c:v>48.155962413773466</c:v>
                </c:pt>
                <c:pt idx="157">
                  <c:v>47.772292843055851</c:v>
                </c:pt>
                <c:pt idx="158">
                  <c:v>48.920428146875992</c:v>
                </c:pt>
                <c:pt idx="159">
                  <c:v>48.633307469293335</c:v>
                </c:pt>
                <c:pt idx="160">
                  <c:v>49.664764776404397</c:v>
                </c:pt>
                <c:pt idx="161">
                  <c:v>50.416977798674942</c:v>
                </c:pt>
                <c:pt idx="162">
                  <c:v>51.616601403691945</c:v>
                </c:pt>
                <c:pt idx="163">
                  <c:v>51.725923992447548</c:v>
                </c:pt>
                <c:pt idx="164">
                  <c:v>51.381337897430349</c:v>
                </c:pt>
                <c:pt idx="165">
                  <c:v>51.753404759880688</c:v>
                </c:pt>
                <c:pt idx="166">
                  <c:v>51.857503518335498</c:v>
                </c:pt>
                <c:pt idx="167">
                  <c:v>51.810988259748292</c:v>
                </c:pt>
                <c:pt idx="168">
                  <c:v>52.13126409111986</c:v>
                </c:pt>
                <c:pt idx="169">
                  <c:v>52.781829110127916</c:v>
                </c:pt>
                <c:pt idx="170">
                  <c:v>52.444151025410456</c:v>
                </c:pt>
                <c:pt idx="171">
                  <c:v>51.942315157266151</c:v>
                </c:pt>
                <c:pt idx="172">
                  <c:v>51.847331263735434</c:v>
                </c:pt>
                <c:pt idx="173">
                  <c:v>51.609001261984019</c:v>
                </c:pt>
                <c:pt idx="174">
                  <c:v>51.873166262925949</c:v>
                </c:pt>
                <c:pt idx="175">
                  <c:v>51.393488006726237</c:v>
                </c:pt>
                <c:pt idx="176">
                  <c:v>51.70140469864608</c:v>
                </c:pt>
                <c:pt idx="177">
                  <c:v>52.175709093840801</c:v>
                </c:pt>
                <c:pt idx="178">
                  <c:v>51.987164963043355</c:v>
                </c:pt>
                <c:pt idx="179">
                  <c:v>52.569328013331436</c:v>
                </c:pt>
                <c:pt idx="180">
                  <c:v>52.617605935601873</c:v>
                </c:pt>
                <c:pt idx="181">
                  <c:v>52.953836402821118</c:v>
                </c:pt>
                <c:pt idx="182">
                  <c:v>52.942157273802088</c:v>
                </c:pt>
                <c:pt idx="183">
                  <c:v>53.526207126697514</c:v>
                </c:pt>
                <c:pt idx="184">
                  <c:v>54.617582138276298</c:v>
                </c:pt>
                <c:pt idx="185">
                  <c:v>55.977140116729728</c:v>
                </c:pt>
                <c:pt idx="186">
                  <c:v>55.78605691820443</c:v>
                </c:pt>
                <c:pt idx="187">
                  <c:v>56.412881959747253</c:v>
                </c:pt>
                <c:pt idx="188">
                  <c:v>57.086215058572741</c:v>
                </c:pt>
                <c:pt idx="189">
                  <c:v>57.958249416062252</c:v>
                </c:pt>
                <c:pt idx="190">
                  <c:v>58.013193137785692</c:v>
                </c:pt>
                <c:pt idx="191">
                  <c:v>57.825746885580671</c:v>
                </c:pt>
                <c:pt idx="192">
                  <c:v>58.558444229131076</c:v>
                </c:pt>
                <c:pt idx="193">
                  <c:v>59.019136169668968</c:v>
                </c:pt>
                <c:pt idx="194">
                  <c:v>59.089432951117729</c:v>
                </c:pt>
                <c:pt idx="195">
                  <c:v>59.280842593215155</c:v>
                </c:pt>
                <c:pt idx="196">
                  <c:v>60.134722806824541</c:v>
                </c:pt>
                <c:pt idx="197">
                  <c:v>60.753362480906901</c:v>
                </c:pt>
                <c:pt idx="198">
                  <c:v>60.786182697866352</c:v>
                </c:pt>
                <c:pt idx="199">
                  <c:v>60.579731276648502</c:v>
                </c:pt>
                <c:pt idx="200">
                  <c:v>60.588903834955168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Лист8!$H$22:$H$222</c:f>
              <c:numCache>
                <c:formatCode>General</c:formatCode>
                <c:ptCount val="201"/>
                <c:pt idx="0">
                  <c:v>20</c:v>
                </c:pt>
                <c:pt idx="1">
                  <c:v>20.304129527959152</c:v>
                </c:pt>
                <c:pt idx="2">
                  <c:v>20.605439969626431</c:v>
                </c:pt>
                <c:pt idx="3">
                  <c:v>20.996898378033027</c:v>
                </c:pt>
                <c:pt idx="4">
                  <c:v>21.367548567123237</c:v>
                </c:pt>
                <c:pt idx="5">
                  <c:v>20.763298885742792</c:v>
                </c:pt>
                <c:pt idx="6">
                  <c:v>20.606758733802074</c:v>
                </c:pt>
                <c:pt idx="7">
                  <c:v>20.355559442928225</c:v>
                </c:pt>
                <c:pt idx="8">
                  <c:v>20.916441315423814</c:v>
                </c:pt>
                <c:pt idx="9">
                  <c:v>21.021108441187327</c:v>
                </c:pt>
                <c:pt idx="10">
                  <c:v>20.975908596113715</c:v>
                </c:pt>
                <c:pt idx="11">
                  <c:v>21.435369018757513</c:v>
                </c:pt>
                <c:pt idx="12">
                  <c:v>21.979834943830692</c:v>
                </c:pt>
                <c:pt idx="13">
                  <c:v>22.028962324242315</c:v>
                </c:pt>
                <c:pt idx="14">
                  <c:v>22.134341863977024</c:v>
                </c:pt>
                <c:pt idx="15">
                  <c:v>21.71986600704945</c:v>
                </c:pt>
                <c:pt idx="16">
                  <c:v>22.404104158450078</c:v>
                </c:pt>
                <c:pt idx="17">
                  <c:v>22.655285518671608</c:v>
                </c:pt>
                <c:pt idx="18">
                  <c:v>22.653881156798612</c:v>
                </c:pt>
                <c:pt idx="19">
                  <c:v>23.45730071152046</c:v>
                </c:pt>
                <c:pt idx="20">
                  <c:v>24.109990317150313</c:v>
                </c:pt>
                <c:pt idx="21">
                  <c:v>24.525856403693147</c:v>
                </c:pt>
                <c:pt idx="22">
                  <c:v>24.589083472494426</c:v>
                </c:pt>
                <c:pt idx="23">
                  <c:v>23.837729804315813</c:v>
                </c:pt>
                <c:pt idx="24">
                  <c:v>24.216058297219771</c:v>
                </c:pt>
                <c:pt idx="25">
                  <c:v>23.966979944716872</c:v>
                </c:pt>
                <c:pt idx="26">
                  <c:v>24.209751561606385</c:v>
                </c:pt>
                <c:pt idx="27">
                  <c:v>24.471803161921855</c:v>
                </c:pt>
                <c:pt idx="28">
                  <c:v>25.391858468843171</c:v>
                </c:pt>
                <c:pt idx="29">
                  <c:v>26.329816778812152</c:v>
                </c:pt>
                <c:pt idx="30">
                  <c:v>26.739296746962033</c:v>
                </c:pt>
                <c:pt idx="31">
                  <c:v>26.37856675126449</c:v>
                </c:pt>
                <c:pt idx="32">
                  <c:v>26.462147675708927</c:v>
                </c:pt>
                <c:pt idx="33">
                  <c:v>27.009636379850345</c:v>
                </c:pt>
                <c:pt idx="34">
                  <c:v>26.614286329837686</c:v>
                </c:pt>
                <c:pt idx="35">
                  <c:v>26.633529952673015</c:v>
                </c:pt>
                <c:pt idx="36">
                  <c:v>27.1511351236651</c:v>
                </c:pt>
                <c:pt idx="37">
                  <c:v>27.770886519753351</c:v>
                </c:pt>
                <c:pt idx="38">
                  <c:v>27.246734939300303</c:v>
                </c:pt>
                <c:pt idx="39">
                  <c:v>27.161071963032548</c:v>
                </c:pt>
                <c:pt idx="40">
                  <c:v>27.786523634119568</c:v>
                </c:pt>
                <c:pt idx="41">
                  <c:v>28.849955412927383</c:v>
                </c:pt>
                <c:pt idx="42">
                  <c:v>28.598427350479461</c:v>
                </c:pt>
                <c:pt idx="43">
                  <c:v>28.987400009031202</c:v>
                </c:pt>
                <c:pt idx="44">
                  <c:v>28.623778001758893</c:v>
                </c:pt>
                <c:pt idx="45">
                  <c:v>29.358213138958885</c:v>
                </c:pt>
                <c:pt idx="46">
                  <c:v>29.573034464978242</c:v>
                </c:pt>
                <c:pt idx="47">
                  <c:v>28.634533082872892</c:v>
                </c:pt>
                <c:pt idx="48">
                  <c:v>28.664850973586415</c:v>
                </c:pt>
                <c:pt idx="49">
                  <c:v>29.087659911440092</c:v>
                </c:pt>
                <c:pt idx="50">
                  <c:v>29.576840310858401</c:v>
                </c:pt>
                <c:pt idx="51">
                  <c:v>29.608924592901204</c:v>
                </c:pt>
                <c:pt idx="52">
                  <c:v>29.812907681030588</c:v>
                </c:pt>
                <c:pt idx="53">
                  <c:v>29.525496293666489</c:v>
                </c:pt>
                <c:pt idx="54">
                  <c:v>29.861779826821262</c:v>
                </c:pt>
                <c:pt idx="55">
                  <c:v>30.911733484118095</c:v>
                </c:pt>
                <c:pt idx="56">
                  <c:v>31.106654019803511</c:v>
                </c:pt>
                <c:pt idx="57">
                  <c:v>32.042140944856229</c:v>
                </c:pt>
                <c:pt idx="58">
                  <c:v>31.788184027458932</c:v>
                </c:pt>
                <c:pt idx="59">
                  <c:v>31.379823901671827</c:v>
                </c:pt>
                <c:pt idx="60">
                  <c:v>30.897738851819135</c:v>
                </c:pt>
                <c:pt idx="61">
                  <c:v>31.173448977355925</c:v>
                </c:pt>
                <c:pt idx="62">
                  <c:v>31.194340431974005</c:v>
                </c:pt>
                <c:pt idx="63">
                  <c:v>31.413764816311197</c:v>
                </c:pt>
                <c:pt idx="64">
                  <c:v>31.973079932954143</c:v>
                </c:pt>
                <c:pt idx="65">
                  <c:v>31.954856334062814</c:v>
                </c:pt>
                <c:pt idx="66">
                  <c:v>32.285415094419889</c:v>
                </c:pt>
                <c:pt idx="67">
                  <c:v>32.177962684448318</c:v>
                </c:pt>
                <c:pt idx="68">
                  <c:v>32.432183853596825</c:v>
                </c:pt>
                <c:pt idx="69">
                  <c:v>32.857047892768065</c:v>
                </c:pt>
                <c:pt idx="70">
                  <c:v>32.459425621342355</c:v>
                </c:pt>
                <c:pt idx="71">
                  <c:v>32.23317117614048</c:v>
                </c:pt>
                <c:pt idx="72">
                  <c:v>32.45254277038881</c:v>
                </c:pt>
                <c:pt idx="73">
                  <c:v>32.43979823348738</c:v>
                </c:pt>
                <c:pt idx="74">
                  <c:v>33.571211445128526</c:v>
                </c:pt>
                <c:pt idx="75">
                  <c:v>33.882762092840366</c:v>
                </c:pt>
                <c:pt idx="76">
                  <c:v>34.140059782175236</c:v>
                </c:pt>
                <c:pt idx="77">
                  <c:v>34.50675673365248</c:v>
                </c:pt>
                <c:pt idx="78">
                  <c:v>34.96974594217653</c:v>
                </c:pt>
                <c:pt idx="79">
                  <c:v>35.504440135588688</c:v>
                </c:pt>
                <c:pt idx="80">
                  <c:v>36.028481523395051</c:v>
                </c:pt>
                <c:pt idx="81">
                  <c:v>37.059892152145473</c:v>
                </c:pt>
                <c:pt idx="82">
                  <c:v>37.298733058951974</c:v>
                </c:pt>
                <c:pt idx="83">
                  <c:v>38.121719323448765</c:v>
                </c:pt>
                <c:pt idx="84">
                  <c:v>38.629280260510086</c:v>
                </c:pt>
                <c:pt idx="85">
                  <c:v>38.765320043542665</c:v>
                </c:pt>
                <c:pt idx="86">
                  <c:v>38.375507164603057</c:v>
                </c:pt>
                <c:pt idx="87">
                  <c:v>39.281347288391181</c:v>
                </c:pt>
                <c:pt idx="88">
                  <c:v>39.721277589625167</c:v>
                </c:pt>
                <c:pt idx="89">
                  <c:v>39.842774617108191</c:v>
                </c:pt>
                <c:pt idx="90">
                  <c:v>39.409189020801676</c:v>
                </c:pt>
                <c:pt idx="91">
                  <c:v>40.431477424603784</c:v>
                </c:pt>
                <c:pt idx="92">
                  <c:v>40.436590943846994</c:v>
                </c:pt>
                <c:pt idx="93">
                  <c:v>41.282882180754982</c:v>
                </c:pt>
                <c:pt idx="94">
                  <c:v>41.503145509178403</c:v>
                </c:pt>
                <c:pt idx="95">
                  <c:v>41.646303259790812</c:v>
                </c:pt>
                <c:pt idx="96">
                  <c:v>41.805597616062073</c:v>
                </c:pt>
                <c:pt idx="97">
                  <c:v>41.275041031378834</c:v>
                </c:pt>
                <c:pt idx="98">
                  <c:v>42.17775809985379</c:v>
                </c:pt>
                <c:pt idx="99">
                  <c:v>40.628072431506581</c:v>
                </c:pt>
                <c:pt idx="100">
                  <c:v>40.605806507334563</c:v>
                </c:pt>
                <c:pt idx="101">
                  <c:v>39.464446560512258</c:v>
                </c:pt>
                <c:pt idx="102">
                  <c:v>39.839720427348631</c:v>
                </c:pt>
                <c:pt idx="103">
                  <c:v>40.526225817678686</c:v>
                </c:pt>
                <c:pt idx="104">
                  <c:v>41.273582863943695</c:v>
                </c:pt>
                <c:pt idx="105">
                  <c:v>41.783628179872885</c:v>
                </c:pt>
                <c:pt idx="106">
                  <c:v>41.613714057863568</c:v>
                </c:pt>
                <c:pt idx="107">
                  <c:v>41.952190435467031</c:v>
                </c:pt>
                <c:pt idx="108">
                  <c:v>41.992691272144732</c:v>
                </c:pt>
                <c:pt idx="109">
                  <c:v>42.358426074132481</c:v>
                </c:pt>
                <c:pt idx="110">
                  <c:v>42.208580335504301</c:v>
                </c:pt>
                <c:pt idx="111">
                  <c:v>42.137197633555353</c:v>
                </c:pt>
                <c:pt idx="112">
                  <c:v>41.409429202980931</c:v>
                </c:pt>
                <c:pt idx="113">
                  <c:v>42.256442971414316</c:v>
                </c:pt>
                <c:pt idx="114">
                  <c:v>43.492094677893149</c:v>
                </c:pt>
                <c:pt idx="115">
                  <c:v>43.650872032319157</c:v>
                </c:pt>
                <c:pt idx="116">
                  <c:v>43.648338603657258</c:v>
                </c:pt>
                <c:pt idx="117">
                  <c:v>43.451577016369875</c:v>
                </c:pt>
                <c:pt idx="118">
                  <c:v>43.120284413798416</c:v>
                </c:pt>
                <c:pt idx="119">
                  <c:v>43.783584463591701</c:v>
                </c:pt>
                <c:pt idx="120">
                  <c:v>43.665146946977345</c:v>
                </c:pt>
                <c:pt idx="121">
                  <c:v>43.85405400148057</c:v>
                </c:pt>
                <c:pt idx="122">
                  <c:v>43.358739984876202</c:v>
                </c:pt>
                <c:pt idx="123">
                  <c:v>43.196448980632262</c:v>
                </c:pt>
                <c:pt idx="124">
                  <c:v>42.645569660496427</c:v>
                </c:pt>
                <c:pt idx="125">
                  <c:v>43.19473042973496</c:v>
                </c:pt>
                <c:pt idx="126">
                  <c:v>43.43824793808168</c:v>
                </c:pt>
                <c:pt idx="127">
                  <c:v>43.689070968033278</c:v>
                </c:pt>
                <c:pt idx="128">
                  <c:v>43.746118833058176</c:v>
                </c:pt>
                <c:pt idx="129">
                  <c:v>44.18285479011616</c:v>
                </c:pt>
                <c:pt idx="130">
                  <c:v>44.689929677229721</c:v>
                </c:pt>
                <c:pt idx="131">
                  <c:v>44.561054304510044</c:v>
                </c:pt>
                <c:pt idx="132">
                  <c:v>44.864604102983911</c:v>
                </c:pt>
                <c:pt idx="133">
                  <c:v>44.960698780306068</c:v>
                </c:pt>
                <c:pt idx="134">
                  <c:v>44.82708554585318</c:v>
                </c:pt>
                <c:pt idx="135">
                  <c:v>45.859345173406787</c:v>
                </c:pt>
                <c:pt idx="136">
                  <c:v>46.173925383917698</c:v>
                </c:pt>
                <c:pt idx="137">
                  <c:v>45.666275231999656</c:v>
                </c:pt>
                <c:pt idx="138">
                  <c:v>45.335950039022521</c:v>
                </c:pt>
                <c:pt idx="139">
                  <c:v>45.513092299786393</c:v>
                </c:pt>
                <c:pt idx="140">
                  <c:v>46.028283741177418</c:v>
                </c:pt>
                <c:pt idx="141">
                  <c:v>45.855937958368337</c:v>
                </c:pt>
                <c:pt idx="142">
                  <c:v>46.27900427775036</c:v>
                </c:pt>
                <c:pt idx="143">
                  <c:v>46.8141733282202</c:v>
                </c:pt>
                <c:pt idx="144">
                  <c:v>47.709794278861843</c:v>
                </c:pt>
                <c:pt idx="145">
                  <c:v>48.362071956382259</c:v>
                </c:pt>
                <c:pt idx="146">
                  <c:v>48.587632019018656</c:v>
                </c:pt>
                <c:pt idx="147">
                  <c:v>48.920168624459997</c:v>
                </c:pt>
                <c:pt idx="148">
                  <c:v>48.069417637690556</c:v>
                </c:pt>
                <c:pt idx="149">
                  <c:v>48.815345820982394</c:v>
                </c:pt>
                <c:pt idx="150">
                  <c:v>49.609091243161004</c:v>
                </c:pt>
                <c:pt idx="151">
                  <c:v>48.992883393794415</c:v>
                </c:pt>
                <c:pt idx="152">
                  <c:v>48.872093348819249</c:v>
                </c:pt>
                <c:pt idx="153">
                  <c:v>49.558645548913745</c:v>
                </c:pt>
                <c:pt idx="154">
                  <c:v>49.421521551797611</c:v>
                </c:pt>
                <c:pt idx="155">
                  <c:v>49.783951469847189</c:v>
                </c:pt>
                <c:pt idx="156">
                  <c:v>50.428567736920691</c:v>
                </c:pt>
                <c:pt idx="157">
                  <c:v>50.384069127702979</c:v>
                </c:pt>
                <c:pt idx="158">
                  <c:v>50.722963015831745</c:v>
                </c:pt>
                <c:pt idx="159">
                  <c:v>50.999335899549934</c:v>
                </c:pt>
                <c:pt idx="160">
                  <c:v>50.560719759618195</c:v>
                </c:pt>
                <c:pt idx="161">
                  <c:v>50.936892455014593</c:v>
                </c:pt>
                <c:pt idx="162">
                  <c:v>51.10253812625654</c:v>
                </c:pt>
                <c:pt idx="163">
                  <c:v>51.75129819951551</c:v>
                </c:pt>
                <c:pt idx="164">
                  <c:v>52.240379330048583</c:v>
                </c:pt>
                <c:pt idx="165">
                  <c:v>52.82904103645982</c:v>
                </c:pt>
                <c:pt idx="166">
                  <c:v>53.695926500847094</c:v>
                </c:pt>
                <c:pt idx="167">
                  <c:v>53.678063628091607</c:v>
                </c:pt>
                <c:pt idx="168">
                  <c:v>53.705266378316757</c:v>
                </c:pt>
                <c:pt idx="169">
                  <c:v>54.345933352041655</c:v>
                </c:pt>
                <c:pt idx="170">
                  <c:v>54.630917345952355</c:v>
                </c:pt>
                <c:pt idx="171">
                  <c:v>54.847496987170857</c:v>
                </c:pt>
                <c:pt idx="172">
                  <c:v>54.481386506335575</c:v>
                </c:pt>
                <c:pt idx="173">
                  <c:v>54.410161003258359</c:v>
                </c:pt>
                <c:pt idx="174">
                  <c:v>54.698762110478562</c:v>
                </c:pt>
                <c:pt idx="175">
                  <c:v>54.996189425128001</c:v>
                </c:pt>
                <c:pt idx="176">
                  <c:v>55.20553036094465</c:v>
                </c:pt>
                <c:pt idx="177">
                  <c:v>55.703180825611398</c:v>
                </c:pt>
                <c:pt idx="178">
                  <c:v>55.927270911263406</c:v>
                </c:pt>
                <c:pt idx="179">
                  <c:v>56.283800652594998</c:v>
                </c:pt>
                <c:pt idx="180">
                  <c:v>56.627790309253307</c:v>
                </c:pt>
                <c:pt idx="181">
                  <c:v>57.122471118689155</c:v>
                </c:pt>
                <c:pt idx="182">
                  <c:v>57.093425509946883</c:v>
                </c:pt>
                <c:pt idx="183">
                  <c:v>57.2499195858097</c:v>
                </c:pt>
                <c:pt idx="184">
                  <c:v>57.11662469918852</c:v>
                </c:pt>
                <c:pt idx="185">
                  <c:v>57.673711671914297</c:v>
                </c:pt>
                <c:pt idx="186">
                  <c:v>57.46681444988878</c:v>
                </c:pt>
                <c:pt idx="187">
                  <c:v>57.198597111775641</c:v>
                </c:pt>
                <c:pt idx="188">
                  <c:v>58.395221853934984</c:v>
                </c:pt>
                <c:pt idx="189">
                  <c:v>59.455998317592503</c:v>
                </c:pt>
                <c:pt idx="190">
                  <c:v>59.729126326510659</c:v>
                </c:pt>
                <c:pt idx="191">
                  <c:v>60.373074032075884</c:v>
                </c:pt>
                <c:pt idx="192">
                  <c:v>59.668854914172563</c:v>
                </c:pt>
                <c:pt idx="193">
                  <c:v>60.549319209626937</c:v>
                </c:pt>
                <c:pt idx="194">
                  <c:v>60.612890393725614</c:v>
                </c:pt>
                <c:pt idx="195">
                  <c:v>60.278164771824279</c:v>
                </c:pt>
                <c:pt idx="196">
                  <c:v>60.111604961951841</c:v>
                </c:pt>
                <c:pt idx="197">
                  <c:v>59.878071161877848</c:v>
                </c:pt>
                <c:pt idx="198">
                  <c:v>60.448818552138377</c:v>
                </c:pt>
                <c:pt idx="199">
                  <c:v>60.77707696515035</c:v>
                </c:pt>
                <c:pt idx="200">
                  <c:v>59.961997936183714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Лист8!$K$22:$K$222</c:f>
              <c:numCache>
                <c:formatCode>General</c:formatCode>
                <c:ptCount val="201"/>
                <c:pt idx="0">
                  <c:v>20</c:v>
                </c:pt>
                <c:pt idx="1">
                  <c:v>19.512758169349073</c:v>
                </c:pt>
                <c:pt idx="2">
                  <c:v>19.593799596184358</c:v>
                </c:pt>
                <c:pt idx="3">
                  <c:v>20.371372807878927</c:v>
                </c:pt>
                <c:pt idx="4">
                  <c:v>20.33830087796639</c:v>
                </c:pt>
                <c:pt idx="5">
                  <c:v>21.234520539927882</c:v>
                </c:pt>
                <c:pt idx="6">
                  <c:v>21.610444872007108</c:v>
                </c:pt>
                <c:pt idx="7">
                  <c:v>22.507168171573113</c:v>
                </c:pt>
                <c:pt idx="8">
                  <c:v>23.20596694662553</c:v>
                </c:pt>
                <c:pt idx="9">
                  <c:v>23.071845115896416</c:v>
                </c:pt>
                <c:pt idx="10">
                  <c:v>24.234675963632323</c:v>
                </c:pt>
                <c:pt idx="11">
                  <c:v>24.765611323497449</c:v>
                </c:pt>
                <c:pt idx="12">
                  <c:v>24.447379264871831</c:v>
                </c:pt>
                <c:pt idx="13">
                  <c:v>24.454640036022301</c:v>
                </c:pt>
                <c:pt idx="14">
                  <c:v>24.254928804621727</c:v>
                </c:pt>
                <c:pt idx="15">
                  <c:v>24.781400081446129</c:v>
                </c:pt>
                <c:pt idx="16">
                  <c:v>25.691790086981793</c:v>
                </c:pt>
                <c:pt idx="17">
                  <c:v>25.854237579335926</c:v>
                </c:pt>
                <c:pt idx="18">
                  <c:v>26.043069927886744</c:v>
                </c:pt>
                <c:pt idx="19">
                  <c:v>26.422556488995035</c:v>
                </c:pt>
                <c:pt idx="20">
                  <c:v>26.45295752460525</c:v>
                </c:pt>
                <c:pt idx="21">
                  <c:v>27.141779231370958</c:v>
                </c:pt>
                <c:pt idx="22">
                  <c:v>27.113086875626372</c:v>
                </c:pt>
                <c:pt idx="23">
                  <c:v>27.231820321035975</c:v>
                </c:pt>
                <c:pt idx="24">
                  <c:v>27.631942256506427</c:v>
                </c:pt>
                <c:pt idx="25">
                  <c:v>27.322827775680981</c:v>
                </c:pt>
                <c:pt idx="26">
                  <c:v>27.503163042984678</c:v>
                </c:pt>
                <c:pt idx="27">
                  <c:v>28.518281673135352</c:v>
                </c:pt>
                <c:pt idx="28">
                  <c:v>28.937140185022045</c:v>
                </c:pt>
                <c:pt idx="29">
                  <c:v>28.694630589432208</c:v>
                </c:pt>
                <c:pt idx="30">
                  <c:v>29.14868676623027</c:v>
                </c:pt>
                <c:pt idx="31">
                  <c:v>28.781270531662884</c:v>
                </c:pt>
                <c:pt idx="32">
                  <c:v>29.299129369719932</c:v>
                </c:pt>
                <c:pt idx="33">
                  <c:v>30.258709789463246</c:v>
                </c:pt>
                <c:pt idx="34">
                  <c:v>29.947922675523632</c:v>
                </c:pt>
                <c:pt idx="35">
                  <c:v>30.075666012968654</c:v>
                </c:pt>
                <c:pt idx="36">
                  <c:v>30.19639284714259</c:v>
                </c:pt>
                <c:pt idx="37">
                  <c:v>30.778374449327181</c:v>
                </c:pt>
                <c:pt idx="38">
                  <c:v>30.470605067239397</c:v>
                </c:pt>
                <c:pt idx="39">
                  <c:v>30.344460476748591</c:v>
                </c:pt>
                <c:pt idx="40">
                  <c:v>30.089604397200461</c:v>
                </c:pt>
                <c:pt idx="41">
                  <c:v>30.967376113694385</c:v>
                </c:pt>
                <c:pt idx="42">
                  <c:v>30.741457400836776</c:v>
                </c:pt>
                <c:pt idx="43">
                  <c:v>30.991469685868474</c:v>
                </c:pt>
                <c:pt idx="44">
                  <c:v>31.541005848220202</c:v>
                </c:pt>
                <c:pt idx="45">
                  <c:v>31.133927029703411</c:v>
                </c:pt>
                <c:pt idx="46">
                  <c:v>32.189590488623828</c:v>
                </c:pt>
                <c:pt idx="47">
                  <c:v>32.611788229853239</c:v>
                </c:pt>
                <c:pt idx="48">
                  <c:v>33.677233444696675</c:v>
                </c:pt>
                <c:pt idx="49">
                  <c:v>34.796601818222328</c:v>
                </c:pt>
                <c:pt idx="50">
                  <c:v>35.075227936135526</c:v>
                </c:pt>
                <c:pt idx="51">
                  <c:v>35.453105108994258</c:v>
                </c:pt>
                <c:pt idx="52">
                  <c:v>36.419039315466051</c:v>
                </c:pt>
                <c:pt idx="53">
                  <c:v>36.386756724278108</c:v>
                </c:pt>
                <c:pt idx="54">
                  <c:v>36.484577670629413</c:v>
                </c:pt>
                <c:pt idx="55">
                  <c:v>36.406110094347831</c:v>
                </c:pt>
                <c:pt idx="56">
                  <c:v>36.289173102689141</c:v>
                </c:pt>
                <c:pt idx="57">
                  <c:v>37.062033358317976</c:v>
                </c:pt>
                <c:pt idx="58">
                  <c:v>37.697938218809732</c:v>
                </c:pt>
                <c:pt idx="59">
                  <c:v>38.33507272250894</c:v>
                </c:pt>
                <c:pt idx="60">
                  <c:v>38.655456261150938</c:v>
                </c:pt>
                <c:pt idx="61">
                  <c:v>38.395834252589289</c:v>
                </c:pt>
                <c:pt idx="62">
                  <c:v>38.355228824672608</c:v>
                </c:pt>
                <c:pt idx="63">
                  <c:v>38.987560965208246</c:v>
                </c:pt>
                <c:pt idx="64">
                  <c:v>39.309116964220323</c:v>
                </c:pt>
                <c:pt idx="65">
                  <c:v>39.640433691660519</c:v>
                </c:pt>
                <c:pt idx="66">
                  <c:v>40.327057912346561</c:v>
                </c:pt>
                <c:pt idx="67">
                  <c:v>40.740798325893692</c:v>
                </c:pt>
                <c:pt idx="68">
                  <c:v>40.185099100829461</c:v>
                </c:pt>
                <c:pt idx="69">
                  <c:v>40.2998709301812</c:v>
                </c:pt>
                <c:pt idx="70">
                  <c:v>40.02816910788588</c:v>
                </c:pt>
                <c:pt idx="71">
                  <c:v>39.706516943349314</c:v>
                </c:pt>
                <c:pt idx="72">
                  <c:v>40.372773282857814</c:v>
                </c:pt>
                <c:pt idx="73">
                  <c:v>40.825086217097017</c:v>
                </c:pt>
                <c:pt idx="74">
                  <c:v>40.951450330639034</c:v>
                </c:pt>
                <c:pt idx="75">
                  <c:v>40.744226262467485</c:v>
                </c:pt>
                <c:pt idx="76">
                  <c:v>40.973156520048221</c:v>
                </c:pt>
                <c:pt idx="77">
                  <c:v>40.747183540000442</c:v>
                </c:pt>
                <c:pt idx="78">
                  <c:v>40.77856278305326</c:v>
                </c:pt>
                <c:pt idx="79">
                  <c:v>41.747188873177301</c:v>
                </c:pt>
                <c:pt idx="80">
                  <c:v>41.896453330048509</c:v>
                </c:pt>
                <c:pt idx="81">
                  <c:v>42.151219668961346</c:v>
                </c:pt>
                <c:pt idx="82">
                  <c:v>42.024677485440179</c:v>
                </c:pt>
                <c:pt idx="83">
                  <c:v>42.659394612086665</c:v>
                </c:pt>
                <c:pt idx="84">
                  <c:v>42.974066303089501</c:v>
                </c:pt>
                <c:pt idx="85">
                  <c:v>42.843623897793989</c:v>
                </c:pt>
                <c:pt idx="86">
                  <c:v>44.169208079232327</c:v>
                </c:pt>
                <c:pt idx="87">
                  <c:v>44.164834857909952</c:v>
                </c:pt>
                <c:pt idx="88">
                  <c:v>44.389884332447586</c:v>
                </c:pt>
                <c:pt idx="89">
                  <c:v>43.964353058697952</c:v>
                </c:pt>
                <c:pt idx="90">
                  <c:v>44.045514821805327</c:v>
                </c:pt>
                <c:pt idx="91">
                  <c:v>44.972685481278226</c:v>
                </c:pt>
                <c:pt idx="92">
                  <c:v>45.026447046731228</c:v>
                </c:pt>
                <c:pt idx="93">
                  <c:v>46.014185943284247</c:v>
                </c:pt>
                <c:pt idx="94">
                  <c:v>45.68384010048328</c:v>
                </c:pt>
                <c:pt idx="95">
                  <c:v>45.765262354033297</c:v>
                </c:pt>
                <c:pt idx="96">
                  <c:v>45.939237468506235</c:v>
                </c:pt>
                <c:pt idx="97">
                  <c:v>46.969021435065301</c:v>
                </c:pt>
                <c:pt idx="98">
                  <c:v>46.913901778195132</c:v>
                </c:pt>
                <c:pt idx="99">
                  <c:v>46.316857267098143</c:v>
                </c:pt>
                <c:pt idx="100">
                  <c:v>46.949140840059854</c:v>
                </c:pt>
                <c:pt idx="101">
                  <c:v>47.069261944486698</c:v>
                </c:pt>
                <c:pt idx="102">
                  <c:v>47.853806556121974</c:v>
                </c:pt>
                <c:pt idx="103">
                  <c:v>47.187342360740097</c:v>
                </c:pt>
                <c:pt idx="104">
                  <c:v>46.322682519528755</c:v>
                </c:pt>
                <c:pt idx="105">
                  <c:v>46.874810774300073</c:v>
                </c:pt>
                <c:pt idx="106">
                  <c:v>45.977810861168706</c:v>
                </c:pt>
                <c:pt idx="107">
                  <c:v>46.938139626374578</c:v>
                </c:pt>
                <c:pt idx="108">
                  <c:v>47.063652078272085</c:v>
                </c:pt>
                <c:pt idx="109">
                  <c:v>47.749691302838606</c:v>
                </c:pt>
                <c:pt idx="110">
                  <c:v>47.943958721002197</c:v>
                </c:pt>
                <c:pt idx="111">
                  <c:v>46.580829585654321</c:v>
                </c:pt>
                <c:pt idx="112">
                  <c:v>46.521595549203603</c:v>
                </c:pt>
                <c:pt idx="113">
                  <c:v>45.951395990997398</c:v>
                </c:pt>
                <c:pt idx="114">
                  <c:v>46.329925418128944</c:v>
                </c:pt>
                <c:pt idx="115">
                  <c:v>46.814696174909024</c:v>
                </c:pt>
                <c:pt idx="116">
                  <c:v>48.345686586250736</c:v>
                </c:pt>
                <c:pt idx="117">
                  <c:v>48.382962263414136</c:v>
                </c:pt>
                <c:pt idx="118">
                  <c:v>49.001240957831797</c:v>
                </c:pt>
                <c:pt idx="119">
                  <c:v>49.282223800392117</c:v>
                </c:pt>
                <c:pt idx="120">
                  <c:v>49.83799099660478</c:v>
                </c:pt>
                <c:pt idx="121">
                  <c:v>50.752265735863993</c:v>
                </c:pt>
                <c:pt idx="122">
                  <c:v>51.183260324315185</c:v>
                </c:pt>
                <c:pt idx="123">
                  <c:v>51.471979883596951</c:v>
                </c:pt>
                <c:pt idx="124">
                  <c:v>51.465309722186326</c:v>
                </c:pt>
                <c:pt idx="125">
                  <c:v>51.772755440000083</c:v>
                </c:pt>
                <c:pt idx="126">
                  <c:v>51.851890922214714</c:v>
                </c:pt>
                <c:pt idx="127">
                  <c:v>51.648575496327624</c:v>
                </c:pt>
                <c:pt idx="128">
                  <c:v>51.473821631632184</c:v>
                </c:pt>
                <c:pt idx="129">
                  <c:v>52.358375739913328</c:v>
                </c:pt>
                <c:pt idx="130">
                  <c:v>52.702726349927168</c:v>
                </c:pt>
                <c:pt idx="131">
                  <c:v>53.662583068069772</c:v>
                </c:pt>
                <c:pt idx="132">
                  <c:v>53.573968618672389</c:v>
                </c:pt>
                <c:pt idx="133">
                  <c:v>53.557826833556405</c:v>
                </c:pt>
                <c:pt idx="134">
                  <c:v>53.68017942971457</c:v>
                </c:pt>
                <c:pt idx="135">
                  <c:v>53.503405777728446</c:v>
                </c:pt>
                <c:pt idx="136">
                  <c:v>54.013540909252399</c:v>
                </c:pt>
                <c:pt idx="137">
                  <c:v>53.584914811180049</c:v>
                </c:pt>
                <c:pt idx="138">
                  <c:v>54.471575365037836</c:v>
                </c:pt>
                <c:pt idx="139">
                  <c:v>54.895541060698434</c:v>
                </c:pt>
                <c:pt idx="140">
                  <c:v>55.038167262668203</c:v>
                </c:pt>
                <c:pt idx="141">
                  <c:v>54.596286738342393</c:v>
                </c:pt>
                <c:pt idx="142">
                  <c:v>55.275774376754406</c:v>
                </c:pt>
                <c:pt idx="143">
                  <c:v>54.539434374626872</c:v>
                </c:pt>
                <c:pt idx="144">
                  <c:v>54.697755909029901</c:v>
                </c:pt>
                <c:pt idx="145">
                  <c:v>55.239567845335962</c:v>
                </c:pt>
                <c:pt idx="146">
                  <c:v>55.51600729074778</c:v>
                </c:pt>
                <c:pt idx="147">
                  <c:v>55.67116158566968</c:v>
                </c:pt>
                <c:pt idx="148">
                  <c:v>55.424942810747048</c:v>
                </c:pt>
                <c:pt idx="149">
                  <c:v>56.045637869090434</c:v>
                </c:pt>
                <c:pt idx="150">
                  <c:v>55.929854919340784</c:v>
                </c:pt>
                <c:pt idx="151">
                  <c:v>56.290234420135576</c:v>
                </c:pt>
                <c:pt idx="152">
                  <c:v>56.474278178796908</c:v>
                </c:pt>
                <c:pt idx="153">
                  <c:v>57.296098065891172</c:v>
                </c:pt>
                <c:pt idx="154">
                  <c:v>57.361086732642022</c:v>
                </c:pt>
                <c:pt idx="155">
                  <c:v>58.50984944161862</c:v>
                </c:pt>
                <c:pt idx="156">
                  <c:v>57.735964382224438</c:v>
                </c:pt>
                <c:pt idx="157">
                  <c:v>58.409501078959167</c:v>
                </c:pt>
                <c:pt idx="158">
                  <c:v>58.475276418660322</c:v>
                </c:pt>
                <c:pt idx="159">
                  <c:v>58.346263768825509</c:v>
                </c:pt>
                <c:pt idx="160">
                  <c:v>59.089873245832294</c:v>
                </c:pt>
                <c:pt idx="161">
                  <c:v>58.666463453692899</c:v>
                </c:pt>
                <c:pt idx="162">
                  <c:v>58.97028774352853</c:v>
                </c:pt>
                <c:pt idx="163">
                  <c:v>59.098098740490727</c:v>
                </c:pt>
                <c:pt idx="164">
                  <c:v>60.263821966610287</c:v>
                </c:pt>
                <c:pt idx="165">
                  <c:v>60.429805250933448</c:v>
                </c:pt>
                <c:pt idx="166">
                  <c:v>60.239311676976961</c:v>
                </c:pt>
                <c:pt idx="167">
                  <c:v>60.222738747611587</c:v>
                </c:pt>
                <c:pt idx="168">
                  <c:v>61.348745831431664</c:v>
                </c:pt>
                <c:pt idx="169">
                  <c:v>62.11638945334461</c:v>
                </c:pt>
                <c:pt idx="170">
                  <c:v>62.400395495141971</c:v>
                </c:pt>
                <c:pt idx="171">
                  <c:v>62.390079994834956</c:v>
                </c:pt>
                <c:pt idx="172">
                  <c:v>62.399864763013483</c:v>
                </c:pt>
                <c:pt idx="173">
                  <c:v>61.704928021326424</c:v>
                </c:pt>
                <c:pt idx="174">
                  <c:v>60.965059246009666</c:v>
                </c:pt>
                <c:pt idx="175">
                  <c:v>61.170163966048001</c:v>
                </c:pt>
                <c:pt idx="176">
                  <c:v>61.077672048388365</c:v>
                </c:pt>
                <c:pt idx="177">
                  <c:v>61.185788286760662</c:v>
                </c:pt>
                <c:pt idx="178">
                  <c:v>61.27769405379059</c:v>
                </c:pt>
                <c:pt idx="179">
                  <c:v>61.692215925162891</c:v>
                </c:pt>
                <c:pt idx="180">
                  <c:v>61.247702065185202</c:v>
                </c:pt>
                <c:pt idx="181">
                  <c:v>62.435301739525343</c:v>
                </c:pt>
                <c:pt idx="182">
                  <c:v>62.877288706655939</c:v>
                </c:pt>
                <c:pt idx="183">
                  <c:v>63.02443544547944</c:v>
                </c:pt>
                <c:pt idx="184">
                  <c:v>64.350998585150109</c:v>
                </c:pt>
                <c:pt idx="185">
                  <c:v>64.417051020248337</c:v>
                </c:pt>
                <c:pt idx="186">
                  <c:v>64.708638199774043</c:v>
                </c:pt>
                <c:pt idx="187">
                  <c:v>65.189909758339979</c:v>
                </c:pt>
                <c:pt idx="188">
                  <c:v>64.69820089900233</c:v>
                </c:pt>
                <c:pt idx="189">
                  <c:v>64.798163123773136</c:v>
                </c:pt>
                <c:pt idx="190">
                  <c:v>65.239780697332407</c:v>
                </c:pt>
                <c:pt idx="191">
                  <c:v>65.583000259018149</c:v>
                </c:pt>
                <c:pt idx="192">
                  <c:v>65.279940471127162</c:v>
                </c:pt>
                <c:pt idx="193">
                  <c:v>64.474930117199122</c:v>
                </c:pt>
                <c:pt idx="194">
                  <c:v>64.182879201927136</c:v>
                </c:pt>
                <c:pt idx="195">
                  <c:v>64.370330717889132</c:v>
                </c:pt>
                <c:pt idx="196">
                  <c:v>64.006554420779693</c:v>
                </c:pt>
                <c:pt idx="197">
                  <c:v>64.109855353930115</c:v>
                </c:pt>
                <c:pt idx="198">
                  <c:v>63.692051737116287</c:v>
                </c:pt>
                <c:pt idx="199">
                  <c:v>62.736492914017731</c:v>
                </c:pt>
                <c:pt idx="200">
                  <c:v>62.667547222654363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Лист8!$L$22:$L$222</c:f>
              <c:numCache>
                <c:formatCode>General</c:formatCode>
                <c:ptCount val="201"/>
                <c:pt idx="0">
                  <c:v>20</c:v>
                </c:pt>
                <c:pt idx="1">
                  <c:v>20.2</c:v>
                </c:pt>
                <c:pt idx="2">
                  <c:v>20.399999999999999</c:v>
                </c:pt>
                <c:pt idx="3">
                  <c:v>20.6</c:v>
                </c:pt>
                <c:pt idx="4">
                  <c:v>20.8</c:v>
                </c:pt>
                <c:pt idx="5">
                  <c:v>21</c:v>
                </c:pt>
                <c:pt idx="6">
                  <c:v>21.2</c:v>
                </c:pt>
                <c:pt idx="7">
                  <c:v>21.4</c:v>
                </c:pt>
                <c:pt idx="8">
                  <c:v>21.6</c:v>
                </c:pt>
                <c:pt idx="9">
                  <c:v>21.8</c:v>
                </c:pt>
                <c:pt idx="10">
                  <c:v>22</c:v>
                </c:pt>
                <c:pt idx="11">
                  <c:v>22.2</c:v>
                </c:pt>
                <c:pt idx="12">
                  <c:v>22.4</c:v>
                </c:pt>
                <c:pt idx="13">
                  <c:v>22.6</c:v>
                </c:pt>
                <c:pt idx="14">
                  <c:v>22.8</c:v>
                </c:pt>
                <c:pt idx="15">
                  <c:v>23</c:v>
                </c:pt>
                <c:pt idx="16">
                  <c:v>23.2</c:v>
                </c:pt>
                <c:pt idx="17">
                  <c:v>23.4</c:v>
                </c:pt>
                <c:pt idx="18">
                  <c:v>23.6</c:v>
                </c:pt>
                <c:pt idx="19">
                  <c:v>23.8</c:v>
                </c:pt>
                <c:pt idx="20">
                  <c:v>24</c:v>
                </c:pt>
                <c:pt idx="21">
                  <c:v>24.2</c:v>
                </c:pt>
                <c:pt idx="22">
                  <c:v>24.4</c:v>
                </c:pt>
                <c:pt idx="23">
                  <c:v>24.6</c:v>
                </c:pt>
                <c:pt idx="24">
                  <c:v>24.8</c:v>
                </c:pt>
                <c:pt idx="25">
                  <c:v>25</c:v>
                </c:pt>
                <c:pt idx="26">
                  <c:v>25.2</c:v>
                </c:pt>
                <c:pt idx="27">
                  <c:v>25.4</c:v>
                </c:pt>
                <c:pt idx="28">
                  <c:v>25.6</c:v>
                </c:pt>
                <c:pt idx="29">
                  <c:v>25.8</c:v>
                </c:pt>
                <c:pt idx="30">
                  <c:v>26</c:v>
                </c:pt>
                <c:pt idx="31">
                  <c:v>26.2</c:v>
                </c:pt>
                <c:pt idx="32">
                  <c:v>26.4</c:v>
                </c:pt>
                <c:pt idx="33">
                  <c:v>26.6</c:v>
                </c:pt>
                <c:pt idx="34">
                  <c:v>26.8</c:v>
                </c:pt>
                <c:pt idx="35">
                  <c:v>27</c:v>
                </c:pt>
                <c:pt idx="36">
                  <c:v>27.2</c:v>
                </c:pt>
                <c:pt idx="37">
                  <c:v>27.4</c:v>
                </c:pt>
                <c:pt idx="38">
                  <c:v>27.6</c:v>
                </c:pt>
                <c:pt idx="39">
                  <c:v>27.8</c:v>
                </c:pt>
                <c:pt idx="40">
                  <c:v>28</c:v>
                </c:pt>
                <c:pt idx="41">
                  <c:v>28.200000000000003</c:v>
                </c:pt>
                <c:pt idx="42">
                  <c:v>28.4</c:v>
                </c:pt>
                <c:pt idx="43">
                  <c:v>28.6</c:v>
                </c:pt>
                <c:pt idx="44">
                  <c:v>28.8</c:v>
                </c:pt>
                <c:pt idx="45">
                  <c:v>29</c:v>
                </c:pt>
                <c:pt idx="46">
                  <c:v>29.200000000000003</c:v>
                </c:pt>
                <c:pt idx="47">
                  <c:v>29.4</c:v>
                </c:pt>
                <c:pt idx="48">
                  <c:v>29.6</c:v>
                </c:pt>
                <c:pt idx="49">
                  <c:v>29.8</c:v>
                </c:pt>
                <c:pt idx="50">
                  <c:v>30</c:v>
                </c:pt>
                <c:pt idx="51">
                  <c:v>30.200000000000003</c:v>
                </c:pt>
                <c:pt idx="52">
                  <c:v>30.4</c:v>
                </c:pt>
                <c:pt idx="53">
                  <c:v>30.6</c:v>
                </c:pt>
                <c:pt idx="54">
                  <c:v>30.8</c:v>
                </c:pt>
                <c:pt idx="55">
                  <c:v>31</c:v>
                </c:pt>
                <c:pt idx="56">
                  <c:v>31.200000000000003</c:v>
                </c:pt>
                <c:pt idx="57">
                  <c:v>31.4</c:v>
                </c:pt>
                <c:pt idx="58">
                  <c:v>31.6</c:v>
                </c:pt>
                <c:pt idx="59">
                  <c:v>31.8</c:v>
                </c:pt>
                <c:pt idx="60">
                  <c:v>32</c:v>
                </c:pt>
                <c:pt idx="61">
                  <c:v>32.200000000000003</c:v>
                </c:pt>
                <c:pt idx="62">
                  <c:v>32.4</c:v>
                </c:pt>
                <c:pt idx="63">
                  <c:v>32.6</c:v>
                </c:pt>
                <c:pt idx="64">
                  <c:v>32.799999999999997</c:v>
                </c:pt>
                <c:pt idx="65">
                  <c:v>33</c:v>
                </c:pt>
                <c:pt idx="66">
                  <c:v>33.200000000000003</c:v>
                </c:pt>
                <c:pt idx="67">
                  <c:v>33.4</c:v>
                </c:pt>
                <c:pt idx="68">
                  <c:v>33.6</c:v>
                </c:pt>
                <c:pt idx="69">
                  <c:v>33.799999999999997</c:v>
                </c:pt>
                <c:pt idx="70">
                  <c:v>34</c:v>
                </c:pt>
                <c:pt idx="71">
                  <c:v>34.200000000000003</c:v>
                </c:pt>
                <c:pt idx="72">
                  <c:v>34.4</c:v>
                </c:pt>
                <c:pt idx="73">
                  <c:v>34.6</c:v>
                </c:pt>
                <c:pt idx="74">
                  <c:v>34.799999999999997</c:v>
                </c:pt>
                <c:pt idx="75">
                  <c:v>35</c:v>
                </c:pt>
                <c:pt idx="76">
                  <c:v>35.200000000000003</c:v>
                </c:pt>
                <c:pt idx="77">
                  <c:v>35.4</c:v>
                </c:pt>
                <c:pt idx="78">
                  <c:v>35.6</c:v>
                </c:pt>
                <c:pt idx="79">
                  <c:v>35.799999999999997</c:v>
                </c:pt>
                <c:pt idx="80">
                  <c:v>36</c:v>
                </c:pt>
                <c:pt idx="81">
                  <c:v>36.200000000000003</c:v>
                </c:pt>
                <c:pt idx="82">
                  <c:v>36.400000000000006</c:v>
                </c:pt>
                <c:pt idx="83">
                  <c:v>36.6</c:v>
                </c:pt>
                <c:pt idx="84">
                  <c:v>36.799999999999997</c:v>
                </c:pt>
                <c:pt idx="85">
                  <c:v>37</c:v>
                </c:pt>
                <c:pt idx="86">
                  <c:v>37.200000000000003</c:v>
                </c:pt>
                <c:pt idx="87">
                  <c:v>37.400000000000006</c:v>
                </c:pt>
                <c:pt idx="88">
                  <c:v>37.6</c:v>
                </c:pt>
                <c:pt idx="89">
                  <c:v>37.799999999999997</c:v>
                </c:pt>
                <c:pt idx="90">
                  <c:v>38</c:v>
                </c:pt>
                <c:pt idx="91">
                  <c:v>38.200000000000003</c:v>
                </c:pt>
                <c:pt idx="92">
                  <c:v>38.400000000000006</c:v>
                </c:pt>
                <c:pt idx="93">
                  <c:v>38.6</c:v>
                </c:pt>
                <c:pt idx="94">
                  <c:v>38.799999999999997</c:v>
                </c:pt>
                <c:pt idx="95">
                  <c:v>39</c:v>
                </c:pt>
                <c:pt idx="96">
                  <c:v>39.200000000000003</c:v>
                </c:pt>
                <c:pt idx="97">
                  <c:v>39.400000000000006</c:v>
                </c:pt>
                <c:pt idx="98">
                  <c:v>39.6</c:v>
                </c:pt>
                <c:pt idx="99">
                  <c:v>39.799999999999997</c:v>
                </c:pt>
                <c:pt idx="100">
                  <c:v>40</c:v>
                </c:pt>
                <c:pt idx="101">
                  <c:v>40.200000000000003</c:v>
                </c:pt>
                <c:pt idx="102">
                  <c:v>40.400000000000006</c:v>
                </c:pt>
                <c:pt idx="103">
                  <c:v>40.6</c:v>
                </c:pt>
                <c:pt idx="104">
                  <c:v>40.799999999999997</c:v>
                </c:pt>
                <c:pt idx="105">
                  <c:v>41</c:v>
                </c:pt>
                <c:pt idx="106">
                  <c:v>41.2</c:v>
                </c:pt>
                <c:pt idx="107">
                  <c:v>41.400000000000006</c:v>
                </c:pt>
                <c:pt idx="108">
                  <c:v>41.6</c:v>
                </c:pt>
                <c:pt idx="109">
                  <c:v>41.8</c:v>
                </c:pt>
                <c:pt idx="110">
                  <c:v>42</c:v>
                </c:pt>
                <c:pt idx="111">
                  <c:v>42.2</c:v>
                </c:pt>
                <c:pt idx="112">
                  <c:v>42.400000000000006</c:v>
                </c:pt>
                <c:pt idx="113">
                  <c:v>42.6</c:v>
                </c:pt>
                <c:pt idx="114">
                  <c:v>42.8</c:v>
                </c:pt>
                <c:pt idx="115">
                  <c:v>43</c:v>
                </c:pt>
                <c:pt idx="116">
                  <c:v>43.2</c:v>
                </c:pt>
                <c:pt idx="117">
                  <c:v>43.400000000000006</c:v>
                </c:pt>
                <c:pt idx="118">
                  <c:v>43.6</c:v>
                </c:pt>
                <c:pt idx="119">
                  <c:v>43.8</c:v>
                </c:pt>
                <c:pt idx="120">
                  <c:v>44</c:v>
                </c:pt>
                <c:pt idx="121">
                  <c:v>44.2</c:v>
                </c:pt>
                <c:pt idx="122">
                  <c:v>44.400000000000006</c:v>
                </c:pt>
                <c:pt idx="123">
                  <c:v>44.6</c:v>
                </c:pt>
                <c:pt idx="124">
                  <c:v>44.8</c:v>
                </c:pt>
                <c:pt idx="125">
                  <c:v>45</c:v>
                </c:pt>
                <c:pt idx="126">
                  <c:v>45.2</c:v>
                </c:pt>
                <c:pt idx="127">
                  <c:v>45.400000000000006</c:v>
                </c:pt>
                <c:pt idx="128">
                  <c:v>45.6</c:v>
                </c:pt>
                <c:pt idx="129">
                  <c:v>45.8</c:v>
                </c:pt>
                <c:pt idx="130">
                  <c:v>46</c:v>
                </c:pt>
                <c:pt idx="131">
                  <c:v>46.2</c:v>
                </c:pt>
                <c:pt idx="132">
                  <c:v>46.400000000000006</c:v>
                </c:pt>
                <c:pt idx="133">
                  <c:v>46.6</c:v>
                </c:pt>
                <c:pt idx="134">
                  <c:v>46.8</c:v>
                </c:pt>
                <c:pt idx="135">
                  <c:v>47</c:v>
                </c:pt>
                <c:pt idx="136">
                  <c:v>47.2</c:v>
                </c:pt>
                <c:pt idx="137">
                  <c:v>47.400000000000006</c:v>
                </c:pt>
                <c:pt idx="138">
                  <c:v>47.6</c:v>
                </c:pt>
                <c:pt idx="139">
                  <c:v>47.8</c:v>
                </c:pt>
                <c:pt idx="140">
                  <c:v>48</c:v>
                </c:pt>
                <c:pt idx="141">
                  <c:v>48.2</c:v>
                </c:pt>
                <c:pt idx="142">
                  <c:v>48.400000000000006</c:v>
                </c:pt>
                <c:pt idx="143">
                  <c:v>48.6</c:v>
                </c:pt>
                <c:pt idx="144">
                  <c:v>48.8</c:v>
                </c:pt>
                <c:pt idx="145">
                  <c:v>49</c:v>
                </c:pt>
                <c:pt idx="146">
                  <c:v>49.2</c:v>
                </c:pt>
                <c:pt idx="147">
                  <c:v>49.400000000000006</c:v>
                </c:pt>
                <c:pt idx="148">
                  <c:v>49.6</c:v>
                </c:pt>
                <c:pt idx="149">
                  <c:v>49.8</c:v>
                </c:pt>
                <c:pt idx="150">
                  <c:v>50</c:v>
                </c:pt>
                <c:pt idx="151">
                  <c:v>50.2</c:v>
                </c:pt>
                <c:pt idx="152">
                  <c:v>50.400000000000006</c:v>
                </c:pt>
                <c:pt idx="153">
                  <c:v>50.6</c:v>
                </c:pt>
                <c:pt idx="154">
                  <c:v>50.8</c:v>
                </c:pt>
                <c:pt idx="155">
                  <c:v>51</c:v>
                </c:pt>
                <c:pt idx="156">
                  <c:v>51.2</c:v>
                </c:pt>
                <c:pt idx="157">
                  <c:v>51.400000000000006</c:v>
                </c:pt>
                <c:pt idx="158">
                  <c:v>51.6</c:v>
                </c:pt>
                <c:pt idx="159">
                  <c:v>51.8</c:v>
                </c:pt>
                <c:pt idx="160">
                  <c:v>52</c:v>
                </c:pt>
                <c:pt idx="161">
                  <c:v>52.2</c:v>
                </c:pt>
                <c:pt idx="162">
                  <c:v>52.4</c:v>
                </c:pt>
                <c:pt idx="163">
                  <c:v>52.6</c:v>
                </c:pt>
                <c:pt idx="164">
                  <c:v>52.800000000000004</c:v>
                </c:pt>
                <c:pt idx="165">
                  <c:v>53</c:v>
                </c:pt>
                <c:pt idx="166">
                  <c:v>53.2</c:v>
                </c:pt>
                <c:pt idx="167">
                  <c:v>53.4</c:v>
                </c:pt>
                <c:pt idx="168">
                  <c:v>53.6</c:v>
                </c:pt>
                <c:pt idx="169">
                  <c:v>53.800000000000004</c:v>
                </c:pt>
                <c:pt idx="170">
                  <c:v>54</c:v>
                </c:pt>
                <c:pt idx="171">
                  <c:v>54.2</c:v>
                </c:pt>
                <c:pt idx="172">
                  <c:v>54.4</c:v>
                </c:pt>
                <c:pt idx="173">
                  <c:v>54.6</c:v>
                </c:pt>
                <c:pt idx="174">
                  <c:v>54.800000000000004</c:v>
                </c:pt>
                <c:pt idx="175">
                  <c:v>55</c:v>
                </c:pt>
                <c:pt idx="176">
                  <c:v>55.2</c:v>
                </c:pt>
                <c:pt idx="177">
                  <c:v>55.4</c:v>
                </c:pt>
                <c:pt idx="178">
                  <c:v>55.6</c:v>
                </c:pt>
                <c:pt idx="179">
                  <c:v>55.800000000000004</c:v>
                </c:pt>
                <c:pt idx="180">
                  <c:v>56</c:v>
                </c:pt>
                <c:pt idx="181">
                  <c:v>56.2</c:v>
                </c:pt>
                <c:pt idx="182">
                  <c:v>56.4</c:v>
                </c:pt>
                <c:pt idx="183">
                  <c:v>56.6</c:v>
                </c:pt>
                <c:pt idx="184">
                  <c:v>56.800000000000004</c:v>
                </c:pt>
                <c:pt idx="185">
                  <c:v>57</c:v>
                </c:pt>
                <c:pt idx="186">
                  <c:v>57.2</c:v>
                </c:pt>
                <c:pt idx="187">
                  <c:v>57.4</c:v>
                </c:pt>
                <c:pt idx="188">
                  <c:v>57.6</c:v>
                </c:pt>
                <c:pt idx="189">
                  <c:v>57.800000000000004</c:v>
                </c:pt>
                <c:pt idx="190">
                  <c:v>58</c:v>
                </c:pt>
                <c:pt idx="191">
                  <c:v>58.2</c:v>
                </c:pt>
                <c:pt idx="192">
                  <c:v>58.400000000000006</c:v>
                </c:pt>
                <c:pt idx="193">
                  <c:v>58.6</c:v>
                </c:pt>
                <c:pt idx="194">
                  <c:v>58.800000000000004</c:v>
                </c:pt>
                <c:pt idx="195">
                  <c:v>59</c:v>
                </c:pt>
                <c:pt idx="196">
                  <c:v>59.2</c:v>
                </c:pt>
                <c:pt idx="197">
                  <c:v>59.400000000000006</c:v>
                </c:pt>
                <c:pt idx="198">
                  <c:v>59.6</c:v>
                </c:pt>
                <c:pt idx="199">
                  <c:v>59.800000000000004</c:v>
                </c:pt>
                <c:pt idx="200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864064"/>
        <c:axId val="195865600"/>
      </c:lineChart>
      <c:catAx>
        <c:axId val="19586406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95865600"/>
        <c:crosses val="autoZero"/>
        <c:auto val="1"/>
        <c:lblAlgn val="ctr"/>
        <c:lblOffset val="100"/>
        <c:noMultiLvlLbl val="0"/>
      </c:catAx>
      <c:valAx>
        <c:axId val="1958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86406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Лист9!$L$6:$L$13</c:f>
              <c:numCache>
                <c:formatCode>0.000</c:formatCode>
                <c:ptCount val="8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17</c:v>
                </c:pt>
              </c:numCache>
            </c:numRef>
          </c:cat>
          <c:val>
            <c:numRef>
              <c:f>Лист9!$M$6:$M$13</c:f>
              <c:numCache>
                <c:formatCode>0.000</c:formatCode>
                <c:ptCount val="8"/>
                <c:pt idx="0">
                  <c:v>0</c:v>
                </c:pt>
                <c:pt idx="1">
                  <c:v>4.0816326530612242E-2</c:v>
                </c:pt>
                <c:pt idx="2">
                  <c:v>0.16326530612244897</c:v>
                </c:pt>
                <c:pt idx="3">
                  <c:v>0.36734693877551022</c:v>
                </c:pt>
                <c:pt idx="4">
                  <c:v>0.63265306122448983</c:v>
                </c:pt>
                <c:pt idx="5">
                  <c:v>0.83673469387755106</c:v>
                </c:pt>
                <c:pt idx="6">
                  <c:v>0.95918367346938771</c:v>
                </c:pt>
                <c:pt idx="7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14752"/>
        <c:axId val="195516288"/>
      </c:lineChart>
      <c:catAx>
        <c:axId val="195514752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195516288"/>
        <c:crosses val="autoZero"/>
        <c:auto val="1"/>
        <c:lblAlgn val="ctr"/>
        <c:lblOffset val="100"/>
        <c:noMultiLvlLbl val="0"/>
      </c:catAx>
      <c:valAx>
        <c:axId val="19551628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955147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Лист9!$I$4:$I$203</c:f>
              <c:numCache>
                <c:formatCode>0.000</c:formatCode>
                <c:ptCount val="200"/>
                <c:pt idx="0">
                  <c:v>47.359170793512178</c:v>
                </c:pt>
                <c:pt idx="1">
                  <c:v>49.332292105067772</c:v>
                </c:pt>
                <c:pt idx="2">
                  <c:v>47.76699915752183</c:v>
                </c:pt>
                <c:pt idx="3">
                  <c:v>40.893461019473378</c:v>
                </c:pt>
                <c:pt idx="4">
                  <c:v>54.12599874794585</c:v>
                </c:pt>
                <c:pt idx="5">
                  <c:v>52.376939485597163</c:v>
                </c:pt>
                <c:pt idx="6">
                  <c:v>46.218356353907019</c:v>
                </c:pt>
                <c:pt idx="7">
                  <c:v>47.929628892851781</c:v>
                </c:pt>
                <c:pt idx="8">
                  <c:v>55.958821901055934</c:v>
                </c:pt>
                <c:pt idx="9">
                  <c:v>47.778420096075266</c:v>
                </c:pt>
                <c:pt idx="10">
                  <c:v>46.930947900790812</c:v>
                </c:pt>
                <c:pt idx="11">
                  <c:v>54.667240967875912</c:v>
                </c:pt>
                <c:pt idx="12">
                  <c:v>46.810638198714955</c:v>
                </c:pt>
                <c:pt idx="13">
                  <c:v>51.197366591247729</c:v>
                </c:pt>
                <c:pt idx="14">
                  <c:v>48.772175730636171</c:v>
                </c:pt>
                <c:pt idx="15">
                  <c:v>39.840779000933111</c:v>
                </c:pt>
                <c:pt idx="16">
                  <c:v>36.695597899054846</c:v>
                </c:pt>
                <c:pt idx="17">
                  <c:v>52.94225682239194</c:v>
                </c:pt>
                <c:pt idx="18">
                  <c:v>49.922713180393323</c:v>
                </c:pt>
                <c:pt idx="19">
                  <c:v>57.2103433385345</c:v>
                </c:pt>
                <c:pt idx="20">
                  <c:v>45.942642506162827</c:v>
                </c:pt>
                <c:pt idx="21">
                  <c:v>41.512425236969918</c:v>
                </c:pt>
                <c:pt idx="22">
                  <c:v>48.212060646467371</c:v>
                </c:pt>
                <c:pt idx="23">
                  <c:v>47.639710253283447</c:v>
                </c:pt>
                <c:pt idx="24">
                  <c:v>49.802792329180036</c:v>
                </c:pt>
                <c:pt idx="25">
                  <c:v>49.840981959477709</c:v>
                </c:pt>
                <c:pt idx="26">
                  <c:v>57.011100863063533</c:v>
                </c:pt>
                <c:pt idx="27">
                  <c:v>54.068242902767224</c:v>
                </c:pt>
                <c:pt idx="28">
                  <c:v>47.648016365561439</c:v>
                </c:pt>
                <c:pt idx="29">
                  <c:v>62.079888971646838</c:v>
                </c:pt>
                <c:pt idx="30">
                  <c:v>45.394302268983331</c:v>
                </c:pt>
                <c:pt idx="31">
                  <c:v>43.852596443515608</c:v>
                </c:pt>
                <c:pt idx="32">
                  <c:v>51.215921988293402</c:v>
                </c:pt>
                <c:pt idx="33">
                  <c:v>49.798611688054606</c:v>
                </c:pt>
                <c:pt idx="34">
                  <c:v>50.921102489531933</c:v>
                </c:pt>
                <c:pt idx="35">
                  <c:v>58.520230306017467</c:v>
                </c:pt>
                <c:pt idx="36">
                  <c:v>36.582993359269608</c:v>
                </c:pt>
                <c:pt idx="37">
                  <c:v>55.232771897553235</c:v>
                </c:pt>
                <c:pt idx="38">
                  <c:v>54.761166238012891</c:v>
                </c:pt>
                <c:pt idx="39">
                  <c:v>53.725875447500513</c:v>
                </c:pt>
                <c:pt idx="40">
                  <c:v>57.634965637421388</c:v>
                </c:pt>
                <c:pt idx="41">
                  <c:v>47.00464448677873</c:v>
                </c:pt>
                <c:pt idx="42">
                  <c:v>41.69832159476374</c:v>
                </c:pt>
                <c:pt idx="43">
                  <c:v>39.054147434420031</c:v>
                </c:pt>
                <c:pt idx="44">
                  <c:v>42.567470341423032</c:v>
                </c:pt>
                <c:pt idx="45">
                  <c:v>57.391968275392188</c:v>
                </c:pt>
                <c:pt idx="46">
                  <c:v>50.887502838865629</c:v>
                </c:pt>
                <c:pt idx="47">
                  <c:v>40.753868486551049</c:v>
                </c:pt>
                <c:pt idx="48">
                  <c:v>50.789038863912481</c:v>
                </c:pt>
                <c:pt idx="49">
                  <c:v>46.060788140772523</c:v>
                </c:pt>
                <c:pt idx="50">
                  <c:v>44.383067867869897</c:v>
                </c:pt>
                <c:pt idx="51">
                  <c:v>54.904025520530077</c:v>
                </c:pt>
                <c:pt idx="52">
                  <c:v>48.084753541279383</c:v>
                </c:pt>
                <c:pt idx="53">
                  <c:v>48.673030374837744</c:v>
                </c:pt>
                <c:pt idx="54">
                  <c:v>40.339165881681744</c:v>
                </c:pt>
                <c:pt idx="55">
                  <c:v>54.082164531452165</c:v>
                </c:pt>
                <c:pt idx="56">
                  <c:v>54.606458452123121</c:v>
                </c:pt>
                <c:pt idx="57">
                  <c:v>55.892111915747087</c:v>
                </c:pt>
                <c:pt idx="58">
                  <c:v>56.477920355117561</c:v>
                </c:pt>
                <c:pt idx="59">
                  <c:v>47.202225015785871</c:v>
                </c:pt>
                <c:pt idx="60">
                  <c:v>57.042715776783965</c:v>
                </c:pt>
                <c:pt idx="61">
                  <c:v>54.255729400623053</c:v>
                </c:pt>
                <c:pt idx="62">
                  <c:v>46.286912238562266</c:v>
                </c:pt>
                <c:pt idx="63">
                  <c:v>50.539915909119813</c:v>
                </c:pt>
                <c:pt idx="64">
                  <c:v>52.28099799246317</c:v>
                </c:pt>
                <c:pt idx="65">
                  <c:v>50.408972264089229</c:v>
                </c:pt>
                <c:pt idx="66">
                  <c:v>58.544584870837355</c:v>
                </c:pt>
                <c:pt idx="67">
                  <c:v>46.817406619288583</c:v>
                </c:pt>
                <c:pt idx="68">
                  <c:v>48.94481882232445</c:v>
                </c:pt>
                <c:pt idx="69">
                  <c:v>56.951680615783594</c:v>
                </c:pt>
                <c:pt idx="70">
                  <c:v>45.09025541329563</c:v>
                </c:pt>
                <c:pt idx="71">
                  <c:v>49.918708132014032</c:v>
                </c:pt>
                <c:pt idx="72">
                  <c:v>50.579307695412595</c:v>
                </c:pt>
                <c:pt idx="73">
                  <c:v>50.752816404489884</c:v>
                </c:pt>
                <c:pt idx="74">
                  <c:v>45.387889794260992</c:v>
                </c:pt>
                <c:pt idx="75">
                  <c:v>45.649196365744999</c:v>
                </c:pt>
                <c:pt idx="76">
                  <c:v>60.182170276101814</c:v>
                </c:pt>
                <c:pt idx="77">
                  <c:v>39.53262358208773</c:v>
                </c:pt>
                <c:pt idx="78">
                  <c:v>56.925691752738636</c:v>
                </c:pt>
                <c:pt idx="79">
                  <c:v>39.476031317769824</c:v>
                </c:pt>
                <c:pt idx="80">
                  <c:v>45.87917785662416</c:v>
                </c:pt>
                <c:pt idx="81">
                  <c:v>52.365508178226492</c:v>
                </c:pt>
                <c:pt idx="82">
                  <c:v>56.713947193494761</c:v>
                </c:pt>
                <c:pt idx="83">
                  <c:v>55.473990340413557</c:v>
                </c:pt>
                <c:pt idx="84">
                  <c:v>49.49579005024863</c:v>
                </c:pt>
                <c:pt idx="85">
                  <c:v>42.289124008831209</c:v>
                </c:pt>
                <c:pt idx="86">
                  <c:v>43.482727859152291</c:v>
                </c:pt>
                <c:pt idx="87">
                  <c:v>42.503099987294235</c:v>
                </c:pt>
                <c:pt idx="88">
                  <c:v>45.179059454502855</c:v>
                </c:pt>
                <c:pt idx="89">
                  <c:v>49.335194310358126</c:v>
                </c:pt>
                <c:pt idx="90">
                  <c:v>40.350399520668141</c:v>
                </c:pt>
                <c:pt idx="91">
                  <c:v>53.169113311951399</c:v>
                </c:pt>
                <c:pt idx="92">
                  <c:v>51.049086623216425</c:v>
                </c:pt>
                <c:pt idx="93">
                  <c:v>54.588038569874961</c:v>
                </c:pt>
                <c:pt idx="94">
                  <c:v>45.702154991219011</c:v>
                </c:pt>
                <c:pt idx="95">
                  <c:v>60.739334192121518</c:v>
                </c:pt>
                <c:pt idx="96">
                  <c:v>44.40394248298837</c:v>
                </c:pt>
                <c:pt idx="97">
                  <c:v>46.855524887932233</c:v>
                </c:pt>
                <c:pt idx="98">
                  <c:v>41.918416848444046</c:v>
                </c:pt>
                <c:pt idx="99">
                  <c:v>37.419098652214025</c:v>
                </c:pt>
                <c:pt idx="100">
                  <c:v>50.559084221557555</c:v>
                </c:pt>
                <c:pt idx="101">
                  <c:v>48.18402877856343</c:v>
                </c:pt>
                <c:pt idx="102">
                  <c:v>49.596920781701002</c:v>
                </c:pt>
                <c:pt idx="103">
                  <c:v>44.976734058278396</c:v>
                </c:pt>
                <c:pt idx="104">
                  <c:v>49.617068800917913</c:v>
                </c:pt>
                <c:pt idx="105">
                  <c:v>44.772225426611648</c:v>
                </c:pt>
                <c:pt idx="106">
                  <c:v>43.905533627847014</c:v>
                </c:pt>
                <c:pt idx="107">
                  <c:v>48.186020345505128</c:v>
                </c:pt>
                <c:pt idx="108">
                  <c:v>48.955237922096252</c:v>
                </c:pt>
                <c:pt idx="109">
                  <c:v>49.997858545996323</c:v>
                </c:pt>
                <c:pt idx="110">
                  <c:v>58.168268108422858</c:v>
                </c:pt>
                <c:pt idx="111">
                  <c:v>59.730939906600597</c:v>
                </c:pt>
                <c:pt idx="112">
                  <c:v>59.294123035526852</c:v>
                </c:pt>
                <c:pt idx="113">
                  <c:v>45.820923738676946</c:v>
                </c:pt>
                <c:pt idx="114">
                  <c:v>41.145969113385497</c:v>
                </c:pt>
                <c:pt idx="115">
                  <c:v>46.124429681536988</c:v>
                </c:pt>
                <c:pt idx="116">
                  <c:v>44.100443639691377</c:v>
                </c:pt>
                <c:pt idx="117">
                  <c:v>40.292842368031671</c:v>
                </c:pt>
                <c:pt idx="118">
                  <c:v>45.479910862588952</c:v>
                </c:pt>
                <c:pt idx="119">
                  <c:v>51.415200261792734</c:v>
                </c:pt>
                <c:pt idx="120">
                  <c:v>45.227013681748261</c:v>
                </c:pt>
                <c:pt idx="121">
                  <c:v>45.516097118567117</c:v>
                </c:pt>
                <c:pt idx="122">
                  <c:v>35.991310845541477</c:v>
                </c:pt>
                <c:pt idx="123">
                  <c:v>52.962872665320987</c:v>
                </c:pt>
                <c:pt idx="124">
                  <c:v>54.330444951685109</c:v>
                </c:pt>
                <c:pt idx="125">
                  <c:v>57.77843278180282</c:v>
                </c:pt>
                <c:pt idx="126">
                  <c:v>43.814832120120613</c:v>
                </c:pt>
                <c:pt idx="127">
                  <c:v>39.438210308926358</c:v>
                </c:pt>
                <c:pt idx="128">
                  <c:v>46.587811439982197</c:v>
                </c:pt>
                <c:pt idx="129">
                  <c:v>55.349591199257354</c:v>
                </c:pt>
                <c:pt idx="130">
                  <c:v>55.305172779617116</c:v>
                </c:pt>
                <c:pt idx="131">
                  <c:v>49.504590154059969</c:v>
                </c:pt>
                <c:pt idx="132">
                  <c:v>37.3752349328349</c:v>
                </c:pt>
                <c:pt idx="133">
                  <c:v>44.389290868175131</c:v>
                </c:pt>
                <c:pt idx="134">
                  <c:v>54.923059413448073</c:v>
                </c:pt>
                <c:pt idx="135">
                  <c:v>50.624543535963063</c:v>
                </c:pt>
                <c:pt idx="136">
                  <c:v>41.116160912049367</c:v>
                </c:pt>
                <c:pt idx="137">
                  <c:v>56.134195943313649</c:v>
                </c:pt>
                <c:pt idx="138">
                  <c:v>55.642557181695501</c:v>
                </c:pt>
                <c:pt idx="139">
                  <c:v>49.239026148762576</c:v>
                </c:pt>
                <c:pt idx="140">
                  <c:v>42.749289519451295</c:v>
                </c:pt>
                <c:pt idx="141">
                  <c:v>46.662780302962062</c:v>
                </c:pt>
                <c:pt idx="142">
                  <c:v>35.01361026388571</c:v>
                </c:pt>
                <c:pt idx="143">
                  <c:v>42.516434859208985</c:v>
                </c:pt>
                <c:pt idx="144">
                  <c:v>48.218050662271132</c:v>
                </c:pt>
                <c:pt idx="145">
                  <c:v>44.351864661667314</c:v>
                </c:pt>
                <c:pt idx="146">
                  <c:v>48.94918519037067</c:v>
                </c:pt>
                <c:pt idx="147">
                  <c:v>43.448956946577127</c:v>
                </c:pt>
                <c:pt idx="148">
                  <c:v>52.20530023811996</c:v>
                </c:pt>
                <c:pt idx="149">
                  <c:v>46.73156894144271</c:v>
                </c:pt>
                <c:pt idx="150">
                  <c:v>53.166529035960146</c:v>
                </c:pt>
                <c:pt idx="151">
                  <c:v>58.766234028201154</c:v>
                </c:pt>
                <c:pt idx="152">
                  <c:v>41.910282888748448</c:v>
                </c:pt>
                <c:pt idx="153">
                  <c:v>52.630766053883178</c:v>
                </c:pt>
                <c:pt idx="154">
                  <c:v>50.138375892398145</c:v>
                </c:pt>
                <c:pt idx="155">
                  <c:v>44.986429029638927</c:v>
                </c:pt>
                <c:pt idx="156">
                  <c:v>50.363046707556556</c:v>
                </c:pt>
                <c:pt idx="157">
                  <c:v>47.216738747495413</c:v>
                </c:pt>
                <c:pt idx="158">
                  <c:v>53.429697343813508</c:v>
                </c:pt>
                <c:pt idx="159">
                  <c:v>50.07276617121579</c:v>
                </c:pt>
                <c:pt idx="160">
                  <c:v>46.383640249060797</c:v>
                </c:pt>
                <c:pt idx="161">
                  <c:v>51.664936392868654</c:v>
                </c:pt>
                <c:pt idx="162">
                  <c:v>46.513280805160647</c:v>
                </c:pt>
                <c:pt idx="163">
                  <c:v>44.201444428109369</c:v>
                </c:pt>
                <c:pt idx="164">
                  <c:v>50.420342274766931</c:v>
                </c:pt>
                <c:pt idx="165">
                  <c:v>48.7686622280834</c:v>
                </c:pt>
                <c:pt idx="166">
                  <c:v>49.94051977286238</c:v>
                </c:pt>
                <c:pt idx="167">
                  <c:v>61.980141131037712</c:v>
                </c:pt>
                <c:pt idx="168">
                  <c:v>53.131831030462244</c:v>
                </c:pt>
                <c:pt idx="169">
                  <c:v>49.142724619584335</c:v>
                </c:pt>
                <c:pt idx="170">
                  <c:v>40.269851407166243</c:v>
                </c:pt>
                <c:pt idx="171">
                  <c:v>41.508024467433742</c:v>
                </c:pt>
                <c:pt idx="172">
                  <c:v>60.727355213145785</c:v>
                </c:pt>
                <c:pt idx="173">
                  <c:v>45.366107334620295</c:v>
                </c:pt>
                <c:pt idx="174">
                  <c:v>55.020180793714069</c:v>
                </c:pt>
                <c:pt idx="175">
                  <c:v>51.332068706221428</c:v>
                </c:pt>
                <c:pt idx="176">
                  <c:v>35.676653376808126</c:v>
                </c:pt>
                <c:pt idx="177">
                  <c:v>43.42727919561041</c:v>
                </c:pt>
                <c:pt idx="178">
                  <c:v>46.355836195630069</c:v>
                </c:pt>
                <c:pt idx="179">
                  <c:v>48.317263305775285</c:v>
                </c:pt>
                <c:pt idx="180">
                  <c:v>49.057751348616833</c:v>
                </c:pt>
                <c:pt idx="181">
                  <c:v>37.56698463332593</c:v>
                </c:pt>
                <c:pt idx="182">
                  <c:v>51.174087311619033</c:v>
                </c:pt>
                <c:pt idx="183">
                  <c:v>55.047771992962154</c:v>
                </c:pt>
                <c:pt idx="184">
                  <c:v>41.69811043281419</c:v>
                </c:pt>
                <c:pt idx="185">
                  <c:v>57.355389665551535</c:v>
                </c:pt>
                <c:pt idx="186">
                  <c:v>48.018144595055013</c:v>
                </c:pt>
                <c:pt idx="187">
                  <c:v>47.263203859264266</c:v>
                </c:pt>
                <c:pt idx="188">
                  <c:v>55.271459580240041</c:v>
                </c:pt>
                <c:pt idx="189">
                  <c:v>48.659459055831377</c:v>
                </c:pt>
                <c:pt idx="190">
                  <c:v>38.921364348730648</c:v>
                </c:pt>
                <c:pt idx="191">
                  <c:v>50.619114457793216</c:v>
                </c:pt>
                <c:pt idx="192">
                  <c:v>33.5878333069234</c:v>
                </c:pt>
                <c:pt idx="193">
                  <c:v>56.486947842155487</c:v>
                </c:pt>
                <c:pt idx="194">
                  <c:v>42.210313800865904</c:v>
                </c:pt>
                <c:pt idx="195">
                  <c:v>48.709567373707145</c:v>
                </c:pt>
                <c:pt idx="196">
                  <c:v>49.291292760811189</c:v>
                </c:pt>
                <c:pt idx="197">
                  <c:v>36.749177233030522</c:v>
                </c:pt>
                <c:pt idx="198">
                  <c:v>47.402501083443106</c:v>
                </c:pt>
                <c:pt idx="199">
                  <c:v>41.25836874787791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Лист9!$J$4:$J$203</c:f>
              <c:numCache>
                <c:formatCode>0.000</c:formatCode>
                <c:ptCount val="200"/>
                <c:pt idx="0">
                  <c:v>47.79940596314659</c:v>
                </c:pt>
                <c:pt idx="1">
                  <c:v>50.341202654715417</c:v>
                </c:pt>
                <c:pt idx="2">
                  <c:v>42.963871099173105</c:v>
                </c:pt>
                <c:pt idx="3">
                  <c:v>38.830107118689369</c:v>
                </c:pt>
                <c:pt idx="4">
                  <c:v>48.595814139133765</c:v>
                </c:pt>
                <c:pt idx="5">
                  <c:v>40.637151712942838</c:v>
                </c:pt>
                <c:pt idx="6">
                  <c:v>43.912727268598978</c:v>
                </c:pt>
                <c:pt idx="7">
                  <c:v>45.955071214310948</c:v>
                </c:pt>
                <c:pt idx="8">
                  <c:v>44.968453829077312</c:v>
                </c:pt>
                <c:pt idx="9">
                  <c:v>48.062453606847228</c:v>
                </c:pt>
                <c:pt idx="10">
                  <c:v>42.677004186509016</c:v>
                </c:pt>
                <c:pt idx="11">
                  <c:v>47.986991824832174</c:v>
                </c:pt>
                <c:pt idx="12">
                  <c:v>52.492596846211548</c:v>
                </c:pt>
                <c:pt idx="13">
                  <c:v>46.215385157639936</c:v>
                </c:pt>
                <c:pt idx="14">
                  <c:v>55.097110707947735</c:v>
                </c:pt>
                <c:pt idx="15">
                  <c:v>37.348027746249358</c:v>
                </c:pt>
                <c:pt idx="16">
                  <c:v>50.287731486366148</c:v>
                </c:pt>
                <c:pt idx="17">
                  <c:v>47.471719544865337</c:v>
                </c:pt>
                <c:pt idx="18">
                  <c:v>49.148839558982729</c:v>
                </c:pt>
                <c:pt idx="19">
                  <c:v>51.240994505473012</c:v>
                </c:pt>
                <c:pt idx="20">
                  <c:v>43.148146178959244</c:v>
                </c:pt>
                <c:pt idx="21">
                  <c:v>50.884514964499687</c:v>
                </c:pt>
                <c:pt idx="22">
                  <c:v>37.118868379739418</c:v>
                </c:pt>
                <c:pt idx="23">
                  <c:v>61.243267712420618</c:v>
                </c:pt>
                <c:pt idx="24">
                  <c:v>47.553080801808029</c:v>
                </c:pt>
                <c:pt idx="25">
                  <c:v>45.16669887927786</c:v>
                </c:pt>
                <c:pt idx="26">
                  <c:v>48.738806236110015</c:v>
                </c:pt>
                <c:pt idx="27">
                  <c:v>44.733715594826663</c:v>
                </c:pt>
                <c:pt idx="28">
                  <c:v>43.76044104436285</c:v>
                </c:pt>
                <c:pt idx="29">
                  <c:v>39.850623843896372</c:v>
                </c:pt>
                <c:pt idx="30">
                  <c:v>39.510002554817532</c:v>
                </c:pt>
                <c:pt idx="31">
                  <c:v>50.140881082628106</c:v>
                </c:pt>
                <c:pt idx="32">
                  <c:v>45.198602275907653</c:v>
                </c:pt>
                <c:pt idx="33">
                  <c:v>55.050717599028303</c:v>
                </c:pt>
                <c:pt idx="34">
                  <c:v>51.438509973453662</c:v>
                </c:pt>
                <c:pt idx="35">
                  <c:v>51.926942676506521</c:v>
                </c:pt>
                <c:pt idx="36">
                  <c:v>45.897432093334757</c:v>
                </c:pt>
                <c:pt idx="37">
                  <c:v>58.204221126034156</c:v>
                </c:pt>
                <c:pt idx="38">
                  <c:v>53.347132521477164</c:v>
                </c:pt>
                <c:pt idx="39">
                  <c:v>54.265556551490469</c:v>
                </c:pt>
                <c:pt idx="40">
                  <c:v>52.665369751641435</c:v>
                </c:pt>
                <c:pt idx="41">
                  <c:v>50.325024942398471</c:v>
                </c:pt>
                <c:pt idx="42">
                  <c:v>40.11937050599051</c:v>
                </c:pt>
                <c:pt idx="43">
                  <c:v>38.496012897200799</c:v>
                </c:pt>
                <c:pt idx="44">
                  <c:v>62.90624967718886</c:v>
                </c:pt>
                <c:pt idx="45">
                  <c:v>43.489876842951368</c:v>
                </c:pt>
                <c:pt idx="46">
                  <c:v>50.915204851493364</c:v>
                </c:pt>
                <c:pt idx="47">
                  <c:v>50.521531048970559</c:v>
                </c:pt>
                <c:pt idx="48">
                  <c:v>49.824657879445972</c:v>
                </c:pt>
                <c:pt idx="49">
                  <c:v>51.926359951563825</c:v>
                </c:pt>
                <c:pt idx="50">
                  <c:v>63.26206306650144</c:v>
                </c:pt>
                <c:pt idx="51">
                  <c:v>45.702230739040182</c:v>
                </c:pt>
                <c:pt idx="52">
                  <c:v>50.798432417814141</c:v>
                </c:pt>
                <c:pt idx="53">
                  <c:v>58.939622141047522</c:v>
                </c:pt>
                <c:pt idx="54">
                  <c:v>50.733786613640987</c:v>
                </c:pt>
                <c:pt idx="55">
                  <c:v>54.108575813452461</c:v>
                </c:pt>
                <c:pt idx="56">
                  <c:v>57.265686931937829</c:v>
                </c:pt>
                <c:pt idx="57">
                  <c:v>46.892116047605768</c:v>
                </c:pt>
                <c:pt idx="58">
                  <c:v>45.552928915344481</c:v>
                </c:pt>
                <c:pt idx="59">
                  <c:v>52.775782626791965</c:v>
                </c:pt>
                <c:pt idx="60">
                  <c:v>55.371808792032724</c:v>
                </c:pt>
                <c:pt idx="61">
                  <c:v>56.255325522112159</c:v>
                </c:pt>
                <c:pt idx="62">
                  <c:v>50.378163068964049</c:v>
                </c:pt>
                <c:pt idx="63">
                  <c:v>44.202891914347802</c:v>
                </c:pt>
                <c:pt idx="64">
                  <c:v>40.450390570662805</c:v>
                </c:pt>
                <c:pt idx="65">
                  <c:v>50.508171885752887</c:v>
                </c:pt>
                <c:pt idx="66">
                  <c:v>38.125621692070446</c:v>
                </c:pt>
                <c:pt idx="67">
                  <c:v>47.787843155908838</c:v>
                </c:pt>
                <c:pt idx="68">
                  <c:v>45.232213650806941</c:v>
                </c:pt>
                <c:pt idx="69">
                  <c:v>52.220644851413873</c:v>
                </c:pt>
                <c:pt idx="70">
                  <c:v>49.225210497097962</c:v>
                </c:pt>
                <c:pt idx="71">
                  <c:v>55.025954356343171</c:v>
                </c:pt>
                <c:pt idx="72">
                  <c:v>51.666320926869972</c:v>
                </c:pt>
                <c:pt idx="73">
                  <c:v>58.965902476866212</c:v>
                </c:pt>
                <c:pt idx="74">
                  <c:v>53.240498590422753</c:v>
                </c:pt>
                <c:pt idx="75">
                  <c:v>54.87289309130319</c:v>
                </c:pt>
                <c:pt idx="76">
                  <c:v>45.635999459139789</c:v>
                </c:pt>
                <c:pt idx="77">
                  <c:v>53.306058782662944</c:v>
                </c:pt>
                <c:pt idx="78">
                  <c:v>48.264289702930576</c:v>
                </c:pt>
                <c:pt idx="79">
                  <c:v>46.704750396047565</c:v>
                </c:pt>
                <c:pt idx="80">
                  <c:v>59.642581585607445</c:v>
                </c:pt>
                <c:pt idx="81">
                  <c:v>42.112340880021947</c:v>
                </c:pt>
                <c:pt idx="82">
                  <c:v>49.951476942470215</c:v>
                </c:pt>
                <c:pt idx="83">
                  <c:v>48.573515259206943</c:v>
                </c:pt>
                <c:pt idx="84">
                  <c:v>50.251866139900564</c:v>
                </c:pt>
                <c:pt idx="85">
                  <c:v>54.848684741389079</c:v>
                </c:pt>
                <c:pt idx="86">
                  <c:v>50.206545273538346</c:v>
                </c:pt>
                <c:pt idx="87">
                  <c:v>44.618955904181668</c:v>
                </c:pt>
                <c:pt idx="88">
                  <c:v>42.962939039261123</c:v>
                </c:pt>
                <c:pt idx="89">
                  <c:v>38.265423031431354</c:v>
                </c:pt>
                <c:pt idx="90">
                  <c:v>42.872746296297294</c:v>
                </c:pt>
                <c:pt idx="91">
                  <c:v>56.135022041505721</c:v>
                </c:pt>
                <c:pt idx="92">
                  <c:v>51.801129176241275</c:v>
                </c:pt>
                <c:pt idx="93">
                  <c:v>56.208369372200764</c:v>
                </c:pt>
                <c:pt idx="94">
                  <c:v>50.08234730992227</c:v>
                </c:pt>
                <c:pt idx="95">
                  <c:v>47.207924569160753</c:v>
                </c:pt>
                <c:pt idx="96">
                  <c:v>54.362180379799042</c:v>
                </c:pt>
                <c:pt idx="97">
                  <c:v>43.431660889206313</c:v>
                </c:pt>
                <c:pt idx="98">
                  <c:v>47.805110868451223</c:v>
                </c:pt>
                <c:pt idx="99">
                  <c:v>56.278334150980299</c:v>
                </c:pt>
                <c:pt idx="100">
                  <c:v>44.635393340993588</c:v>
                </c:pt>
                <c:pt idx="101">
                  <c:v>44.518384324115118</c:v>
                </c:pt>
                <c:pt idx="102">
                  <c:v>49.616464434889053</c:v>
                </c:pt>
                <c:pt idx="103">
                  <c:v>46.914094999479794</c:v>
                </c:pt>
                <c:pt idx="104">
                  <c:v>45.328103721011075</c:v>
                </c:pt>
                <c:pt idx="105">
                  <c:v>53.094739137396289</c:v>
                </c:pt>
                <c:pt idx="106">
                  <c:v>57.856566325224421</c:v>
                </c:pt>
                <c:pt idx="107">
                  <c:v>45.601611691474318</c:v>
                </c:pt>
                <c:pt idx="108">
                  <c:v>32.200073538931903</c:v>
                </c:pt>
                <c:pt idx="109">
                  <c:v>49.518453592352401</c:v>
                </c:pt>
                <c:pt idx="110">
                  <c:v>58.508346207892998</c:v>
                </c:pt>
                <c:pt idx="111">
                  <c:v>54.764154788620907</c:v>
                </c:pt>
                <c:pt idx="112">
                  <c:v>56.558767848815513</c:v>
                </c:pt>
                <c:pt idx="113">
                  <c:v>50.783998933491667</c:v>
                </c:pt>
                <c:pt idx="114">
                  <c:v>32.543391152164212</c:v>
                </c:pt>
                <c:pt idx="115">
                  <c:v>52.566631986937708</c:v>
                </c:pt>
                <c:pt idx="116">
                  <c:v>36.978616677125132</c:v>
                </c:pt>
                <c:pt idx="117">
                  <c:v>34.826780991536594</c:v>
                </c:pt>
                <c:pt idx="118">
                  <c:v>57.423459075642178</c:v>
                </c:pt>
                <c:pt idx="119">
                  <c:v>46.995245703289974</c:v>
                </c:pt>
                <c:pt idx="120">
                  <c:v>53.833148529578935</c:v>
                </c:pt>
                <c:pt idx="121">
                  <c:v>46.289701480110125</c:v>
                </c:pt>
                <c:pt idx="122">
                  <c:v>52.411426461462952</c:v>
                </c:pt>
                <c:pt idx="123">
                  <c:v>47.75016314858739</c:v>
                </c:pt>
                <c:pt idx="124">
                  <c:v>55.291654564559593</c:v>
                </c:pt>
                <c:pt idx="125">
                  <c:v>46.553848380059371</c:v>
                </c:pt>
                <c:pt idx="126">
                  <c:v>47.068421529837622</c:v>
                </c:pt>
                <c:pt idx="127">
                  <c:v>50.992768556359465</c:v>
                </c:pt>
                <c:pt idx="128">
                  <c:v>47.907452452569473</c:v>
                </c:pt>
                <c:pt idx="129">
                  <c:v>48.20859945718145</c:v>
                </c:pt>
                <c:pt idx="130">
                  <c:v>47.637171266966746</c:v>
                </c:pt>
                <c:pt idx="131">
                  <c:v>55.53284999996675</c:v>
                </c:pt>
                <c:pt idx="132">
                  <c:v>56.021172144755653</c:v>
                </c:pt>
                <c:pt idx="133">
                  <c:v>47.589709885149929</c:v>
                </c:pt>
                <c:pt idx="134">
                  <c:v>49.42407544440843</c:v>
                </c:pt>
                <c:pt idx="135">
                  <c:v>44.964496513004846</c:v>
                </c:pt>
                <c:pt idx="136">
                  <c:v>59.349662611114084</c:v>
                </c:pt>
                <c:pt idx="137">
                  <c:v>42.599568635392167</c:v>
                </c:pt>
                <c:pt idx="138">
                  <c:v>51.077112274733487</c:v>
                </c:pt>
                <c:pt idx="139">
                  <c:v>63.300930648565632</c:v>
                </c:pt>
                <c:pt idx="140">
                  <c:v>46.658315939956843</c:v>
                </c:pt>
                <c:pt idx="141">
                  <c:v>39.598313901964978</c:v>
                </c:pt>
                <c:pt idx="142">
                  <c:v>48.828585082409028</c:v>
                </c:pt>
                <c:pt idx="143">
                  <c:v>54.221517752070142</c:v>
                </c:pt>
                <c:pt idx="144">
                  <c:v>42.953301681238628</c:v>
                </c:pt>
                <c:pt idx="145">
                  <c:v>40.656836282611728</c:v>
                </c:pt>
                <c:pt idx="146">
                  <c:v>47.030806014344122</c:v>
                </c:pt>
                <c:pt idx="147">
                  <c:v>45.607244868345838</c:v>
                </c:pt>
                <c:pt idx="148">
                  <c:v>46.78425785609096</c:v>
                </c:pt>
                <c:pt idx="149">
                  <c:v>44.624504747128192</c:v>
                </c:pt>
                <c:pt idx="150">
                  <c:v>57.603302404197983</c:v>
                </c:pt>
                <c:pt idx="151">
                  <c:v>47.162752026513466</c:v>
                </c:pt>
                <c:pt idx="152">
                  <c:v>51.24519804960569</c:v>
                </c:pt>
                <c:pt idx="153">
                  <c:v>52.861043100381956</c:v>
                </c:pt>
                <c:pt idx="154">
                  <c:v>51.837288904455313</c:v>
                </c:pt>
                <c:pt idx="155">
                  <c:v>42.137285779997526</c:v>
                </c:pt>
                <c:pt idx="156">
                  <c:v>48.828690667129052</c:v>
                </c:pt>
                <c:pt idx="157">
                  <c:v>43.929179620174686</c:v>
                </c:pt>
                <c:pt idx="158">
                  <c:v>46.461940043579673</c:v>
                </c:pt>
                <c:pt idx="159">
                  <c:v>44.498718668854558</c:v>
                </c:pt>
                <c:pt idx="160">
                  <c:v>51.290714274729908</c:v>
                </c:pt>
                <c:pt idx="161">
                  <c:v>50.727030038541201</c:v>
                </c:pt>
                <c:pt idx="162">
                  <c:v>40.748472195687569</c:v>
                </c:pt>
                <c:pt idx="163">
                  <c:v>35.08198072432873</c:v>
                </c:pt>
                <c:pt idx="164">
                  <c:v>51.771698109912322</c:v>
                </c:pt>
                <c:pt idx="165">
                  <c:v>41.653311756443678</c:v>
                </c:pt>
                <c:pt idx="166">
                  <c:v>46.397950566849694</c:v>
                </c:pt>
                <c:pt idx="167">
                  <c:v>43.590810337334965</c:v>
                </c:pt>
                <c:pt idx="168">
                  <c:v>35.216702112955502</c:v>
                </c:pt>
                <c:pt idx="169">
                  <c:v>45.761665947379697</c:v>
                </c:pt>
                <c:pt idx="170">
                  <c:v>54.866379065488033</c:v>
                </c:pt>
                <c:pt idx="171">
                  <c:v>45.708438189194737</c:v>
                </c:pt>
                <c:pt idx="172">
                  <c:v>43.569404849029894</c:v>
                </c:pt>
                <c:pt idx="173">
                  <c:v>42.256054527701586</c:v>
                </c:pt>
                <c:pt idx="174">
                  <c:v>45.542403541871352</c:v>
                </c:pt>
                <c:pt idx="175">
                  <c:v>47.501260654888924</c:v>
                </c:pt>
                <c:pt idx="176">
                  <c:v>43.076449870990395</c:v>
                </c:pt>
                <c:pt idx="177">
                  <c:v>57.484948926642772</c:v>
                </c:pt>
                <c:pt idx="178">
                  <c:v>46.07979396030747</c:v>
                </c:pt>
                <c:pt idx="179">
                  <c:v>46.43565889174085</c:v>
                </c:pt>
                <c:pt idx="180">
                  <c:v>39.636913081282934</c:v>
                </c:pt>
                <c:pt idx="181">
                  <c:v>55.085345936084963</c:v>
                </c:pt>
                <c:pt idx="182">
                  <c:v>40.49814452170331</c:v>
                </c:pt>
                <c:pt idx="183">
                  <c:v>43.805104355704181</c:v>
                </c:pt>
                <c:pt idx="184">
                  <c:v>46.62291317257089</c:v>
                </c:pt>
                <c:pt idx="185">
                  <c:v>52.614382504077334</c:v>
                </c:pt>
                <c:pt idx="186">
                  <c:v>56.562094423051477</c:v>
                </c:pt>
                <c:pt idx="187">
                  <c:v>51.942675317742683</c:v>
                </c:pt>
                <c:pt idx="188">
                  <c:v>55.772881673927088</c:v>
                </c:pt>
                <c:pt idx="189">
                  <c:v>47.006045808989633</c:v>
                </c:pt>
                <c:pt idx="190">
                  <c:v>49.52875434174701</c:v>
                </c:pt>
                <c:pt idx="191">
                  <c:v>57.299662811071926</c:v>
                </c:pt>
                <c:pt idx="192">
                  <c:v>51.645232406390946</c:v>
                </c:pt>
                <c:pt idx="193">
                  <c:v>56.113543189387983</c:v>
                </c:pt>
                <c:pt idx="194">
                  <c:v>47.657070825093626</c:v>
                </c:pt>
                <c:pt idx="195">
                  <c:v>59.272016944789236</c:v>
                </c:pt>
                <c:pt idx="196">
                  <c:v>58.777382712339104</c:v>
                </c:pt>
                <c:pt idx="197">
                  <c:v>45.95830802368139</c:v>
                </c:pt>
                <c:pt idx="198">
                  <c:v>49.441909234483589</c:v>
                </c:pt>
                <c:pt idx="199">
                  <c:v>44.984058226846358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57632"/>
        <c:axId val="196022272"/>
      </c:lineChart>
      <c:catAx>
        <c:axId val="19555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6022272"/>
        <c:crosses val="autoZero"/>
        <c:auto val="1"/>
        <c:lblAlgn val="ctr"/>
        <c:lblOffset val="100"/>
        <c:noMultiLvlLbl val="0"/>
      </c:catAx>
      <c:valAx>
        <c:axId val="1960222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95557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Лист9!$H$206:$H$221</c:f>
              <c:numCache>
                <c:formatCode>0.000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22</c:v>
                </c:pt>
                <c:pt idx="7">
                  <c:v>37</c:v>
                </c:pt>
                <c:pt idx="8">
                  <c:v>22</c:v>
                </c:pt>
                <c:pt idx="9">
                  <c:v>30</c:v>
                </c:pt>
                <c:pt idx="10">
                  <c:v>17</c:v>
                </c:pt>
                <c:pt idx="11">
                  <c:v>20</c:v>
                </c:pt>
                <c:pt idx="12">
                  <c:v>9</c:v>
                </c:pt>
                <c:pt idx="13">
                  <c:v>5</c:v>
                </c:pt>
                <c:pt idx="14">
                  <c:v>4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6051328"/>
        <c:axId val="196052864"/>
      </c:barChart>
      <c:catAx>
        <c:axId val="196051328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96052864"/>
        <c:crosses val="autoZero"/>
        <c:auto val="1"/>
        <c:lblAlgn val="ctr"/>
        <c:lblOffset val="100"/>
        <c:noMultiLvlLbl val="0"/>
      </c:catAx>
      <c:valAx>
        <c:axId val="19605286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19605132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Лист9!$J$220:$J$235</c:f>
              <c:strCache>
                <c:ptCount val="16"/>
                <c:pt idx="0">
                  <c:v>29,000</c:v>
                </c:pt>
                <c:pt idx="1">
                  <c:v>31,370</c:v>
                </c:pt>
                <c:pt idx="2">
                  <c:v>33,740</c:v>
                </c:pt>
                <c:pt idx="3">
                  <c:v>36,110</c:v>
                </c:pt>
                <c:pt idx="4">
                  <c:v>38,480</c:v>
                </c:pt>
                <c:pt idx="5">
                  <c:v>40,849</c:v>
                </c:pt>
                <c:pt idx="6">
                  <c:v>43,219</c:v>
                </c:pt>
                <c:pt idx="7">
                  <c:v>45,589</c:v>
                </c:pt>
                <c:pt idx="8">
                  <c:v>47,959</c:v>
                </c:pt>
                <c:pt idx="9">
                  <c:v>50,329</c:v>
                </c:pt>
                <c:pt idx="10">
                  <c:v>52,699</c:v>
                </c:pt>
                <c:pt idx="11">
                  <c:v>55,069</c:v>
                </c:pt>
                <c:pt idx="12">
                  <c:v>57,439</c:v>
                </c:pt>
                <c:pt idx="13">
                  <c:v>59,809</c:v>
                </c:pt>
                <c:pt idx="14">
                  <c:v>62,178</c:v>
                </c:pt>
                <c:pt idx="15">
                  <c:v>Еще</c:v>
                </c:pt>
              </c:strCache>
            </c:strRef>
          </c:cat>
          <c:val>
            <c:numRef>
              <c:f>Лист9!$K$220:$K$235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9</c:v>
                </c:pt>
                <c:pt idx="5">
                  <c:v>13</c:v>
                </c:pt>
                <c:pt idx="6">
                  <c:v>16</c:v>
                </c:pt>
                <c:pt idx="7">
                  <c:v>23</c:v>
                </c:pt>
                <c:pt idx="8">
                  <c:v>29</c:v>
                </c:pt>
                <c:pt idx="9">
                  <c:v>32</c:v>
                </c:pt>
                <c:pt idx="10">
                  <c:v>24</c:v>
                </c:pt>
                <c:pt idx="11">
                  <c:v>22</c:v>
                </c:pt>
                <c:pt idx="12">
                  <c:v>11</c:v>
                </c:pt>
                <c:pt idx="13">
                  <c:v>8</c:v>
                </c:pt>
                <c:pt idx="14">
                  <c:v>6</c:v>
                </c:pt>
                <c:pt idx="1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5957888"/>
        <c:axId val="195959424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Лист9!$J$220:$J$235</c:f>
              <c:strCache>
                <c:ptCount val="16"/>
                <c:pt idx="0">
                  <c:v>29,000</c:v>
                </c:pt>
                <c:pt idx="1">
                  <c:v>31,370</c:v>
                </c:pt>
                <c:pt idx="2">
                  <c:v>33,740</c:v>
                </c:pt>
                <c:pt idx="3">
                  <c:v>36,110</c:v>
                </c:pt>
                <c:pt idx="4">
                  <c:v>38,480</c:v>
                </c:pt>
                <c:pt idx="5">
                  <c:v>40,849</c:v>
                </c:pt>
                <c:pt idx="6">
                  <c:v>43,219</c:v>
                </c:pt>
                <c:pt idx="7">
                  <c:v>45,589</c:v>
                </c:pt>
                <c:pt idx="8">
                  <c:v>47,959</c:v>
                </c:pt>
                <c:pt idx="9">
                  <c:v>50,329</c:v>
                </c:pt>
                <c:pt idx="10">
                  <c:v>52,699</c:v>
                </c:pt>
                <c:pt idx="11">
                  <c:v>55,069</c:v>
                </c:pt>
                <c:pt idx="12">
                  <c:v>57,439</c:v>
                </c:pt>
                <c:pt idx="13">
                  <c:v>59,809</c:v>
                </c:pt>
                <c:pt idx="14">
                  <c:v>62,178</c:v>
                </c:pt>
                <c:pt idx="15">
                  <c:v>Еще</c:v>
                </c:pt>
              </c:strCache>
            </c:strRef>
          </c:cat>
          <c:val>
            <c:numRef>
              <c:f>Лист9!$L$220:$L$235</c:f>
              <c:numCache>
                <c:formatCode>0.00%</c:formatCode>
                <c:ptCount val="16"/>
                <c:pt idx="0">
                  <c:v>0</c:v>
                </c:pt>
                <c:pt idx="1">
                  <c:v>5.0000000000000001E-3</c:v>
                </c:pt>
                <c:pt idx="2">
                  <c:v>1.4999999999999999E-2</c:v>
                </c:pt>
                <c:pt idx="3">
                  <c:v>0.03</c:v>
                </c:pt>
                <c:pt idx="4">
                  <c:v>7.4999999999999997E-2</c:v>
                </c:pt>
                <c:pt idx="5">
                  <c:v>0.14000000000000001</c:v>
                </c:pt>
                <c:pt idx="6">
                  <c:v>0.22</c:v>
                </c:pt>
                <c:pt idx="7">
                  <c:v>0.33500000000000002</c:v>
                </c:pt>
                <c:pt idx="8">
                  <c:v>0.48</c:v>
                </c:pt>
                <c:pt idx="9">
                  <c:v>0.64</c:v>
                </c:pt>
                <c:pt idx="10">
                  <c:v>0.76</c:v>
                </c:pt>
                <c:pt idx="11">
                  <c:v>0.87</c:v>
                </c:pt>
                <c:pt idx="12">
                  <c:v>0.92500000000000004</c:v>
                </c:pt>
                <c:pt idx="13">
                  <c:v>0.96499999999999997</c:v>
                </c:pt>
                <c:pt idx="14">
                  <c:v>0.995</c:v>
                </c:pt>
                <c:pt idx="15">
                  <c:v>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975040"/>
        <c:axId val="195973504"/>
      </c:lineChart>
      <c:catAx>
        <c:axId val="195957888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95959424"/>
        <c:crosses val="autoZero"/>
        <c:auto val="1"/>
        <c:lblAlgn val="ctr"/>
        <c:lblOffset val="100"/>
        <c:noMultiLvlLbl val="0"/>
      </c:catAx>
      <c:valAx>
        <c:axId val="1959594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5957888"/>
        <c:crosses val="autoZero"/>
        <c:crossBetween val="between"/>
      </c:valAx>
      <c:valAx>
        <c:axId val="1959735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95975040"/>
        <c:crosses val="max"/>
        <c:crossBetween val="between"/>
      </c:valAx>
      <c:catAx>
        <c:axId val="195975040"/>
        <c:scaling>
          <c:orientation val="minMax"/>
        </c:scaling>
        <c:delete val="1"/>
        <c:axPos val="b"/>
        <c:majorTickMark val="out"/>
        <c:minorTickMark val="none"/>
        <c:tickLblPos val="nextTo"/>
        <c:crossAx val="195973504"/>
        <c:crosses val="autoZero"/>
        <c:auto val="1"/>
        <c:lblAlgn val="ctr"/>
        <c:lblOffset val="100"/>
        <c:noMultiLvlLbl val="0"/>
      </c:cat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Лист9!$AG$2:$AG$7</c:f>
              <c:numCache>
                <c:formatCode>General</c:formatCode>
                <c:ptCount val="6"/>
                <c:pt idx="0">
                  <c:v>34</c:v>
                </c:pt>
                <c:pt idx="1">
                  <c:v>34</c:v>
                </c:pt>
                <c:pt idx="2">
                  <c:v>32</c:v>
                </c:pt>
                <c:pt idx="3">
                  <c:v>34</c:v>
                </c:pt>
                <c:pt idx="4">
                  <c:v>43</c:v>
                </c:pt>
                <c:pt idx="5">
                  <c:v>23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6004096"/>
        <c:axId val="196870144"/>
      </c:barChart>
      <c:catAx>
        <c:axId val="196004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96870144"/>
        <c:crosses val="autoZero"/>
        <c:auto val="1"/>
        <c:lblAlgn val="ctr"/>
        <c:lblOffset val="100"/>
        <c:noMultiLvlLbl val="0"/>
      </c:catAx>
      <c:valAx>
        <c:axId val="196870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960040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Лист10!$T$7:$T$206</c:f>
              <c:numCache>
                <c:formatCode>0.000</c:formatCode>
                <c:ptCount val="200"/>
                <c:pt idx="0">
                  <c:v>20.705918979644775</c:v>
                </c:pt>
                <c:pt idx="1">
                  <c:v>20.555319690704344</c:v>
                </c:pt>
                <c:pt idx="2">
                  <c:v>20.011817550659181</c:v>
                </c:pt>
                <c:pt idx="3">
                  <c:v>20.479007530212403</c:v>
                </c:pt>
                <c:pt idx="4">
                  <c:v>20.200931072235107</c:v>
                </c:pt>
                <c:pt idx="5">
                  <c:v>19.785910558700561</c:v>
                </c:pt>
                <c:pt idx="6">
                  <c:v>19.992833757400511</c:v>
                </c:pt>
                <c:pt idx="7">
                  <c:v>20.195602512359621</c:v>
                </c:pt>
                <c:pt idx="8">
                  <c:v>19.887525367736817</c:v>
                </c:pt>
                <c:pt idx="9">
                  <c:v>20.060446739196777</c:v>
                </c:pt>
                <c:pt idx="10">
                  <c:v>20.30731554031372</c:v>
                </c:pt>
                <c:pt idx="11">
                  <c:v>20.77775945663452</c:v>
                </c:pt>
                <c:pt idx="12">
                  <c:v>21.7440486907959</c:v>
                </c:pt>
                <c:pt idx="13">
                  <c:v>21.486609268188477</c:v>
                </c:pt>
                <c:pt idx="14">
                  <c:v>20.585534572601318</c:v>
                </c:pt>
                <c:pt idx="15">
                  <c:v>21.813094806671142</c:v>
                </c:pt>
                <c:pt idx="16">
                  <c:v>22.529809379577635</c:v>
                </c:pt>
                <c:pt idx="17">
                  <c:v>23.375158882141115</c:v>
                </c:pt>
                <c:pt idx="18">
                  <c:v>23.435927677154542</c:v>
                </c:pt>
                <c:pt idx="19">
                  <c:v>24.25143027305603</c:v>
                </c:pt>
                <c:pt idx="20">
                  <c:v>24.664409112930297</c:v>
                </c:pt>
                <c:pt idx="21">
                  <c:v>25.332121515274046</c:v>
                </c:pt>
                <c:pt idx="22">
                  <c:v>24.862890100479127</c:v>
                </c:pt>
                <c:pt idx="23">
                  <c:v>25.210868883132935</c:v>
                </c:pt>
                <c:pt idx="24">
                  <c:v>25.702329397201538</c:v>
                </c:pt>
                <c:pt idx="25">
                  <c:v>25.556845617294311</c:v>
                </c:pt>
                <c:pt idx="26">
                  <c:v>26.03330578804016</c:v>
                </c:pt>
                <c:pt idx="27">
                  <c:v>26.225185251235963</c:v>
                </c:pt>
                <c:pt idx="28">
                  <c:v>26.452224302291871</c:v>
                </c:pt>
                <c:pt idx="29">
                  <c:v>26.129103422164917</c:v>
                </c:pt>
                <c:pt idx="30">
                  <c:v>26.934617471694946</c:v>
                </c:pt>
                <c:pt idx="31">
                  <c:v>26.627654695510863</c:v>
                </c:pt>
                <c:pt idx="32">
                  <c:v>26.550958013534547</c:v>
                </c:pt>
                <c:pt idx="33">
                  <c:v>26.463415908813477</c:v>
                </c:pt>
                <c:pt idx="34">
                  <c:v>26.019355297088623</c:v>
                </c:pt>
                <c:pt idx="35">
                  <c:v>26.049602222442626</c:v>
                </c:pt>
                <c:pt idx="36">
                  <c:v>27.223330879211424</c:v>
                </c:pt>
                <c:pt idx="37">
                  <c:v>27.417212104797365</c:v>
                </c:pt>
                <c:pt idx="38">
                  <c:v>27.411832141876221</c:v>
                </c:pt>
                <c:pt idx="39">
                  <c:v>27.356292486190796</c:v>
                </c:pt>
                <c:pt idx="40">
                  <c:v>27.555486154556277</c:v>
                </c:pt>
                <c:pt idx="41">
                  <c:v>27.750525140762328</c:v>
                </c:pt>
                <c:pt idx="42">
                  <c:v>27.801928853988649</c:v>
                </c:pt>
                <c:pt idx="43">
                  <c:v>27.481967496871949</c:v>
                </c:pt>
                <c:pt idx="44">
                  <c:v>27.151160955429077</c:v>
                </c:pt>
                <c:pt idx="45">
                  <c:v>27.581778717041018</c:v>
                </c:pt>
                <c:pt idx="46">
                  <c:v>27.501550579071044</c:v>
                </c:pt>
                <c:pt idx="47">
                  <c:v>27.064804172515871</c:v>
                </c:pt>
                <c:pt idx="48">
                  <c:v>27.469575691223145</c:v>
                </c:pt>
                <c:pt idx="49">
                  <c:v>27.150618553161621</c:v>
                </c:pt>
                <c:pt idx="50">
                  <c:v>27.383292865753177</c:v>
                </c:pt>
                <c:pt idx="51">
                  <c:v>27.479022884368895</c:v>
                </c:pt>
                <c:pt idx="52">
                  <c:v>27.188541507720949</c:v>
                </c:pt>
                <c:pt idx="53">
                  <c:v>26.88721423149109</c:v>
                </c:pt>
                <c:pt idx="54">
                  <c:v>27.183363199234009</c:v>
                </c:pt>
                <c:pt idx="55">
                  <c:v>27.234245967864993</c:v>
                </c:pt>
                <c:pt idx="56">
                  <c:v>27.280973815917967</c:v>
                </c:pt>
                <c:pt idx="57">
                  <c:v>27.816856241226198</c:v>
                </c:pt>
                <c:pt idx="58">
                  <c:v>28.215794134140015</c:v>
                </c:pt>
                <c:pt idx="59">
                  <c:v>28.369465827941895</c:v>
                </c:pt>
                <c:pt idx="60">
                  <c:v>28.166619014739993</c:v>
                </c:pt>
                <c:pt idx="61">
                  <c:v>28.938079738616942</c:v>
                </c:pt>
                <c:pt idx="62">
                  <c:v>28.118601417541505</c:v>
                </c:pt>
                <c:pt idx="63">
                  <c:v>29.093010950088498</c:v>
                </c:pt>
                <c:pt idx="64">
                  <c:v>30.196055173873901</c:v>
                </c:pt>
                <c:pt idx="65">
                  <c:v>31.381729316711429</c:v>
                </c:pt>
                <c:pt idx="66">
                  <c:v>31.454926395416258</c:v>
                </c:pt>
                <c:pt idx="67">
                  <c:v>31.258389806747438</c:v>
                </c:pt>
                <c:pt idx="68">
                  <c:v>31.316586542129514</c:v>
                </c:pt>
                <c:pt idx="69">
                  <c:v>31.737838983535767</c:v>
                </c:pt>
                <c:pt idx="70">
                  <c:v>31.435362768173221</c:v>
                </c:pt>
                <c:pt idx="71">
                  <c:v>31.474404478073119</c:v>
                </c:pt>
                <c:pt idx="72">
                  <c:v>31.656927919387819</c:v>
                </c:pt>
                <c:pt idx="73">
                  <c:v>31.7269745349884</c:v>
                </c:pt>
                <c:pt idx="74">
                  <c:v>32.425656080245972</c:v>
                </c:pt>
                <c:pt idx="75">
                  <c:v>31.941388082504275</c:v>
                </c:pt>
                <c:pt idx="76">
                  <c:v>32.008751535415648</c:v>
                </c:pt>
                <c:pt idx="77">
                  <c:v>32.571960544586183</c:v>
                </c:pt>
                <c:pt idx="78">
                  <c:v>32.991534042358396</c:v>
                </c:pt>
                <c:pt idx="79">
                  <c:v>33.039742469787598</c:v>
                </c:pt>
                <c:pt idx="80">
                  <c:v>33.231432628631595</c:v>
                </c:pt>
                <c:pt idx="81">
                  <c:v>33.397430562973028</c:v>
                </c:pt>
                <c:pt idx="82">
                  <c:v>33.339699602127077</c:v>
                </c:pt>
                <c:pt idx="83">
                  <c:v>34.036702203750608</c:v>
                </c:pt>
                <c:pt idx="84">
                  <c:v>34.831181287765503</c:v>
                </c:pt>
                <c:pt idx="85">
                  <c:v>34.973869514465335</c:v>
                </c:pt>
                <c:pt idx="86">
                  <c:v>35.105711841583258</c:v>
                </c:pt>
                <c:pt idx="87">
                  <c:v>34.998978948593141</c:v>
                </c:pt>
                <c:pt idx="88">
                  <c:v>34.881400632858274</c:v>
                </c:pt>
                <c:pt idx="89">
                  <c:v>35.197190284729004</c:v>
                </c:pt>
                <c:pt idx="90">
                  <c:v>34.789251041412356</c:v>
                </c:pt>
                <c:pt idx="91">
                  <c:v>34.22282972335816</c:v>
                </c:pt>
                <c:pt idx="92">
                  <c:v>35.065469360351564</c:v>
                </c:pt>
                <c:pt idx="93">
                  <c:v>34.264473724365232</c:v>
                </c:pt>
                <c:pt idx="94">
                  <c:v>34.592113018035889</c:v>
                </c:pt>
                <c:pt idx="95">
                  <c:v>34.307275485992434</c:v>
                </c:pt>
                <c:pt idx="96">
                  <c:v>34.972278022766119</c:v>
                </c:pt>
                <c:pt idx="97">
                  <c:v>35.126434898376466</c:v>
                </c:pt>
                <c:pt idx="98">
                  <c:v>36.143647480010983</c:v>
                </c:pt>
                <c:pt idx="99">
                  <c:v>36.41559362411499</c:v>
                </c:pt>
                <c:pt idx="100">
                  <c:v>35.050595474243167</c:v>
                </c:pt>
                <c:pt idx="101">
                  <c:v>35.541962051391607</c:v>
                </c:pt>
                <c:pt idx="102">
                  <c:v>36.357230281829835</c:v>
                </c:pt>
                <c:pt idx="103">
                  <c:v>36.68319110870361</c:v>
                </c:pt>
                <c:pt idx="104">
                  <c:v>36.483458995819092</c:v>
                </c:pt>
                <c:pt idx="105">
                  <c:v>36.559998226165774</c:v>
                </c:pt>
                <c:pt idx="106">
                  <c:v>36.992902183532721</c:v>
                </c:pt>
                <c:pt idx="107">
                  <c:v>37.274015045166017</c:v>
                </c:pt>
                <c:pt idx="108">
                  <c:v>36.918183612823483</c:v>
                </c:pt>
                <c:pt idx="109">
                  <c:v>37.449875831604004</c:v>
                </c:pt>
                <c:pt idx="110">
                  <c:v>37.344623279571536</c:v>
                </c:pt>
                <c:pt idx="111">
                  <c:v>37.728525543212896</c:v>
                </c:pt>
                <c:pt idx="112">
                  <c:v>38.608272647857667</c:v>
                </c:pt>
                <c:pt idx="113">
                  <c:v>39.609963941574094</c:v>
                </c:pt>
                <c:pt idx="114">
                  <c:v>39.607500314712524</c:v>
                </c:pt>
                <c:pt idx="115">
                  <c:v>40.748518657684329</c:v>
                </c:pt>
                <c:pt idx="116">
                  <c:v>40.480162048339849</c:v>
                </c:pt>
                <c:pt idx="117">
                  <c:v>41.294435119628908</c:v>
                </c:pt>
                <c:pt idx="118">
                  <c:v>41.112709331512448</c:v>
                </c:pt>
                <c:pt idx="119">
                  <c:v>41.279192447662354</c:v>
                </c:pt>
                <c:pt idx="120">
                  <c:v>41.567619514465335</c:v>
                </c:pt>
                <c:pt idx="121">
                  <c:v>41.219102287292486</c:v>
                </c:pt>
                <c:pt idx="122">
                  <c:v>41.8597393989563</c:v>
                </c:pt>
                <c:pt idx="123">
                  <c:v>42.129011678695676</c:v>
                </c:pt>
                <c:pt idx="124">
                  <c:v>42.887438058853149</c:v>
                </c:pt>
                <c:pt idx="125">
                  <c:v>42.774499368667605</c:v>
                </c:pt>
                <c:pt idx="126">
                  <c:v>42.916294240951544</c:v>
                </c:pt>
                <c:pt idx="127">
                  <c:v>42.655565595626832</c:v>
                </c:pt>
                <c:pt idx="128">
                  <c:v>42.079258012771604</c:v>
                </c:pt>
                <c:pt idx="129">
                  <c:v>43.646432161331177</c:v>
                </c:pt>
                <c:pt idx="130">
                  <c:v>43.694604825973514</c:v>
                </c:pt>
                <c:pt idx="131">
                  <c:v>43.379568243026739</c:v>
                </c:pt>
                <c:pt idx="132">
                  <c:v>44.412740564346315</c:v>
                </c:pt>
                <c:pt idx="133">
                  <c:v>43.935067224502561</c:v>
                </c:pt>
                <c:pt idx="134">
                  <c:v>43.95323920249939</c:v>
                </c:pt>
                <c:pt idx="135">
                  <c:v>44.093355131149295</c:v>
                </c:pt>
                <c:pt idx="136">
                  <c:v>45.09652676582337</c:v>
                </c:pt>
                <c:pt idx="137">
                  <c:v>44.987221574783327</c:v>
                </c:pt>
                <c:pt idx="138">
                  <c:v>45.006551313400266</c:v>
                </c:pt>
                <c:pt idx="139">
                  <c:v>44.749456167221069</c:v>
                </c:pt>
                <c:pt idx="140">
                  <c:v>44.988206338882449</c:v>
                </c:pt>
                <c:pt idx="141">
                  <c:v>44.419212961196905</c:v>
                </c:pt>
                <c:pt idx="142">
                  <c:v>44.360911941528322</c:v>
                </c:pt>
                <c:pt idx="143">
                  <c:v>45.276918458938596</c:v>
                </c:pt>
                <c:pt idx="144">
                  <c:v>44.836406707763672</c:v>
                </c:pt>
                <c:pt idx="145">
                  <c:v>44.744103622436526</c:v>
                </c:pt>
                <c:pt idx="146">
                  <c:v>45.773744487762457</c:v>
                </c:pt>
                <c:pt idx="147">
                  <c:v>46.432020521163942</c:v>
                </c:pt>
                <c:pt idx="148">
                  <c:v>46.313871431350705</c:v>
                </c:pt>
                <c:pt idx="149">
                  <c:v>46.824357509613037</c:v>
                </c:pt>
                <c:pt idx="150">
                  <c:v>47.19789905548096</c:v>
                </c:pt>
                <c:pt idx="151">
                  <c:v>47.45896401405335</c:v>
                </c:pt>
                <c:pt idx="152">
                  <c:v>47.36351046562195</c:v>
                </c:pt>
                <c:pt idx="153">
                  <c:v>47.976785469055173</c:v>
                </c:pt>
                <c:pt idx="154">
                  <c:v>47.866331577301025</c:v>
                </c:pt>
                <c:pt idx="155">
                  <c:v>47.900984716415408</c:v>
                </c:pt>
                <c:pt idx="156">
                  <c:v>47.690371179580694</c:v>
                </c:pt>
                <c:pt idx="157">
                  <c:v>47.710023736953737</c:v>
                </c:pt>
                <c:pt idx="158">
                  <c:v>47.858311223983762</c:v>
                </c:pt>
                <c:pt idx="159">
                  <c:v>48.394122123718262</c:v>
                </c:pt>
                <c:pt idx="160">
                  <c:v>49.160198879241946</c:v>
                </c:pt>
                <c:pt idx="161">
                  <c:v>49.915429973602294</c:v>
                </c:pt>
                <c:pt idx="162">
                  <c:v>51.314142799377443</c:v>
                </c:pt>
                <c:pt idx="163">
                  <c:v>51.187163400650029</c:v>
                </c:pt>
                <c:pt idx="164">
                  <c:v>51.423239469528198</c:v>
                </c:pt>
                <c:pt idx="165">
                  <c:v>50.796106290817264</c:v>
                </c:pt>
                <c:pt idx="166">
                  <c:v>51.282761240005492</c:v>
                </c:pt>
                <c:pt idx="167">
                  <c:v>51.499682283401491</c:v>
                </c:pt>
                <c:pt idx="168">
                  <c:v>51.041649389266972</c:v>
                </c:pt>
                <c:pt idx="169">
                  <c:v>51.079461812973022</c:v>
                </c:pt>
                <c:pt idx="170">
                  <c:v>51.473638963699344</c:v>
                </c:pt>
                <c:pt idx="171">
                  <c:v>52.496451282501219</c:v>
                </c:pt>
                <c:pt idx="172">
                  <c:v>53.008417701721193</c:v>
                </c:pt>
                <c:pt idx="173">
                  <c:v>52.281808662414555</c:v>
                </c:pt>
                <c:pt idx="174">
                  <c:v>53.04435396194458</c:v>
                </c:pt>
                <c:pt idx="175">
                  <c:v>53.450381231307986</c:v>
                </c:pt>
                <c:pt idx="176">
                  <c:v>53.071827554702757</c:v>
                </c:pt>
                <c:pt idx="177">
                  <c:v>53.315217828750612</c:v>
                </c:pt>
                <c:pt idx="178">
                  <c:v>53.054453420639042</c:v>
                </c:pt>
                <c:pt idx="179">
                  <c:v>53.282843351364136</c:v>
                </c:pt>
                <c:pt idx="180">
                  <c:v>52.905447435379031</c:v>
                </c:pt>
                <c:pt idx="181">
                  <c:v>52.946893358230589</c:v>
                </c:pt>
                <c:pt idx="182">
                  <c:v>53.085815763473512</c:v>
                </c:pt>
                <c:pt idx="183">
                  <c:v>53.979471969604496</c:v>
                </c:pt>
                <c:pt idx="184">
                  <c:v>54.868973255157471</c:v>
                </c:pt>
                <c:pt idx="185">
                  <c:v>54.247628879547122</c:v>
                </c:pt>
                <c:pt idx="186">
                  <c:v>52.989340209960936</c:v>
                </c:pt>
                <c:pt idx="187">
                  <c:v>52.48578510284424</c:v>
                </c:pt>
                <c:pt idx="188">
                  <c:v>53.625711727142338</c:v>
                </c:pt>
                <c:pt idx="189">
                  <c:v>53.239945888519287</c:v>
                </c:pt>
                <c:pt idx="190">
                  <c:v>54.482814979553225</c:v>
                </c:pt>
                <c:pt idx="191">
                  <c:v>54.323160552978521</c:v>
                </c:pt>
                <c:pt idx="192">
                  <c:v>54.918239688873292</c:v>
                </c:pt>
                <c:pt idx="193">
                  <c:v>54.376374530792241</c:v>
                </c:pt>
                <c:pt idx="194">
                  <c:v>54.79234504699707</c:v>
                </c:pt>
                <c:pt idx="195">
                  <c:v>55.43858189582825</c:v>
                </c:pt>
                <c:pt idx="196">
                  <c:v>55.339552307128912</c:v>
                </c:pt>
                <c:pt idx="197">
                  <c:v>56.103578424453737</c:v>
                </c:pt>
                <c:pt idx="198">
                  <c:v>57.489548254013066</c:v>
                </c:pt>
                <c:pt idx="199">
                  <c:v>57.497462272644043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Лист10!$U$7:$U$206</c:f>
              <c:numCache>
                <c:formatCode>0.000</c:formatCode>
                <c:ptCount val="200"/>
                <c:pt idx="0">
                  <c:v>19.370969486236572</c:v>
                </c:pt>
                <c:pt idx="1">
                  <c:v>19.629462385177611</c:v>
                </c:pt>
                <c:pt idx="2">
                  <c:v>20.016589975357057</c:v>
                </c:pt>
                <c:pt idx="3">
                  <c:v>20.001194286346436</c:v>
                </c:pt>
                <c:pt idx="4">
                  <c:v>19.888168334960937</c:v>
                </c:pt>
                <c:pt idx="5">
                  <c:v>19.490561914443969</c:v>
                </c:pt>
                <c:pt idx="6">
                  <c:v>18.449319982528685</c:v>
                </c:pt>
                <c:pt idx="7">
                  <c:v>19.466400718688966</c:v>
                </c:pt>
                <c:pt idx="8">
                  <c:v>20.472635555267335</c:v>
                </c:pt>
                <c:pt idx="9">
                  <c:v>21.107505321502686</c:v>
                </c:pt>
                <c:pt idx="10">
                  <c:v>21.864319038391113</c:v>
                </c:pt>
                <c:pt idx="11">
                  <c:v>21.749767684936522</c:v>
                </c:pt>
                <c:pt idx="12">
                  <c:v>21.232692813873292</c:v>
                </c:pt>
                <c:pt idx="13">
                  <c:v>20.970351505279542</c:v>
                </c:pt>
                <c:pt idx="14">
                  <c:v>21.351491928100586</c:v>
                </c:pt>
                <c:pt idx="15">
                  <c:v>21.339729738235473</c:v>
                </c:pt>
                <c:pt idx="16">
                  <c:v>22.191023015975951</c:v>
                </c:pt>
                <c:pt idx="17">
                  <c:v>21.905371999740602</c:v>
                </c:pt>
                <c:pt idx="18">
                  <c:v>22.241664934158326</c:v>
                </c:pt>
                <c:pt idx="19">
                  <c:v>22.573803424835205</c:v>
                </c:pt>
                <c:pt idx="20">
                  <c:v>22.105987739562988</c:v>
                </c:pt>
                <c:pt idx="21">
                  <c:v>22.368438148498534</c:v>
                </c:pt>
                <c:pt idx="22">
                  <c:v>22.385622119903566</c:v>
                </c:pt>
                <c:pt idx="23">
                  <c:v>22.664230871200562</c:v>
                </c:pt>
                <c:pt idx="24">
                  <c:v>23.299204111099243</c:v>
                </c:pt>
                <c:pt idx="25">
                  <c:v>24.297233295440673</c:v>
                </c:pt>
                <c:pt idx="26">
                  <c:v>23.784416580200194</c:v>
                </c:pt>
                <c:pt idx="27">
                  <c:v>24.680661058425905</c:v>
                </c:pt>
                <c:pt idx="28">
                  <c:v>24.785633611679078</c:v>
                </c:pt>
                <c:pt idx="29">
                  <c:v>25.120872497558594</c:v>
                </c:pt>
                <c:pt idx="30">
                  <c:v>25.350325298309325</c:v>
                </c:pt>
                <c:pt idx="31">
                  <c:v>25.436142826080321</c:v>
                </c:pt>
                <c:pt idx="32">
                  <c:v>25.150595283508302</c:v>
                </c:pt>
                <c:pt idx="33">
                  <c:v>24.916679191589356</c:v>
                </c:pt>
                <c:pt idx="34">
                  <c:v>25.413029193878174</c:v>
                </c:pt>
                <c:pt idx="35">
                  <c:v>26.164112997055053</c:v>
                </c:pt>
                <c:pt idx="36">
                  <c:v>26.778252267837523</c:v>
                </c:pt>
                <c:pt idx="37">
                  <c:v>27.279914712905885</c:v>
                </c:pt>
                <c:pt idx="38">
                  <c:v>27.144632863998414</c:v>
                </c:pt>
                <c:pt idx="39">
                  <c:v>26.498505353927612</c:v>
                </c:pt>
                <c:pt idx="40">
                  <c:v>25.848223161697391</c:v>
                </c:pt>
                <c:pt idx="41">
                  <c:v>25.819884920120238</c:v>
                </c:pt>
                <c:pt idx="42">
                  <c:v>25.287391996383668</c:v>
                </c:pt>
                <c:pt idx="43">
                  <c:v>25.244053411483765</c:v>
                </c:pt>
                <c:pt idx="44">
                  <c:v>26.094928979873657</c:v>
                </c:pt>
                <c:pt idx="45">
                  <c:v>26.934958887100223</c:v>
                </c:pt>
                <c:pt idx="46">
                  <c:v>26.942777776718138</c:v>
                </c:pt>
                <c:pt idx="47">
                  <c:v>27.705330467224123</c:v>
                </c:pt>
                <c:pt idx="48">
                  <c:v>28.4637282371521</c:v>
                </c:pt>
                <c:pt idx="49">
                  <c:v>28.085181713104248</c:v>
                </c:pt>
                <c:pt idx="50">
                  <c:v>27.695789527893069</c:v>
                </c:pt>
                <c:pt idx="51">
                  <c:v>27.435032272338866</c:v>
                </c:pt>
                <c:pt idx="52">
                  <c:v>27.163429355621339</c:v>
                </c:pt>
                <c:pt idx="53">
                  <c:v>27.020461368560792</c:v>
                </c:pt>
                <c:pt idx="54">
                  <c:v>28.132226943969727</c:v>
                </c:pt>
                <c:pt idx="55">
                  <c:v>27.841469001770022</c:v>
                </c:pt>
                <c:pt idx="56">
                  <c:v>28.305444622039794</c:v>
                </c:pt>
                <c:pt idx="57">
                  <c:v>27.632475948333742</c:v>
                </c:pt>
                <c:pt idx="58">
                  <c:v>28.347030448913575</c:v>
                </c:pt>
                <c:pt idx="59">
                  <c:v>29.221538782119751</c:v>
                </c:pt>
                <c:pt idx="60">
                  <c:v>29.350780439376834</c:v>
                </c:pt>
                <c:pt idx="61">
                  <c:v>30.343078041076659</c:v>
                </c:pt>
                <c:pt idx="62">
                  <c:v>31.831220722198488</c:v>
                </c:pt>
                <c:pt idx="63">
                  <c:v>31.941307592391965</c:v>
                </c:pt>
                <c:pt idx="64">
                  <c:v>31.41444993019104</c:v>
                </c:pt>
                <c:pt idx="65">
                  <c:v>31.775115680694583</c:v>
                </c:pt>
                <c:pt idx="66">
                  <c:v>32.264416122436522</c:v>
                </c:pt>
                <c:pt idx="67">
                  <c:v>32.977291679382326</c:v>
                </c:pt>
                <c:pt idx="68">
                  <c:v>32.686012554168698</c:v>
                </c:pt>
                <c:pt idx="69">
                  <c:v>33.016677379608154</c:v>
                </c:pt>
                <c:pt idx="70">
                  <c:v>32.077608299255374</c:v>
                </c:pt>
                <c:pt idx="71">
                  <c:v>33.267174386978148</c:v>
                </c:pt>
                <c:pt idx="72">
                  <c:v>34.01620707511902</c:v>
                </c:pt>
                <c:pt idx="73">
                  <c:v>34.893874692916867</c:v>
                </c:pt>
                <c:pt idx="74">
                  <c:v>34.893486261367798</c:v>
                </c:pt>
                <c:pt idx="75">
                  <c:v>34.521732759475711</c:v>
                </c:pt>
                <c:pt idx="76">
                  <c:v>33.873554372787474</c:v>
                </c:pt>
                <c:pt idx="77">
                  <c:v>33.854010915756227</c:v>
                </c:pt>
                <c:pt idx="78">
                  <c:v>34.323621797561643</c:v>
                </c:pt>
                <c:pt idx="79">
                  <c:v>34.054657220840454</c:v>
                </c:pt>
                <c:pt idx="80">
                  <c:v>34.774846982955935</c:v>
                </c:pt>
                <c:pt idx="81">
                  <c:v>34.858092451095587</c:v>
                </c:pt>
                <c:pt idx="82">
                  <c:v>35.063281869888307</c:v>
                </c:pt>
                <c:pt idx="83">
                  <c:v>35.264316606521604</c:v>
                </c:pt>
                <c:pt idx="84">
                  <c:v>35.22008490562439</c:v>
                </c:pt>
                <c:pt idx="85">
                  <c:v>36.335807037353518</c:v>
                </c:pt>
                <c:pt idx="86">
                  <c:v>36.706262493133551</c:v>
                </c:pt>
                <c:pt idx="87">
                  <c:v>36.838142490386964</c:v>
                </c:pt>
                <c:pt idx="88">
                  <c:v>36.200288581848142</c:v>
                </c:pt>
                <c:pt idx="89">
                  <c:v>36.051589012145996</c:v>
                </c:pt>
                <c:pt idx="90">
                  <c:v>35.26594514846802</c:v>
                </c:pt>
                <c:pt idx="91">
                  <c:v>35.735034847259527</c:v>
                </c:pt>
                <c:pt idx="92">
                  <c:v>36.567180252075197</c:v>
                </c:pt>
                <c:pt idx="93">
                  <c:v>37.755690622329709</c:v>
                </c:pt>
                <c:pt idx="94">
                  <c:v>37.338414907455444</c:v>
                </c:pt>
                <c:pt idx="95">
                  <c:v>37.777503919601443</c:v>
                </c:pt>
                <c:pt idx="96">
                  <c:v>38.345227861404425</c:v>
                </c:pt>
                <c:pt idx="97">
                  <c:v>38.534895753860475</c:v>
                </c:pt>
                <c:pt idx="98">
                  <c:v>39.025142240524289</c:v>
                </c:pt>
                <c:pt idx="99">
                  <c:v>40.270122289657593</c:v>
                </c:pt>
                <c:pt idx="100">
                  <c:v>40.878158044815066</c:v>
                </c:pt>
                <c:pt idx="101">
                  <c:v>40.373716974258429</c:v>
                </c:pt>
                <c:pt idx="102">
                  <c:v>41.232331609725954</c:v>
                </c:pt>
                <c:pt idx="103">
                  <c:v>40.954001951217649</c:v>
                </c:pt>
                <c:pt idx="104">
                  <c:v>40.797616243362427</c:v>
                </c:pt>
                <c:pt idx="105">
                  <c:v>40.637075853347781</c:v>
                </c:pt>
                <c:pt idx="106">
                  <c:v>40.598479413986212</c:v>
                </c:pt>
                <c:pt idx="107">
                  <c:v>40.922938680648805</c:v>
                </c:pt>
                <c:pt idx="108">
                  <c:v>40.767710733413693</c:v>
                </c:pt>
                <c:pt idx="109">
                  <c:v>41.475538730621338</c:v>
                </c:pt>
                <c:pt idx="110">
                  <c:v>41.906941604614261</c:v>
                </c:pt>
                <c:pt idx="111">
                  <c:v>41.896666908264166</c:v>
                </c:pt>
                <c:pt idx="112">
                  <c:v>42.38223752975464</c:v>
                </c:pt>
                <c:pt idx="113">
                  <c:v>42.356962490081784</c:v>
                </c:pt>
                <c:pt idx="114">
                  <c:v>42.194743156433105</c:v>
                </c:pt>
                <c:pt idx="115">
                  <c:v>42.287257385253909</c:v>
                </c:pt>
                <c:pt idx="116">
                  <c:v>41.742827320098883</c:v>
                </c:pt>
                <c:pt idx="117">
                  <c:v>41.953131055831911</c:v>
                </c:pt>
                <c:pt idx="118">
                  <c:v>41.292069482803342</c:v>
                </c:pt>
                <c:pt idx="119">
                  <c:v>42.228484630584717</c:v>
                </c:pt>
                <c:pt idx="120">
                  <c:v>43.419633102416995</c:v>
                </c:pt>
                <c:pt idx="121">
                  <c:v>43.473837280273443</c:v>
                </c:pt>
                <c:pt idx="122">
                  <c:v>43.915564632415773</c:v>
                </c:pt>
                <c:pt idx="123">
                  <c:v>44.087558078765866</c:v>
                </c:pt>
                <c:pt idx="124">
                  <c:v>43.084597587585449</c:v>
                </c:pt>
                <c:pt idx="125">
                  <c:v>42.944693040847781</c:v>
                </c:pt>
                <c:pt idx="126">
                  <c:v>43.80063357353211</c:v>
                </c:pt>
                <c:pt idx="127">
                  <c:v>43.778518056869508</c:v>
                </c:pt>
                <c:pt idx="128">
                  <c:v>44.119458246231076</c:v>
                </c:pt>
                <c:pt idx="129">
                  <c:v>44.847921848297119</c:v>
                </c:pt>
                <c:pt idx="130">
                  <c:v>45.205020141601565</c:v>
                </c:pt>
                <c:pt idx="131">
                  <c:v>45.785693788528448</c:v>
                </c:pt>
                <c:pt idx="132">
                  <c:v>46.862212514877321</c:v>
                </c:pt>
                <c:pt idx="133">
                  <c:v>47.560675430297849</c:v>
                </c:pt>
                <c:pt idx="134">
                  <c:v>47.489404201507568</c:v>
                </c:pt>
                <c:pt idx="135">
                  <c:v>47.67286653518677</c:v>
                </c:pt>
                <c:pt idx="136">
                  <c:v>47.219384574890142</c:v>
                </c:pt>
                <c:pt idx="137">
                  <c:v>46.95032367706299</c:v>
                </c:pt>
                <c:pt idx="138">
                  <c:v>47.177108097076413</c:v>
                </c:pt>
                <c:pt idx="139">
                  <c:v>48.032527685165405</c:v>
                </c:pt>
                <c:pt idx="140">
                  <c:v>48.111522150039676</c:v>
                </c:pt>
                <c:pt idx="141">
                  <c:v>48.819151544570929</c:v>
                </c:pt>
                <c:pt idx="142">
                  <c:v>48.515935277938844</c:v>
                </c:pt>
                <c:pt idx="143">
                  <c:v>48.474143552780149</c:v>
                </c:pt>
                <c:pt idx="144">
                  <c:v>49.42150616645813</c:v>
                </c:pt>
                <c:pt idx="145">
                  <c:v>49.731924486160281</c:v>
                </c:pt>
                <c:pt idx="146">
                  <c:v>50.164286756515509</c:v>
                </c:pt>
                <c:pt idx="147">
                  <c:v>51.092494583129884</c:v>
                </c:pt>
                <c:pt idx="148">
                  <c:v>51.775435733795163</c:v>
                </c:pt>
                <c:pt idx="149">
                  <c:v>51.688642978668213</c:v>
                </c:pt>
                <c:pt idx="150">
                  <c:v>52.300797653198245</c:v>
                </c:pt>
                <c:pt idx="151">
                  <c:v>52.300475502014166</c:v>
                </c:pt>
                <c:pt idx="152">
                  <c:v>52.030419445037843</c:v>
                </c:pt>
                <c:pt idx="153">
                  <c:v>51.749517726898191</c:v>
                </c:pt>
                <c:pt idx="154">
                  <c:v>51.331671714782715</c:v>
                </c:pt>
                <c:pt idx="155">
                  <c:v>51.168559265136722</c:v>
                </c:pt>
                <c:pt idx="156">
                  <c:v>52.868502521514898</c:v>
                </c:pt>
                <c:pt idx="157">
                  <c:v>52.924810504913331</c:v>
                </c:pt>
                <c:pt idx="158">
                  <c:v>53.37533264160156</c:v>
                </c:pt>
                <c:pt idx="159">
                  <c:v>53.682219505310059</c:v>
                </c:pt>
                <c:pt idx="160">
                  <c:v>53.617741775512698</c:v>
                </c:pt>
                <c:pt idx="161">
                  <c:v>53.175207519531249</c:v>
                </c:pt>
                <c:pt idx="162">
                  <c:v>52.96293935775757</c:v>
                </c:pt>
                <c:pt idx="163">
                  <c:v>52.435092258453373</c:v>
                </c:pt>
                <c:pt idx="164">
                  <c:v>52.77030086517334</c:v>
                </c:pt>
                <c:pt idx="165">
                  <c:v>53.366934251785281</c:v>
                </c:pt>
                <c:pt idx="166">
                  <c:v>53.952721738815306</c:v>
                </c:pt>
                <c:pt idx="167">
                  <c:v>54.401564931869508</c:v>
                </c:pt>
                <c:pt idx="168">
                  <c:v>54.972352075576786</c:v>
                </c:pt>
                <c:pt idx="169">
                  <c:v>54.538984537124634</c:v>
                </c:pt>
                <c:pt idx="170">
                  <c:v>55.727560949325564</c:v>
                </c:pt>
                <c:pt idx="171">
                  <c:v>56.279193067550658</c:v>
                </c:pt>
                <c:pt idx="172">
                  <c:v>56.851137971878053</c:v>
                </c:pt>
                <c:pt idx="173">
                  <c:v>56.286138820648198</c:v>
                </c:pt>
                <c:pt idx="174">
                  <c:v>55.944715023040771</c:v>
                </c:pt>
                <c:pt idx="175">
                  <c:v>56.231925916671756</c:v>
                </c:pt>
                <c:pt idx="176">
                  <c:v>56.21139302253723</c:v>
                </c:pt>
                <c:pt idx="177">
                  <c:v>56.553915834426881</c:v>
                </c:pt>
                <c:pt idx="178">
                  <c:v>57.385592985153203</c:v>
                </c:pt>
                <c:pt idx="179">
                  <c:v>57.345905303955078</c:v>
                </c:pt>
                <c:pt idx="180">
                  <c:v>57.669273090362552</c:v>
                </c:pt>
                <c:pt idx="181">
                  <c:v>58.247374439239501</c:v>
                </c:pt>
                <c:pt idx="182">
                  <c:v>57.954110717773439</c:v>
                </c:pt>
                <c:pt idx="183">
                  <c:v>58.884422349929814</c:v>
                </c:pt>
                <c:pt idx="184">
                  <c:v>58.943368673324585</c:v>
                </c:pt>
                <c:pt idx="185">
                  <c:v>59.491469335556033</c:v>
                </c:pt>
                <c:pt idx="186">
                  <c:v>59.300994539260863</c:v>
                </c:pt>
                <c:pt idx="187">
                  <c:v>59.466884469985963</c:v>
                </c:pt>
                <c:pt idx="188">
                  <c:v>59.761409330368046</c:v>
                </c:pt>
                <c:pt idx="189">
                  <c:v>59.974776029586792</c:v>
                </c:pt>
                <c:pt idx="190">
                  <c:v>59.683988046646121</c:v>
                </c:pt>
                <c:pt idx="191">
                  <c:v>59.515144014358526</c:v>
                </c:pt>
                <c:pt idx="192">
                  <c:v>59.709355688095094</c:v>
                </c:pt>
                <c:pt idx="193">
                  <c:v>60.164992141723637</c:v>
                </c:pt>
                <c:pt idx="194">
                  <c:v>60.875361919403076</c:v>
                </c:pt>
                <c:pt idx="195">
                  <c:v>61.809307050704959</c:v>
                </c:pt>
                <c:pt idx="196">
                  <c:v>62.239097261428839</c:v>
                </c:pt>
                <c:pt idx="197">
                  <c:v>63.290831661224367</c:v>
                </c:pt>
                <c:pt idx="198">
                  <c:v>63.572831916809086</c:v>
                </c:pt>
                <c:pt idx="199">
                  <c:v>62.609565734863281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Лист10!$V$7:$V$206</c:f>
              <c:numCache>
                <c:formatCode>0.000</c:formatCode>
                <c:ptCount val="200"/>
                <c:pt idx="0">
                  <c:v>19.399789524078368</c:v>
                </c:pt>
                <c:pt idx="1">
                  <c:v>18.928213977813719</c:v>
                </c:pt>
                <c:pt idx="2">
                  <c:v>18.64889488220215</c:v>
                </c:pt>
                <c:pt idx="3">
                  <c:v>18.498210716247559</c:v>
                </c:pt>
                <c:pt idx="4">
                  <c:v>19.571101665496826</c:v>
                </c:pt>
                <c:pt idx="5">
                  <c:v>20.272627544403075</c:v>
                </c:pt>
                <c:pt idx="6">
                  <c:v>19.837209129333495</c:v>
                </c:pt>
                <c:pt idx="7">
                  <c:v>19.789313888549806</c:v>
                </c:pt>
                <c:pt idx="8">
                  <c:v>19.604474353790284</c:v>
                </c:pt>
                <c:pt idx="9">
                  <c:v>19.408789157867432</c:v>
                </c:pt>
                <c:pt idx="10">
                  <c:v>19.208949279785156</c:v>
                </c:pt>
                <c:pt idx="11">
                  <c:v>19.631053590774535</c:v>
                </c:pt>
                <c:pt idx="12">
                  <c:v>20.181792593002321</c:v>
                </c:pt>
                <c:pt idx="13">
                  <c:v>19.588896322250367</c:v>
                </c:pt>
                <c:pt idx="14">
                  <c:v>19.624634981155396</c:v>
                </c:pt>
                <c:pt idx="15">
                  <c:v>19.477584314346313</c:v>
                </c:pt>
                <c:pt idx="16">
                  <c:v>20.060799741744994</c:v>
                </c:pt>
                <c:pt idx="17">
                  <c:v>20.633169746398927</c:v>
                </c:pt>
                <c:pt idx="18">
                  <c:v>21.068595218658448</c:v>
                </c:pt>
                <c:pt idx="19">
                  <c:v>21.132655620574951</c:v>
                </c:pt>
                <c:pt idx="20">
                  <c:v>20.685870361328124</c:v>
                </c:pt>
                <c:pt idx="21">
                  <c:v>20.469351196289061</c:v>
                </c:pt>
                <c:pt idx="22">
                  <c:v>20.273144817352296</c:v>
                </c:pt>
                <c:pt idx="23">
                  <c:v>20.807204771041871</c:v>
                </c:pt>
                <c:pt idx="24">
                  <c:v>21.095998048782349</c:v>
                </c:pt>
                <c:pt idx="25">
                  <c:v>21.380636644363403</c:v>
                </c:pt>
                <c:pt idx="26">
                  <c:v>21.395541572570799</c:v>
                </c:pt>
                <c:pt idx="27">
                  <c:v>21.165179824829103</c:v>
                </c:pt>
                <c:pt idx="28">
                  <c:v>20.743186759948731</c:v>
                </c:pt>
                <c:pt idx="29">
                  <c:v>21.20871639251709</c:v>
                </c:pt>
                <c:pt idx="30">
                  <c:v>21.037301731109618</c:v>
                </c:pt>
                <c:pt idx="31">
                  <c:v>21.728943252563475</c:v>
                </c:pt>
                <c:pt idx="32">
                  <c:v>22.542528247833253</c:v>
                </c:pt>
                <c:pt idx="33">
                  <c:v>22.351958560943604</c:v>
                </c:pt>
                <c:pt idx="34">
                  <c:v>23.283332824707031</c:v>
                </c:pt>
                <c:pt idx="35">
                  <c:v>24.077762794494628</c:v>
                </c:pt>
                <c:pt idx="36">
                  <c:v>23.89250555038452</c:v>
                </c:pt>
                <c:pt idx="37">
                  <c:v>23.570304489135744</c:v>
                </c:pt>
                <c:pt idx="38">
                  <c:v>23.471678066253663</c:v>
                </c:pt>
                <c:pt idx="39">
                  <c:v>23.501687049865723</c:v>
                </c:pt>
                <c:pt idx="40">
                  <c:v>23.527540874481204</c:v>
                </c:pt>
                <c:pt idx="41">
                  <c:v>23.972237014770506</c:v>
                </c:pt>
                <c:pt idx="42">
                  <c:v>24.279988384246828</c:v>
                </c:pt>
                <c:pt idx="43">
                  <c:v>24.342473793029786</c:v>
                </c:pt>
                <c:pt idx="44">
                  <c:v>24.768014430999756</c:v>
                </c:pt>
                <c:pt idx="45">
                  <c:v>25.448288631439212</c:v>
                </c:pt>
                <c:pt idx="46">
                  <c:v>25.257197761535643</c:v>
                </c:pt>
                <c:pt idx="47">
                  <c:v>26.289682245254518</c:v>
                </c:pt>
                <c:pt idx="48">
                  <c:v>25.950801420211793</c:v>
                </c:pt>
                <c:pt idx="49">
                  <c:v>26.601075172424316</c:v>
                </c:pt>
                <c:pt idx="50">
                  <c:v>26.512773227691653</c:v>
                </c:pt>
                <c:pt idx="51">
                  <c:v>26.780836009979247</c:v>
                </c:pt>
                <c:pt idx="52">
                  <c:v>26.67753372192383</c:v>
                </c:pt>
                <c:pt idx="53">
                  <c:v>26.937287139892579</c:v>
                </c:pt>
                <c:pt idx="54">
                  <c:v>26.889297008514404</c:v>
                </c:pt>
                <c:pt idx="55">
                  <c:v>26.963250827789309</c:v>
                </c:pt>
                <c:pt idx="56">
                  <c:v>27.400260353088377</c:v>
                </c:pt>
                <c:pt idx="57">
                  <c:v>27.72479329109192</c:v>
                </c:pt>
                <c:pt idx="58">
                  <c:v>28.177960920333863</c:v>
                </c:pt>
                <c:pt idx="59">
                  <c:v>28.728605031967163</c:v>
                </c:pt>
                <c:pt idx="60">
                  <c:v>28.901193094253543</c:v>
                </c:pt>
                <c:pt idx="61">
                  <c:v>29.569626712799071</c:v>
                </c:pt>
                <c:pt idx="62">
                  <c:v>30.09442481994629</c:v>
                </c:pt>
                <c:pt idx="63">
                  <c:v>29.747857856750485</c:v>
                </c:pt>
                <c:pt idx="64">
                  <c:v>28.764346599578857</c:v>
                </c:pt>
                <c:pt idx="65">
                  <c:v>28.535568904876712</c:v>
                </c:pt>
                <c:pt idx="66">
                  <c:v>27.802636528015135</c:v>
                </c:pt>
                <c:pt idx="67">
                  <c:v>27.254125213623048</c:v>
                </c:pt>
                <c:pt idx="68">
                  <c:v>28.803090381622312</c:v>
                </c:pt>
                <c:pt idx="69">
                  <c:v>29.480690956115723</c:v>
                </c:pt>
                <c:pt idx="70">
                  <c:v>29.147445392608645</c:v>
                </c:pt>
                <c:pt idx="71">
                  <c:v>29.07562437057495</c:v>
                </c:pt>
                <c:pt idx="72">
                  <c:v>28.992957687377931</c:v>
                </c:pt>
                <c:pt idx="73">
                  <c:v>28.773346710205075</c:v>
                </c:pt>
                <c:pt idx="74">
                  <c:v>28.675679683685303</c:v>
                </c:pt>
                <c:pt idx="75">
                  <c:v>29.073858451843265</c:v>
                </c:pt>
                <c:pt idx="76">
                  <c:v>29.726770305633544</c:v>
                </c:pt>
                <c:pt idx="77">
                  <c:v>29.609948253631593</c:v>
                </c:pt>
                <c:pt idx="78">
                  <c:v>29.747859764099118</c:v>
                </c:pt>
                <c:pt idx="79">
                  <c:v>30.147195816040039</c:v>
                </c:pt>
                <c:pt idx="80">
                  <c:v>30.973209095001224</c:v>
                </c:pt>
                <c:pt idx="81">
                  <c:v>31.662278556823736</c:v>
                </c:pt>
                <c:pt idx="82">
                  <c:v>32.340501880645753</c:v>
                </c:pt>
                <c:pt idx="83">
                  <c:v>32.647360134124753</c:v>
                </c:pt>
                <c:pt idx="84">
                  <c:v>31.94337272644043</c:v>
                </c:pt>
                <c:pt idx="85">
                  <c:v>31.96965141296387</c:v>
                </c:pt>
                <c:pt idx="86">
                  <c:v>32.390144252777105</c:v>
                </c:pt>
                <c:pt idx="87">
                  <c:v>33.167002296447755</c:v>
                </c:pt>
                <c:pt idx="88">
                  <c:v>33.07249479293823</c:v>
                </c:pt>
                <c:pt idx="89">
                  <c:v>33.099931240081787</c:v>
                </c:pt>
                <c:pt idx="90">
                  <c:v>33.357633781433108</c:v>
                </c:pt>
                <c:pt idx="91">
                  <c:v>33.370069885253912</c:v>
                </c:pt>
                <c:pt idx="92">
                  <c:v>33.245561695098878</c:v>
                </c:pt>
                <c:pt idx="93">
                  <c:v>34.438264656066892</c:v>
                </c:pt>
                <c:pt idx="94">
                  <c:v>34.494022846221924</c:v>
                </c:pt>
                <c:pt idx="95">
                  <c:v>35.038935852050784</c:v>
                </c:pt>
                <c:pt idx="96">
                  <c:v>35.579693698883062</c:v>
                </c:pt>
                <c:pt idx="97">
                  <c:v>35.74239549636841</c:v>
                </c:pt>
                <c:pt idx="98">
                  <c:v>36.400942611694333</c:v>
                </c:pt>
                <c:pt idx="99">
                  <c:v>37.548644304275513</c:v>
                </c:pt>
                <c:pt idx="100">
                  <c:v>37.590559911727908</c:v>
                </c:pt>
                <c:pt idx="101">
                  <c:v>37.995531225204473</c:v>
                </c:pt>
                <c:pt idx="102">
                  <c:v>38.124077653884889</c:v>
                </c:pt>
                <c:pt idx="103">
                  <c:v>37.881259012222287</c:v>
                </c:pt>
                <c:pt idx="104">
                  <c:v>37.760384321212769</c:v>
                </c:pt>
                <c:pt idx="105">
                  <c:v>39.50256533622742</c:v>
                </c:pt>
                <c:pt idx="106">
                  <c:v>39.804213190078741</c:v>
                </c:pt>
                <c:pt idx="107">
                  <c:v>40.734496212005617</c:v>
                </c:pt>
                <c:pt idx="108">
                  <c:v>40.653933334350583</c:v>
                </c:pt>
                <c:pt idx="109">
                  <c:v>41.202005624771118</c:v>
                </c:pt>
                <c:pt idx="110">
                  <c:v>41.504811239242557</c:v>
                </c:pt>
                <c:pt idx="111">
                  <c:v>41.405093336105352</c:v>
                </c:pt>
                <c:pt idx="112">
                  <c:v>40.934010362625123</c:v>
                </c:pt>
                <c:pt idx="113">
                  <c:v>40.952081727981565</c:v>
                </c:pt>
                <c:pt idx="114">
                  <c:v>41.357676267623901</c:v>
                </c:pt>
                <c:pt idx="115">
                  <c:v>41.493536901474002</c:v>
                </c:pt>
                <c:pt idx="116">
                  <c:v>42.758032464981085</c:v>
                </c:pt>
                <c:pt idx="117">
                  <c:v>43.011682367324831</c:v>
                </c:pt>
                <c:pt idx="118">
                  <c:v>42.261177587509152</c:v>
                </c:pt>
                <c:pt idx="119">
                  <c:v>43.062304258346558</c:v>
                </c:pt>
                <c:pt idx="120">
                  <c:v>43.226486635208133</c:v>
                </c:pt>
                <c:pt idx="121">
                  <c:v>43.152093553543097</c:v>
                </c:pt>
                <c:pt idx="122">
                  <c:v>42.832434034347536</c:v>
                </c:pt>
                <c:pt idx="123">
                  <c:v>42.610250997543332</c:v>
                </c:pt>
                <c:pt idx="124">
                  <c:v>43.510011911392212</c:v>
                </c:pt>
                <c:pt idx="125">
                  <c:v>42.905618143081668</c:v>
                </c:pt>
                <c:pt idx="126">
                  <c:v>43.157589101791388</c:v>
                </c:pt>
                <c:pt idx="127">
                  <c:v>43.538194990158082</c:v>
                </c:pt>
                <c:pt idx="128">
                  <c:v>43.407955217361447</c:v>
                </c:pt>
                <c:pt idx="129">
                  <c:v>43.906350612640381</c:v>
                </c:pt>
                <c:pt idx="130">
                  <c:v>44.400591087341311</c:v>
                </c:pt>
                <c:pt idx="131">
                  <c:v>44.649565124511724</c:v>
                </c:pt>
                <c:pt idx="132">
                  <c:v>44.496015644073488</c:v>
                </c:pt>
                <c:pt idx="133">
                  <c:v>44.167512226104733</c:v>
                </c:pt>
                <c:pt idx="134">
                  <c:v>45.202064514160156</c:v>
                </c:pt>
                <c:pt idx="135">
                  <c:v>45.624140214920047</c:v>
                </c:pt>
                <c:pt idx="136">
                  <c:v>45.409271383285528</c:v>
                </c:pt>
                <c:pt idx="137">
                  <c:v>45.683556890487672</c:v>
                </c:pt>
                <c:pt idx="138">
                  <c:v>45.453687715530393</c:v>
                </c:pt>
                <c:pt idx="139">
                  <c:v>45.345762491226196</c:v>
                </c:pt>
                <c:pt idx="140">
                  <c:v>45.866472196578982</c:v>
                </c:pt>
                <c:pt idx="141">
                  <c:v>46.243546628952032</c:v>
                </c:pt>
                <c:pt idx="142">
                  <c:v>45.749255990982057</c:v>
                </c:pt>
                <c:pt idx="143">
                  <c:v>46.64248876571655</c:v>
                </c:pt>
                <c:pt idx="144">
                  <c:v>46.765987396240234</c:v>
                </c:pt>
                <c:pt idx="145">
                  <c:v>47.252541732788089</c:v>
                </c:pt>
                <c:pt idx="146">
                  <c:v>48.657937908172613</c:v>
                </c:pt>
                <c:pt idx="147">
                  <c:v>49.191969251632692</c:v>
                </c:pt>
                <c:pt idx="148">
                  <c:v>48.215154695510861</c:v>
                </c:pt>
                <c:pt idx="149">
                  <c:v>47.468606233596802</c:v>
                </c:pt>
                <c:pt idx="150">
                  <c:v>47.242370557785037</c:v>
                </c:pt>
                <c:pt idx="151">
                  <c:v>47.246400976181036</c:v>
                </c:pt>
                <c:pt idx="152">
                  <c:v>47.00516495704651</c:v>
                </c:pt>
                <c:pt idx="153">
                  <c:v>48.259774255752561</c:v>
                </c:pt>
                <c:pt idx="154">
                  <c:v>48.870748281478882</c:v>
                </c:pt>
                <c:pt idx="155">
                  <c:v>49.110357475280765</c:v>
                </c:pt>
                <c:pt idx="156">
                  <c:v>48.339120769500738</c:v>
                </c:pt>
                <c:pt idx="157">
                  <c:v>48.329308605194093</c:v>
                </c:pt>
                <c:pt idx="158">
                  <c:v>48.378963279724118</c:v>
                </c:pt>
                <c:pt idx="159">
                  <c:v>48.791673898696899</c:v>
                </c:pt>
                <c:pt idx="160">
                  <c:v>49.326328229904178</c:v>
                </c:pt>
                <c:pt idx="161">
                  <c:v>50.356828117370604</c:v>
                </c:pt>
                <c:pt idx="162">
                  <c:v>49.883173084259035</c:v>
                </c:pt>
                <c:pt idx="163">
                  <c:v>49.398672389984135</c:v>
                </c:pt>
                <c:pt idx="164">
                  <c:v>50.308385848999023</c:v>
                </c:pt>
                <c:pt idx="165">
                  <c:v>51.207253646850589</c:v>
                </c:pt>
                <c:pt idx="166">
                  <c:v>51.703597927093504</c:v>
                </c:pt>
                <c:pt idx="167">
                  <c:v>51.95467576980591</c:v>
                </c:pt>
                <c:pt idx="168">
                  <c:v>51.701598930358891</c:v>
                </c:pt>
                <c:pt idx="169">
                  <c:v>51.437676429748535</c:v>
                </c:pt>
                <c:pt idx="170">
                  <c:v>52.036809635162356</c:v>
                </c:pt>
                <c:pt idx="171">
                  <c:v>52.264578008651732</c:v>
                </c:pt>
                <c:pt idx="172">
                  <c:v>53.411187982559206</c:v>
                </c:pt>
                <c:pt idx="173">
                  <c:v>53.312531518936161</c:v>
                </c:pt>
                <c:pt idx="174">
                  <c:v>53.342509984970093</c:v>
                </c:pt>
                <c:pt idx="175">
                  <c:v>52.969964933395389</c:v>
                </c:pt>
                <c:pt idx="176">
                  <c:v>52.85215344429016</c:v>
                </c:pt>
                <c:pt idx="177">
                  <c:v>53.097397899627687</c:v>
                </c:pt>
                <c:pt idx="178">
                  <c:v>53.230165290832524</c:v>
                </c:pt>
                <c:pt idx="179">
                  <c:v>53.593199014663696</c:v>
                </c:pt>
                <c:pt idx="180">
                  <c:v>54.210966062545779</c:v>
                </c:pt>
                <c:pt idx="181">
                  <c:v>54.191788816452025</c:v>
                </c:pt>
                <c:pt idx="182">
                  <c:v>54.294555521011354</c:v>
                </c:pt>
                <c:pt idx="183">
                  <c:v>54.893167781829838</c:v>
                </c:pt>
                <c:pt idx="184">
                  <c:v>56.051246643066406</c:v>
                </c:pt>
                <c:pt idx="185">
                  <c:v>56.470750284194949</c:v>
                </c:pt>
                <c:pt idx="186">
                  <c:v>56.518888616561888</c:v>
                </c:pt>
                <c:pt idx="187">
                  <c:v>56.290602064132692</c:v>
                </c:pt>
                <c:pt idx="188">
                  <c:v>56.058160829544072</c:v>
                </c:pt>
                <c:pt idx="189">
                  <c:v>55.947663545608521</c:v>
                </c:pt>
                <c:pt idx="190">
                  <c:v>57.06743235588074</c:v>
                </c:pt>
                <c:pt idx="191">
                  <c:v>57.441934967041021</c:v>
                </c:pt>
                <c:pt idx="192">
                  <c:v>58.179493045806886</c:v>
                </c:pt>
                <c:pt idx="193">
                  <c:v>58.171784687042241</c:v>
                </c:pt>
                <c:pt idx="194">
                  <c:v>59.159921646118164</c:v>
                </c:pt>
                <c:pt idx="195">
                  <c:v>59.902792406082156</c:v>
                </c:pt>
                <c:pt idx="196">
                  <c:v>59.243139410018927</c:v>
                </c:pt>
                <c:pt idx="197">
                  <c:v>59.267907714843751</c:v>
                </c:pt>
                <c:pt idx="198">
                  <c:v>59.655731487274174</c:v>
                </c:pt>
                <c:pt idx="199">
                  <c:v>59.931078672409058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Лист10!$W$7:$W$206</c:f>
              <c:numCache>
                <c:formatCode>0.000</c:formatCode>
                <c:ptCount val="200"/>
                <c:pt idx="0">
                  <c:v>19.638402652740478</c:v>
                </c:pt>
                <c:pt idx="1">
                  <c:v>20.265959882736205</c:v>
                </c:pt>
                <c:pt idx="2">
                  <c:v>20.889362192153932</c:v>
                </c:pt>
                <c:pt idx="3">
                  <c:v>21.008610057830811</c:v>
                </c:pt>
                <c:pt idx="4">
                  <c:v>20.882591247558594</c:v>
                </c:pt>
                <c:pt idx="5">
                  <c:v>20.98683853149414</c:v>
                </c:pt>
                <c:pt idx="6">
                  <c:v>20.845819377899169</c:v>
                </c:pt>
                <c:pt idx="7">
                  <c:v>21.466225004196168</c:v>
                </c:pt>
                <c:pt idx="8">
                  <c:v>21.816896486282349</c:v>
                </c:pt>
                <c:pt idx="9">
                  <c:v>22.6567223072052</c:v>
                </c:pt>
                <c:pt idx="10">
                  <c:v>21.859603834152221</c:v>
                </c:pt>
                <c:pt idx="11">
                  <c:v>21.387531423568724</c:v>
                </c:pt>
                <c:pt idx="12">
                  <c:v>21.778514719009401</c:v>
                </c:pt>
                <c:pt idx="13">
                  <c:v>22.025862979888917</c:v>
                </c:pt>
                <c:pt idx="14">
                  <c:v>22.167425155639648</c:v>
                </c:pt>
                <c:pt idx="15">
                  <c:v>22.165352058410644</c:v>
                </c:pt>
                <c:pt idx="16">
                  <c:v>21.791913890838622</c:v>
                </c:pt>
                <c:pt idx="17">
                  <c:v>21.540419673919679</c:v>
                </c:pt>
                <c:pt idx="18">
                  <c:v>22.019191551208497</c:v>
                </c:pt>
                <c:pt idx="19">
                  <c:v>23.126598596572876</c:v>
                </c:pt>
                <c:pt idx="20">
                  <c:v>23.723159742355346</c:v>
                </c:pt>
                <c:pt idx="21">
                  <c:v>22.581145429611205</c:v>
                </c:pt>
                <c:pt idx="22">
                  <c:v>22.428285455703737</c:v>
                </c:pt>
                <c:pt idx="23">
                  <c:v>22.138481187820435</c:v>
                </c:pt>
                <c:pt idx="24">
                  <c:v>21.40030837059021</c:v>
                </c:pt>
                <c:pt idx="25">
                  <c:v>21.657980871200561</c:v>
                </c:pt>
                <c:pt idx="26">
                  <c:v>21.037597084045409</c:v>
                </c:pt>
                <c:pt idx="27">
                  <c:v>21.280269241333009</c:v>
                </c:pt>
                <c:pt idx="28">
                  <c:v>20.917155551910401</c:v>
                </c:pt>
                <c:pt idx="29">
                  <c:v>21.043196201324463</c:v>
                </c:pt>
                <c:pt idx="30">
                  <c:v>21.266713333129882</c:v>
                </c:pt>
                <c:pt idx="31">
                  <c:v>22.244964027404784</c:v>
                </c:pt>
                <c:pt idx="32">
                  <c:v>23.219060039520265</c:v>
                </c:pt>
                <c:pt idx="33">
                  <c:v>22.682310390472413</c:v>
                </c:pt>
                <c:pt idx="34">
                  <c:v>21.50861644744873</c:v>
                </c:pt>
                <c:pt idx="35">
                  <c:v>21.463557434082031</c:v>
                </c:pt>
                <c:pt idx="36">
                  <c:v>21.407652759552001</c:v>
                </c:pt>
                <c:pt idx="37">
                  <c:v>21.925695514678956</c:v>
                </c:pt>
                <c:pt idx="38">
                  <c:v>21.698471832275391</c:v>
                </c:pt>
                <c:pt idx="39">
                  <c:v>22.568724632263184</c:v>
                </c:pt>
                <c:pt idx="40">
                  <c:v>23.193710994720462</c:v>
                </c:pt>
                <c:pt idx="41">
                  <c:v>23.681753063201903</c:v>
                </c:pt>
                <c:pt idx="42">
                  <c:v>23.05731830596924</c:v>
                </c:pt>
                <c:pt idx="43">
                  <c:v>23.163149642944337</c:v>
                </c:pt>
                <c:pt idx="44">
                  <c:v>23.023714542388916</c:v>
                </c:pt>
                <c:pt idx="45">
                  <c:v>23.247335147857669</c:v>
                </c:pt>
                <c:pt idx="46">
                  <c:v>22.966801071166991</c:v>
                </c:pt>
                <c:pt idx="47">
                  <c:v>22.808210945129396</c:v>
                </c:pt>
                <c:pt idx="48">
                  <c:v>23.012676525115968</c:v>
                </c:pt>
                <c:pt idx="49">
                  <c:v>23.104665279388428</c:v>
                </c:pt>
                <c:pt idx="50">
                  <c:v>23.754976463317874</c:v>
                </c:pt>
                <c:pt idx="51">
                  <c:v>24.62886276245117</c:v>
                </c:pt>
                <c:pt idx="52">
                  <c:v>24.99859437942505</c:v>
                </c:pt>
                <c:pt idx="53">
                  <c:v>25.990270423889161</c:v>
                </c:pt>
                <c:pt idx="54">
                  <c:v>26.212212085723877</c:v>
                </c:pt>
                <c:pt idx="55">
                  <c:v>25.188887310028079</c:v>
                </c:pt>
                <c:pt idx="56">
                  <c:v>25.028618717193602</c:v>
                </c:pt>
                <c:pt idx="57">
                  <c:v>25.623083209991456</c:v>
                </c:pt>
                <c:pt idx="58">
                  <c:v>25.713393020629884</c:v>
                </c:pt>
                <c:pt idx="59">
                  <c:v>26.058436393737793</c:v>
                </c:pt>
                <c:pt idx="60">
                  <c:v>27.000956249237063</c:v>
                </c:pt>
                <c:pt idx="61">
                  <c:v>27.572111034393309</c:v>
                </c:pt>
                <c:pt idx="62">
                  <c:v>27.132420158386232</c:v>
                </c:pt>
                <c:pt idx="63">
                  <c:v>27.024466323852536</c:v>
                </c:pt>
                <c:pt idx="64">
                  <c:v>26.905666828155518</c:v>
                </c:pt>
                <c:pt idx="65">
                  <c:v>26.649923038482669</c:v>
                </c:pt>
                <c:pt idx="66">
                  <c:v>26.016123199462889</c:v>
                </c:pt>
                <c:pt idx="67">
                  <c:v>26.378168678283693</c:v>
                </c:pt>
                <c:pt idx="68">
                  <c:v>27.368849086761472</c:v>
                </c:pt>
                <c:pt idx="69">
                  <c:v>26.715894222259521</c:v>
                </c:pt>
                <c:pt idx="70">
                  <c:v>26.691574287414554</c:v>
                </c:pt>
                <c:pt idx="71">
                  <c:v>26.554777526855467</c:v>
                </c:pt>
                <c:pt idx="72">
                  <c:v>27.148246860504152</c:v>
                </c:pt>
                <c:pt idx="73">
                  <c:v>27.730871009826657</c:v>
                </c:pt>
                <c:pt idx="74">
                  <c:v>28.176550388336182</c:v>
                </c:pt>
                <c:pt idx="75">
                  <c:v>28.376963806152347</c:v>
                </c:pt>
                <c:pt idx="76">
                  <c:v>27.870119953155516</c:v>
                </c:pt>
                <c:pt idx="77">
                  <c:v>28.219641304016115</c:v>
                </c:pt>
                <c:pt idx="78">
                  <c:v>28.463376331329343</c:v>
                </c:pt>
                <c:pt idx="79">
                  <c:v>28.9373779296875</c:v>
                </c:pt>
                <c:pt idx="80">
                  <c:v>29.166112613677981</c:v>
                </c:pt>
                <c:pt idx="81">
                  <c:v>29.390692615509039</c:v>
                </c:pt>
                <c:pt idx="82">
                  <c:v>29.471637344360353</c:v>
                </c:pt>
                <c:pt idx="83">
                  <c:v>29.18121700286865</c:v>
                </c:pt>
                <c:pt idx="84">
                  <c:v>28.879951477050781</c:v>
                </c:pt>
                <c:pt idx="85">
                  <c:v>29.840110015869143</c:v>
                </c:pt>
                <c:pt idx="86">
                  <c:v>29.789422893524176</c:v>
                </c:pt>
                <c:pt idx="87">
                  <c:v>30.601791954040529</c:v>
                </c:pt>
                <c:pt idx="88">
                  <c:v>30.5361044883728</c:v>
                </c:pt>
                <c:pt idx="89">
                  <c:v>31.036574840545654</c:v>
                </c:pt>
                <c:pt idx="90">
                  <c:v>31.532890510559085</c:v>
                </c:pt>
                <c:pt idx="91">
                  <c:v>32.518360519409185</c:v>
                </c:pt>
                <c:pt idx="92">
                  <c:v>32.398044681549074</c:v>
                </c:pt>
                <c:pt idx="93">
                  <c:v>32.266883182525632</c:v>
                </c:pt>
                <c:pt idx="94">
                  <c:v>32.233198165893555</c:v>
                </c:pt>
                <c:pt idx="95">
                  <c:v>31.95424671173096</c:v>
                </c:pt>
                <c:pt idx="96">
                  <c:v>31.671140575408941</c:v>
                </c:pt>
                <c:pt idx="97">
                  <c:v>32.877188777923585</c:v>
                </c:pt>
                <c:pt idx="98">
                  <c:v>33.4462926864624</c:v>
                </c:pt>
                <c:pt idx="99">
                  <c:v>33.770130157470703</c:v>
                </c:pt>
                <c:pt idx="100">
                  <c:v>33.457023334503177</c:v>
                </c:pt>
                <c:pt idx="101">
                  <c:v>34.398650550842291</c:v>
                </c:pt>
                <c:pt idx="102">
                  <c:v>34.398599720001222</c:v>
                </c:pt>
                <c:pt idx="103">
                  <c:v>33.996025371551511</c:v>
                </c:pt>
                <c:pt idx="104">
                  <c:v>33.848184585571289</c:v>
                </c:pt>
                <c:pt idx="105">
                  <c:v>34.563399505615237</c:v>
                </c:pt>
                <c:pt idx="106">
                  <c:v>34.666137599945074</c:v>
                </c:pt>
                <c:pt idx="107">
                  <c:v>34.499141788482667</c:v>
                </c:pt>
                <c:pt idx="108">
                  <c:v>35.086879539489743</c:v>
                </c:pt>
                <c:pt idx="109">
                  <c:v>35.537672996520996</c:v>
                </c:pt>
                <c:pt idx="110">
                  <c:v>34.984311771392825</c:v>
                </c:pt>
                <c:pt idx="111">
                  <c:v>35.55289449691773</c:v>
                </c:pt>
                <c:pt idx="112">
                  <c:v>36.110631561279298</c:v>
                </c:pt>
                <c:pt idx="113">
                  <c:v>36.429793167114255</c:v>
                </c:pt>
                <c:pt idx="114">
                  <c:v>35.877589702606201</c:v>
                </c:pt>
                <c:pt idx="115">
                  <c:v>35.619273853302005</c:v>
                </c:pt>
                <c:pt idx="116">
                  <c:v>36.356803321838385</c:v>
                </c:pt>
                <c:pt idx="117">
                  <c:v>36.216276741027833</c:v>
                </c:pt>
                <c:pt idx="118">
                  <c:v>36.306016254425046</c:v>
                </c:pt>
                <c:pt idx="119">
                  <c:v>36.650489330291748</c:v>
                </c:pt>
                <c:pt idx="120">
                  <c:v>36.35801811218262</c:v>
                </c:pt>
                <c:pt idx="121">
                  <c:v>36.320280456542974</c:v>
                </c:pt>
                <c:pt idx="122">
                  <c:v>36.278388595581056</c:v>
                </c:pt>
                <c:pt idx="123">
                  <c:v>35.991229820251462</c:v>
                </c:pt>
                <c:pt idx="124">
                  <c:v>36.801548004150391</c:v>
                </c:pt>
                <c:pt idx="125">
                  <c:v>36.740500640869143</c:v>
                </c:pt>
                <c:pt idx="126">
                  <c:v>37.168608093261724</c:v>
                </c:pt>
                <c:pt idx="127">
                  <c:v>37.358139610290529</c:v>
                </c:pt>
                <c:pt idx="128">
                  <c:v>37.466513442993161</c:v>
                </c:pt>
                <c:pt idx="129">
                  <c:v>37.937942504882813</c:v>
                </c:pt>
                <c:pt idx="130">
                  <c:v>38.031315994262698</c:v>
                </c:pt>
                <c:pt idx="131">
                  <c:v>37.620534324646002</c:v>
                </c:pt>
                <c:pt idx="132">
                  <c:v>37.964486694335939</c:v>
                </c:pt>
                <c:pt idx="133">
                  <c:v>38.038704681396482</c:v>
                </c:pt>
                <c:pt idx="134">
                  <c:v>37.367656707763672</c:v>
                </c:pt>
                <c:pt idx="135">
                  <c:v>38.458032798767093</c:v>
                </c:pt>
                <c:pt idx="136">
                  <c:v>39.404773616790777</c:v>
                </c:pt>
                <c:pt idx="137">
                  <c:v>39.714570140838624</c:v>
                </c:pt>
                <c:pt idx="138">
                  <c:v>40.887422370910642</c:v>
                </c:pt>
                <c:pt idx="139">
                  <c:v>41.315008163452148</c:v>
                </c:pt>
                <c:pt idx="140">
                  <c:v>40.105649185180667</c:v>
                </c:pt>
                <c:pt idx="141">
                  <c:v>40.322967910766607</c:v>
                </c:pt>
                <c:pt idx="142">
                  <c:v>39.934501266479494</c:v>
                </c:pt>
                <c:pt idx="143">
                  <c:v>39.902398872375485</c:v>
                </c:pt>
                <c:pt idx="144">
                  <c:v>39.998931884765625</c:v>
                </c:pt>
                <c:pt idx="145">
                  <c:v>40.717408370971683</c:v>
                </c:pt>
                <c:pt idx="146">
                  <c:v>41.166151428222662</c:v>
                </c:pt>
                <c:pt idx="147">
                  <c:v>41.369627571105958</c:v>
                </c:pt>
                <c:pt idx="148">
                  <c:v>40.936159896850583</c:v>
                </c:pt>
                <c:pt idx="149">
                  <c:v>41.264116287231445</c:v>
                </c:pt>
                <c:pt idx="150">
                  <c:v>41.081227493286136</c:v>
                </c:pt>
                <c:pt idx="151">
                  <c:v>41.387492561340338</c:v>
                </c:pt>
                <c:pt idx="152">
                  <c:v>42.189603424072267</c:v>
                </c:pt>
                <c:pt idx="153">
                  <c:v>43.487559127807614</c:v>
                </c:pt>
                <c:pt idx="154">
                  <c:v>43.337146282196045</c:v>
                </c:pt>
                <c:pt idx="155">
                  <c:v>42.549788665771487</c:v>
                </c:pt>
                <c:pt idx="156">
                  <c:v>42.782743835449224</c:v>
                </c:pt>
                <c:pt idx="157">
                  <c:v>43.378755187988283</c:v>
                </c:pt>
                <c:pt idx="158">
                  <c:v>44.198341655731198</c:v>
                </c:pt>
                <c:pt idx="159">
                  <c:v>44.146563053131104</c:v>
                </c:pt>
                <c:pt idx="160">
                  <c:v>44.216728401184085</c:v>
                </c:pt>
                <c:pt idx="161">
                  <c:v>44.149949455261229</c:v>
                </c:pt>
                <c:pt idx="162">
                  <c:v>44.572324371337892</c:v>
                </c:pt>
                <c:pt idx="163">
                  <c:v>45.123334693908696</c:v>
                </c:pt>
                <c:pt idx="164">
                  <c:v>45.663499355316162</c:v>
                </c:pt>
                <c:pt idx="165">
                  <c:v>46.332299423217776</c:v>
                </c:pt>
                <c:pt idx="166">
                  <c:v>46.629733943939208</c:v>
                </c:pt>
                <c:pt idx="167">
                  <c:v>46.221056079864503</c:v>
                </c:pt>
                <c:pt idx="168">
                  <c:v>45.941013145446782</c:v>
                </c:pt>
                <c:pt idx="169">
                  <c:v>45.650124549865723</c:v>
                </c:pt>
                <c:pt idx="170">
                  <c:v>45.620660018920901</c:v>
                </c:pt>
                <c:pt idx="171">
                  <c:v>45.947560691833495</c:v>
                </c:pt>
                <c:pt idx="172">
                  <c:v>46.903096294403078</c:v>
                </c:pt>
                <c:pt idx="173">
                  <c:v>47.34778623580933</c:v>
                </c:pt>
                <c:pt idx="174">
                  <c:v>47.288321495056152</c:v>
                </c:pt>
                <c:pt idx="175">
                  <c:v>47.350800704956058</c:v>
                </c:pt>
                <c:pt idx="176">
                  <c:v>48.276335620880126</c:v>
                </c:pt>
                <c:pt idx="177">
                  <c:v>48.589393711090089</c:v>
                </c:pt>
                <c:pt idx="178">
                  <c:v>48.531086730957036</c:v>
                </c:pt>
                <c:pt idx="179">
                  <c:v>48.070256233215332</c:v>
                </c:pt>
                <c:pt idx="180">
                  <c:v>48.16105766296387</c:v>
                </c:pt>
                <c:pt idx="181">
                  <c:v>47.747703933715819</c:v>
                </c:pt>
                <c:pt idx="182">
                  <c:v>48.690714931488039</c:v>
                </c:pt>
                <c:pt idx="183">
                  <c:v>48.762360382080082</c:v>
                </c:pt>
                <c:pt idx="184">
                  <c:v>49.323160648345947</c:v>
                </c:pt>
                <c:pt idx="185">
                  <c:v>49.012595367431643</c:v>
                </c:pt>
                <c:pt idx="186">
                  <c:v>49.823974514007567</c:v>
                </c:pt>
                <c:pt idx="187">
                  <c:v>50.26398859024048</c:v>
                </c:pt>
                <c:pt idx="188">
                  <c:v>49.92757778167725</c:v>
                </c:pt>
                <c:pt idx="189">
                  <c:v>50.219801902770996</c:v>
                </c:pt>
                <c:pt idx="190">
                  <c:v>51.501180362701419</c:v>
                </c:pt>
                <c:pt idx="191">
                  <c:v>52.043983840942388</c:v>
                </c:pt>
                <c:pt idx="192">
                  <c:v>51.575941181182863</c:v>
                </c:pt>
                <c:pt idx="193">
                  <c:v>52.041267204284672</c:v>
                </c:pt>
                <c:pt idx="194">
                  <c:v>52.128536701202393</c:v>
                </c:pt>
                <c:pt idx="195">
                  <c:v>52.711651992797854</c:v>
                </c:pt>
                <c:pt idx="196">
                  <c:v>52.54950037002564</c:v>
                </c:pt>
                <c:pt idx="197">
                  <c:v>53.117615318298341</c:v>
                </c:pt>
                <c:pt idx="198">
                  <c:v>52.440463352203373</c:v>
                </c:pt>
                <c:pt idx="199">
                  <c:v>53.024735927581787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Лист10!$X$7:$X$206</c:f>
              <c:numCache>
                <c:formatCode>0.000</c:formatCode>
                <c:ptCount val="200"/>
                <c:pt idx="0">
                  <c:v>20.440637302398681</c:v>
                </c:pt>
                <c:pt idx="1">
                  <c:v>20.744330549240111</c:v>
                </c:pt>
                <c:pt idx="2">
                  <c:v>22.037177896499635</c:v>
                </c:pt>
                <c:pt idx="3">
                  <c:v>22.458660411834718</c:v>
                </c:pt>
                <c:pt idx="4">
                  <c:v>21.869297027587891</c:v>
                </c:pt>
                <c:pt idx="5">
                  <c:v>21.510199737548827</c:v>
                </c:pt>
                <c:pt idx="6">
                  <c:v>21.975004100799559</c:v>
                </c:pt>
                <c:pt idx="7">
                  <c:v>22.296173191070558</c:v>
                </c:pt>
                <c:pt idx="8">
                  <c:v>22.245977210998536</c:v>
                </c:pt>
                <c:pt idx="9">
                  <c:v>23.317725419998169</c:v>
                </c:pt>
                <c:pt idx="10">
                  <c:v>24.119739484786987</c:v>
                </c:pt>
                <c:pt idx="11">
                  <c:v>24.176487112045287</c:v>
                </c:pt>
                <c:pt idx="12">
                  <c:v>24.09629044532776</c:v>
                </c:pt>
                <c:pt idx="13">
                  <c:v>24.403617191314698</c:v>
                </c:pt>
                <c:pt idx="14">
                  <c:v>24.573999404907227</c:v>
                </c:pt>
                <c:pt idx="15">
                  <c:v>25.233536195755004</c:v>
                </c:pt>
                <c:pt idx="16">
                  <c:v>24.888918066024779</c:v>
                </c:pt>
                <c:pt idx="17">
                  <c:v>25.166243886947633</c:v>
                </c:pt>
                <c:pt idx="18">
                  <c:v>24.43941502571106</c:v>
                </c:pt>
                <c:pt idx="19">
                  <c:v>24.145954370498657</c:v>
                </c:pt>
                <c:pt idx="20">
                  <c:v>25.372806501388549</c:v>
                </c:pt>
                <c:pt idx="21">
                  <c:v>25.962714338302611</c:v>
                </c:pt>
                <c:pt idx="22">
                  <c:v>25.776197290420534</c:v>
                </c:pt>
                <c:pt idx="23">
                  <c:v>26.718315172195435</c:v>
                </c:pt>
                <c:pt idx="24">
                  <c:v>26.782377004623413</c:v>
                </c:pt>
                <c:pt idx="25">
                  <c:v>26.209494543075561</c:v>
                </c:pt>
                <c:pt idx="26">
                  <c:v>26.625766420364378</c:v>
                </c:pt>
                <c:pt idx="27">
                  <c:v>27.170673465728761</c:v>
                </c:pt>
                <c:pt idx="28">
                  <c:v>27.078635978698731</c:v>
                </c:pt>
                <c:pt idx="29">
                  <c:v>26.741332054138184</c:v>
                </c:pt>
                <c:pt idx="30">
                  <c:v>27.158761692047118</c:v>
                </c:pt>
                <c:pt idx="31">
                  <c:v>27.173667812347411</c:v>
                </c:pt>
                <c:pt idx="32">
                  <c:v>27.372994995117189</c:v>
                </c:pt>
                <c:pt idx="33">
                  <c:v>27.435378122329713</c:v>
                </c:pt>
                <c:pt idx="34">
                  <c:v>28.259185552597046</c:v>
                </c:pt>
                <c:pt idx="35">
                  <c:v>28.439357709884643</c:v>
                </c:pt>
                <c:pt idx="36">
                  <c:v>28.248164796829222</c:v>
                </c:pt>
                <c:pt idx="37">
                  <c:v>28.546126222610475</c:v>
                </c:pt>
                <c:pt idx="38">
                  <c:v>29.339932966232301</c:v>
                </c:pt>
                <c:pt idx="39">
                  <c:v>29.755683898925781</c:v>
                </c:pt>
                <c:pt idx="40">
                  <c:v>30.534490299224856</c:v>
                </c:pt>
                <c:pt idx="41">
                  <c:v>30.700819873809813</c:v>
                </c:pt>
                <c:pt idx="42">
                  <c:v>30.495784378051759</c:v>
                </c:pt>
                <c:pt idx="43">
                  <c:v>30.514323997497559</c:v>
                </c:pt>
                <c:pt idx="44">
                  <c:v>30.528708934783936</c:v>
                </c:pt>
                <c:pt idx="45">
                  <c:v>29.984251689910892</c:v>
                </c:pt>
                <c:pt idx="46">
                  <c:v>30.796159172058104</c:v>
                </c:pt>
                <c:pt idx="47">
                  <c:v>31.736701822280885</c:v>
                </c:pt>
                <c:pt idx="48">
                  <c:v>32.16639857292175</c:v>
                </c:pt>
                <c:pt idx="49">
                  <c:v>32.224730253219604</c:v>
                </c:pt>
                <c:pt idx="50">
                  <c:v>32.905005884170535</c:v>
                </c:pt>
                <c:pt idx="51">
                  <c:v>33.21391668319702</c:v>
                </c:pt>
                <c:pt idx="52">
                  <c:v>32.74640235900879</c:v>
                </c:pt>
                <c:pt idx="53">
                  <c:v>32.907522964477536</c:v>
                </c:pt>
                <c:pt idx="54">
                  <c:v>34.057797908782959</c:v>
                </c:pt>
                <c:pt idx="55">
                  <c:v>34.46949763298035</c:v>
                </c:pt>
                <c:pt idx="56">
                  <c:v>34.370351457595824</c:v>
                </c:pt>
                <c:pt idx="57">
                  <c:v>34.634261226654054</c:v>
                </c:pt>
                <c:pt idx="58">
                  <c:v>34.823703575134275</c:v>
                </c:pt>
                <c:pt idx="59">
                  <c:v>35.135089874267578</c:v>
                </c:pt>
                <c:pt idx="60">
                  <c:v>35.075111103057864</c:v>
                </c:pt>
                <c:pt idx="61">
                  <c:v>35.371497058868407</c:v>
                </c:pt>
                <c:pt idx="62">
                  <c:v>34.796517944335939</c:v>
                </c:pt>
                <c:pt idx="63">
                  <c:v>35.609062242507932</c:v>
                </c:pt>
                <c:pt idx="64">
                  <c:v>35.651872396469116</c:v>
                </c:pt>
                <c:pt idx="65">
                  <c:v>36.183836889266971</c:v>
                </c:pt>
                <c:pt idx="66">
                  <c:v>37.078857088088988</c:v>
                </c:pt>
                <c:pt idx="67">
                  <c:v>37.728611087799074</c:v>
                </c:pt>
                <c:pt idx="68">
                  <c:v>37.241420555114743</c:v>
                </c:pt>
                <c:pt idx="69">
                  <c:v>36.610594749450684</c:v>
                </c:pt>
                <c:pt idx="70">
                  <c:v>36.873983097076419</c:v>
                </c:pt>
                <c:pt idx="71">
                  <c:v>37.064048671722411</c:v>
                </c:pt>
                <c:pt idx="72">
                  <c:v>37.382749176025392</c:v>
                </c:pt>
                <c:pt idx="73">
                  <c:v>38.823393630981442</c:v>
                </c:pt>
                <c:pt idx="74">
                  <c:v>39.494304180145264</c:v>
                </c:pt>
                <c:pt idx="75">
                  <c:v>39.793850135803225</c:v>
                </c:pt>
                <c:pt idx="76">
                  <c:v>39.582549953460692</c:v>
                </c:pt>
                <c:pt idx="77">
                  <c:v>40.132674789428712</c:v>
                </c:pt>
                <c:pt idx="78">
                  <c:v>40.671953487396237</c:v>
                </c:pt>
                <c:pt idx="79">
                  <c:v>41.574288368225098</c:v>
                </c:pt>
                <c:pt idx="80">
                  <c:v>41.598566722869876</c:v>
                </c:pt>
                <c:pt idx="81">
                  <c:v>41.61869039535523</c:v>
                </c:pt>
                <c:pt idx="82">
                  <c:v>41.260758018493654</c:v>
                </c:pt>
                <c:pt idx="83">
                  <c:v>40.765881347656247</c:v>
                </c:pt>
                <c:pt idx="84">
                  <c:v>41.721004962921143</c:v>
                </c:pt>
                <c:pt idx="85">
                  <c:v>42.039184284210208</c:v>
                </c:pt>
                <c:pt idx="86">
                  <c:v>41.954840087890631</c:v>
                </c:pt>
                <c:pt idx="87">
                  <c:v>42.625229454040529</c:v>
                </c:pt>
                <c:pt idx="88">
                  <c:v>42.417562770843503</c:v>
                </c:pt>
                <c:pt idx="89">
                  <c:v>41.572951793670654</c:v>
                </c:pt>
                <c:pt idx="90">
                  <c:v>42.217495155334475</c:v>
                </c:pt>
                <c:pt idx="91">
                  <c:v>42.490673446655279</c:v>
                </c:pt>
                <c:pt idx="92">
                  <c:v>43.126907444000246</c:v>
                </c:pt>
                <c:pt idx="93">
                  <c:v>42.517875003814694</c:v>
                </c:pt>
                <c:pt idx="94">
                  <c:v>43.037477493286133</c:v>
                </c:pt>
                <c:pt idx="95">
                  <c:v>42.780655097961429</c:v>
                </c:pt>
                <c:pt idx="96">
                  <c:v>43.152467632293707</c:v>
                </c:pt>
                <c:pt idx="97">
                  <c:v>43.083747243881227</c:v>
                </c:pt>
                <c:pt idx="98">
                  <c:v>43.776451158523557</c:v>
                </c:pt>
                <c:pt idx="99">
                  <c:v>44.325520038604736</c:v>
                </c:pt>
                <c:pt idx="100">
                  <c:v>44.003223609924319</c:v>
                </c:pt>
                <c:pt idx="101">
                  <c:v>44.543982887268072</c:v>
                </c:pt>
                <c:pt idx="102">
                  <c:v>45.206686115264894</c:v>
                </c:pt>
                <c:pt idx="103">
                  <c:v>45.86523513793945</c:v>
                </c:pt>
                <c:pt idx="104">
                  <c:v>46.512938022613525</c:v>
                </c:pt>
                <c:pt idx="105">
                  <c:v>46.422065925598147</c:v>
                </c:pt>
                <c:pt idx="106">
                  <c:v>46.585926914215094</c:v>
                </c:pt>
                <c:pt idx="107">
                  <c:v>46.84726438522339</c:v>
                </c:pt>
                <c:pt idx="108">
                  <c:v>46.730545806884763</c:v>
                </c:pt>
                <c:pt idx="109">
                  <c:v>47.109672546386719</c:v>
                </c:pt>
                <c:pt idx="110">
                  <c:v>48.274851512908938</c:v>
                </c:pt>
                <c:pt idx="111">
                  <c:v>49.068665885925299</c:v>
                </c:pt>
                <c:pt idx="112">
                  <c:v>49.851634120941164</c:v>
                </c:pt>
                <c:pt idx="113">
                  <c:v>50.263237285614011</c:v>
                </c:pt>
                <c:pt idx="114">
                  <c:v>51.670685768127441</c:v>
                </c:pt>
                <c:pt idx="115">
                  <c:v>52.332867813110354</c:v>
                </c:pt>
                <c:pt idx="116">
                  <c:v>52.092525863647467</c:v>
                </c:pt>
                <c:pt idx="117">
                  <c:v>51.106917953491212</c:v>
                </c:pt>
                <c:pt idx="118">
                  <c:v>50.984365749359128</c:v>
                </c:pt>
                <c:pt idx="119">
                  <c:v>51.249336719512939</c:v>
                </c:pt>
                <c:pt idx="120">
                  <c:v>51.377363395690921</c:v>
                </c:pt>
                <c:pt idx="121">
                  <c:v>51.994544410705572</c:v>
                </c:pt>
                <c:pt idx="122">
                  <c:v>52.107570743560792</c:v>
                </c:pt>
                <c:pt idx="123">
                  <c:v>51.912854003906247</c:v>
                </c:pt>
                <c:pt idx="124">
                  <c:v>51.346771717071533</c:v>
                </c:pt>
                <c:pt idx="125">
                  <c:v>51.637054157257083</c:v>
                </c:pt>
                <c:pt idx="126">
                  <c:v>52.055971527099615</c:v>
                </c:pt>
                <c:pt idx="127">
                  <c:v>52.362412071228029</c:v>
                </c:pt>
                <c:pt idx="128">
                  <c:v>52.399118709564206</c:v>
                </c:pt>
                <c:pt idx="129">
                  <c:v>52.924979686737061</c:v>
                </c:pt>
                <c:pt idx="130">
                  <c:v>52.313896369934085</c:v>
                </c:pt>
                <c:pt idx="131">
                  <c:v>52.331447982788092</c:v>
                </c:pt>
                <c:pt idx="132">
                  <c:v>52.838153934478761</c:v>
                </c:pt>
                <c:pt idx="133">
                  <c:v>53.575126457214353</c:v>
                </c:pt>
                <c:pt idx="134">
                  <c:v>53.832411289215088</c:v>
                </c:pt>
                <c:pt idx="135">
                  <c:v>53.819962215423587</c:v>
                </c:pt>
                <c:pt idx="136">
                  <c:v>53.491934204101568</c:v>
                </c:pt>
                <c:pt idx="137">
                  <c:v>53.659751510620119</c:v>
                </c:pt>
                <c:pt idx="138">
                  <c:v>54.183933544158933</c:v>
                </c:pt>
                <c:pt idx="139">
                  <c:v>55.336750984191895</c:v>
                </c:pt>
                <c:pt idx="140">
                  <c:v>56.352624130249026</c:v>
                </c:pt>
                <c:pt idx="141">
                  <c:v>55.256019973754888</c:v>
                </c:pt>
                <c:pt idx="142">
                  <c:v>55.522471523284914</c:v>
                </c:pt>
                <c:pt idx="143">
                  <c:v>55.278077411651608</c:v>
                </c:pt>
                <c:pt idx="144">
                  <c:v>55.029528617858887</c:v>
                </c:pt>
                <c:pt idx="145">
                  <c:v>55.402923774719241</c:v>
                </c:pt>
                <c:pt idx="146">
                  <c:v>55.272164249420172</c:v>
                </c:pt>
                <c:pt idx="147">
                  <c:v>55.630559062957765</c:v>
                </c:pt>
                <c:pt idx="148">
                  <c:v>55.383168029785153</c:v>
                </c:pt>
                <c:pt idx="149">
                  <c:v>55.195243835449219</c:v>
                </c:pt>
                <c:pt idx="150">
                  <c:v>55.604796123504642</c:v>
                </c:pt>
                <c:pt idx="151">
                  <c:v>56.142983341217047</c:v>
                </c:pt>
                <c:pt idx="152">
                  <c:v>56.803114509582521</c:v>
                </c:pt>
                <c:pt idx="153">
                  <c:v>56.326301383972165</c:v>
                </c:pt>
                <c:pt idx="154">
                  <c:v>55.338642597198486</c:v>
                </c:pt>
                <c:pt idx="155">
                  <c:v>55.47961874008179</c:v>
                </c:pt>
                <c:pt idx="156">
                  <c:v>55.483650588989263</c:v>
                </c:pt>
                <c:pt idx="157">
                  <c:v>55.742416000366212</c:v>
                </c:pt>
                <c:pt idx="158">
                  <c:v>56.129816341400144</c:v>
                </c:pt>
                <c:pt idx="159">
                  <c:v>56.240791797637939</c:v>
                </c:pt>
                <c:pt idx="160">
                  <c:v>56.980402183532718</c:v>
                </c:pt>
                <c:pt idx="161">
                  <c:v>57.083068275451659</c:v>
                </c:pt>
                <c:pt idx="162">
                  <c:v>58.002945041656496</c:v>
                </c:pt>
                <c:pt idx="163">
                  <c:v>58.153087902069096</c:v>
                </c:pt>
                <c:pt idx="164">
                  <c:v>58.057964324951172</c:v>
                </c:pt>
                <c:pt idx="165">
                  <c:v>57.325896453857425</c:v>
                </c:pt>
                <c:pt idx="166">
                  <c:v>57.715773010253905</c:v>
                </c:pt>
                <c:pt idx="167">
                  <c:v>57.60149440765381</c:v>
                </c:pt>
                <c:pt idx="168">
                  <c:v>57.476370143890385</c:v>
                </c:pt>
                <c:pt idx="169">
                  <c:v>58.1126708984375</c:v>
                </c:pt>
                <c:pt idx="170">
                  <c:v>58.377606105804446</c:v>
                </c:pt>
                <c:pt idx="171">
                  <c:v>58.366116666793822</c:v>
                </c:pt>
                <c:pt idx="172">
                  <c:v>58.850472068786623</c:v>
                </c:pt>
                <c:pt idx="173">
                  <c:v>59.330673027038578</c:v>
                </c:pt>
                <c:pt idx="174">
                  <c:v>59.167238712310791</c:v>
                </c:pt>
                <c:pt idx="175">
                  <c:v>59.702751827239993</c:v>
                </c:pt>
                <c:pt idx="176">
                  <c:v>60.727419281005858</c:v>
                </c:pt>
                <c:pt idx="177">
                  <c:v>60.380721664428712</c:v>
                </c:pt>
                <c:pt idx="178">
                  <c:v>60.155967998504643</c:v>
                </c:pt>
                <c:pt idx="179">
                  <c:v>60.559849739074707</c:v>
                </c:pt>
                <c:pt idx="180">
                  <c:v>60.687306118011477</c:v>
                </c:pt>
                <c:pt idx="181">
                  <c:v>61.443397426605223</c:v>
                </c:pt>
                <c:pt idx="182">
                  <c:v>61.188643074035646</c:v>
                </c:pt>
                <c:pt idx="183">
                  <c:v>61.195313262939457</c:v>
                </c:pt>
                <c:pt idx="184">
                  <c:v>62.065039157867432</c:v>
                </c:pt>
                <c:pt idx="185">
                  <c:v>62.423919391632083</c:v>
                </c:pt>
                <c:pt idx="186">
                  <c:v>63.278644943237303</c:v>
                </c:pt>
                <c:pt idx="187">
                  <c:v>63.755314445495607</c:v>
                </c:pt>
                <c:pt idx="188">
                  <c:v>64.7903063774109</c:v>
                </c:pt>
                <c:pt idx="189">
                  <c:v>65.055564403533936</c:v>
                </c:pt>
                <c:pt idx="190">
                  <c:v>66.075555992126468</c:v>
                </c:pt>
                <c:pt idx="191">
                  <c:v>65.856972122192388</c:v>
                </c:pt>
                <c:pt idx="192">
                  <c:v>65.994752979278559</c:v>
                </c:pt>
                <c:pt idx="193">
                  <c:v>65.495589542388927</c:v>
                </c:pt>
                <c:pt idx="194">
                  <c:v>65.359481811523438</c:v>
                </c:pt>
                <c:pt idx="195">
                  <c:v>65.478107643127444</c:v>
                </c:pt>
                <c:pt idx="196">
                  <c:v>66.959789180755621</c:v>
                </c:pt>
                <c:pt idx="197">
                  <c:v>67.297835445404047</c:v>
                </c:pt>
                <c:pt idx="198">
                  <c:v>67.530095863342297</c:v>
                </c:pt>
                <c:pt idx="199">
                  <c:v>67.618721008300781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54432"/>
        <c:axId val="196355968"/>
      </c:lineChart>
      <c:catAx>
        <c:axId val="196354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6355968"/>
        <c:crosses val="autoZero"/>
        <c:auto val="1"/>
        <c:lblAlgn val="ctr"/>
        <c:lblOffset val="100"/>
        <c:noMultiLvlLbl val="0"/>
      </c:catAx>
      <c:valAx>
        <c:axId val="19635596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9635443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Лист11!$J$4:$J$7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cat>
          <c:val>
            <c:numRef>
              <c:f>Лист11!$L$4:$L$7</c:f>
              <c:numCache>
                <c:formatCode>General</c:formatCode>
                <c:ptCount val="4"/>
                <c:pt idx="0">
                  <c:v>27</c:v>
                </c:pt>
                <c:pt idx="1">
                  <c:v>56</c:v>
                </c:pt>
                <c:pt idx="2">
                  <c:v>98</c:v>
                </c:pt>
                <c:pt idx="3">
                  <c:v>19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6734976"/>
        <c:axId val="196736512"/>
      </c:barChart>
      <c:catAx>
        <c:axId val="19673497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6736512"/>
        <c:crosses val="autoZero"/>
        <c:auto val="1"/>
        <c:lblAlgn val="ctr"/>
        <c:lblOffset val="100"/>
        <c:noMultiLvlLbl val="0"/>
      </c:catAx>
      <c:valAx>
        <c:axId val="1967365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673497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Лист11!$F$13:$F$212</c:f>
              <c:numCache>
                <c:formatCode>General</c:formatCode>
                <c:ptCount val="200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4</c:v>
                </c:pt>
                <c:pt idx="22">
                  <c:v>4</c:v>
                </c:pt>
                <c:pt idx="23">
                  <c:v>6</c:v>
                </c:pt>
                <c:pt idx="24">
                  <c:v>5</c:v>
                </c:pt>
                <c:pt idx="25">
                  <c:v>4</c:v>
                </c:pt>
                <c:pt idx="26">
                  <c:v>6</c:v>
                </c:pt>
                <c:pt idx="27">
                  <c:v>4</c:v>
                </c:pt>
                <c:pt idx="28">
                  <c:v>5</c:v>
                </c:pt>
                <c:pt idx="29">
                  <c:v>3</c:v>
                </c:pt>
                <c:pt idx="30">
                  <c:v>5</c:v>
                </c:pt>
                <c:pt idx="31">
                  <c:v>3</c:v>
                </c:pt>
                <c:pt idx="32">
                  <c:v>5</c:v>
                </c:pt>
                <c:pt idx="33">
                  <c:v>3</c:v>
                </c:pt>
                <c:pt idx="34">
                  <c:v>5</c:v>
                </c:pt>
                <c:pt idx="35">
                  <c:v>3</c:v>
                </c:pt>
                <c:pt idx="36">
                  <c:v>5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3</c:v>
                </c:pt>
                <c:pt idx="42">
                  <c:v>5</c:v>
                </c:pt>
                <c:pt idx="43">
                  <c:v>3</c:v>
                </c:pt>
                <c:pt idx="44">
                  <c:v>6</c:v>
                </c:pt>
                <c:pt idx="45">
                  <c:v>5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5</c:v>
                </c:pt>
                <c:pt idx="51">
                  <c:v>3</c:v>
                </c:pt>
                <c:pt idx="52">
                  <c:v>5</c:v>
                </c:pt>
                <c:pt idx="53">
                  <c:v>3</c:v>
                </c:pt>
                <c:pt idx="54">
                  <c:v>5</c:v>
                </c:pt>
                <c:pt idx="55">
                  <c:v>6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3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4</c:v>
                </c:pt>
                <c:pt idx="71">
                  <c:v>5</c:v>
                </c:pt>
                <c:pt idx="72">
                  <c:v>3</c:v>
                </c:pt>
                <c:pt idx="73">
                  <c:v>4</c:v>
                </c:pt>
                <c:pt idx="74">
                  <c:v>5</c:v>
                </c:pt>
                <c:pt idx="75">
                  <c:v>4</c:v>
                </c:pt>
                <c:pt idx="76">
                  <c:v>5</c:v>
                </c:pt>
                <c:pt idx="77">
                  <c:v>5</c:v>
                </c:pt>
                <c:pt idx="78">
                  <c:v>4</c:v>
                </c:pt>
                <c:pt idx="79">
                  <c:v>3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3</c:v>
                </c:pt>
                <c:pt idx="84">
                  <c:v>5</c:v>
                </c:pt>
                <c:pt idx="85">
                  <c:v>5</c:v>
                </c:pt>
                <c:pt idx="86">
                  <c:v>4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5</c:v>
                </c:pt>
                <c:pt idx="91">
                  <c:v>6</c:v>
                </c:pt>
                <c:pt idx="92">
                  <c:v>5</c:v>
                </c:pt>
                <c:pt idx="93">
                  <c:v>3</c:v>
                </c:pt>
                <c:pt idx="94">
                  <c:v>5</c:v>
                </c:pt>
                <c:pt idx="95">
                  <c:v>4</c:v>
                </c:pt>
                <c:pt idx="96">
                  <c:v>5</c:v>
                </c:pt>
                <c:pt idx="97">
                  <c:v>6</c:v>
                </c:pt>
                <c:pt idx="98">
                  <c:v>4</c:v>
                </c:pt>
                <c:pt idx="99">
                  <c:v>5</c:v>
                </c:pt>
                <c:pt idx="100">
                  <c:v>4</c:v>
                </c:pt>
                <c:pt idx="101">
                  <c:v>6</c:v>
                </c:pt>
                <c:pt idx="102">
                  <c:v>5</c:v>
                </c:pt>
                <c:pt idx="103">
                  <c:v>4</c:v>
                </c:pt>
                <c:pt idx="104">
                  <c:v>5</c:v>
                </c:pt>
                <c:pt idx="105">
                  <c:v>3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3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4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4</c:v>
                </c:pt>
                <c:pt idx="120">
                  <c:v>3</c:v>
                </c:pt>
                <c:pt idx="121">
                  <c:v>5</c:v>
                </c:pt>
                <c:pt idx="122">
                  <c:v>4</c:v>
                </c:pt>
                <c:pt idx="123">
                  <c:v>4</c:v>
                </c:pt>
                <c:pt idx="124">
                  <c:v>5</c:v>
                </c:pt>
                <c:pt idx="125">
                  <c:v>6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3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4</c:v>
                </c:pt>
                <c:pt idx="135">
                  <c:v>5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6</c:v>
                </c:pt>
                <c:pt idx="140">
                  <c:v>4</c:v>
                </c:pt>
                <c:pt idx="141">
                  <c:v>4</c:v>
                </c:pt>
                <c:pt idx="142">
                  <c:v>6</c:v>
                </c:pt>
                <c:pt idx="143">
                  <c:v>5</c:v>
                </c:pt>
                <c:pt idx="144">
                  <c:v>4</c:v>
                </c:pt>
                <c:pt idx="145">
                  <c:v>5</c:v>
                </c:pt>
                <c:pt idx="146">
                  <c:v>4</c:v>
                </c:pt>
                <c:pt idx="147">
                  <c:v>4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3</c:v>
                </c:pt>
                <c:pt idx="153">
                  <c:v>5</c:v>
                </c:pt>
                <c:pt idx="154">
                  <c:v>3</c:v>
                </c:pt>
                <c:pt idx="155">
                  <c:v>4</c:v>
                </c:pt>
                <c:pt idx="156">
                  <c:v>4</c:v>
                </c:pt>
                <c:pt idx="157">
                  <c:v>5</c:v>
                </c:pt>
                <c:pt idx="158">
                  <c:v>4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6</c:v>
                </c:pt>
                <c:pt idx="166">
                  <c:v>4</c:v>
                </c:pt>
                <c:pt idx="167">
                  <c:v>5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4</c:v>
                </c:pt>
                <c:pt idx="172">
                  <c:v>3</c:v>
                </c:pt>
                <c:pt idx="173">
                  <c:v>4</c:v>
                </c:pt>
                <c:pt idx="174">
                  <c:v>5</c:v>
                </c:pt>
                <c:pt idx="175">
                  <c:v>4</c:v>
                </c:pt>
                <c:pt idx="176">
                  <c:v>5</c:v>
                </c:pt>
                <c:pt idx="177">
                  <c:v>3</c:v>
                </c:pt>
                <c:pt idx="178">
                  <c:v>6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4</c:v>
                </c:pt>
                <c:pt idx="183">
                  <c:v>5</c:v>
                </c:pt>
                <c:pt idx="184">
                  <c:v>4</c:v>
                </c:pt>
                <c:pt idx="185">
                  <c:v>5</c:v>
                </c:pt>
                <c:pt idx="186">
                  <c:v>3</c:v>
                </c:pt>
                <c:pt idx="187">
                  <c:v>4</c:v>
                </c:pt>
                <c:pt idx="188">
                  <c:v>5</c:v>
                </c:pt>
                <c:pt idx="189">
                  <c:v>5</c:v>
                </c:pt>
                <c:pt idx="190">
                  <c:v>4</c:v>
                </c:pt>
                <c:pt idx="191">
                  <c:v>4</c:v>
                </c:pt>
                <c:pt idx="192">
                  <c:v>6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4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Лист11!$G$13:$G$212</c:f>
              <c:numCache>
                <c:formatCode>General</c:formatCode>
                <c:ptCount val="200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6</c:v>
                </c:pt>
                <c:pt idx="16">
                  <c:v>4</c:v>
                </c:pt>
                <c:pt idx="17">
                  <c:v>4</c:v>
                </c:pt>
                <c:pt idx="18">
                  <c:v>6</c:v>
                </c:pt>
                <c:pt idx="19">
                  <c:v>5</c:v>
                </c:pt>
                <c:pt idx="20">
                  <c:v>6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4</c:v>
                </c:pt>
                <c:pt idx="26">
                  <c:v>6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5</c:v>
                </c:pt>
                <c:pt idx="32">
                  <c:v>4</c:v>
                </c:pt>
                <c:pt idx="33">
                  <c:v>6</c:v>
                </c:pt>
                <c:pt idx="34">
                  <c:v>5</c:v>
                </c:pt>
                <c:pt idx="35">
                  <c:v>6</c:v>
                </c:pt>
                <c:pt idx="36">
                  <c:v>5</c:v>
                </c:pt>
                <c:pt idx="37">
                  <c:v>4</c:v>
                </c:pt>
                <c:pt idx="38">
                  <c:v>6</c:v>
                </c:pt>
                <c:pt idx="39">
                  <c:v>4</c:v>
                </c:pt>
                <c:pt idx="40">
                  <c:v>6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5</c:v>
                </c:pt>
                <c:pt idx="47">
                  <c:v>3</c:v>
                </c:pt>
                <c:pt idx="48">
                  <c:v>5</c:v>
                </c:pt>
                <c:pt idx="49">
                  <c:v>5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3</c:v>
                </c:pt>
                <c:pt idx="54">
                  <c:v>5</c:v>
                </c:pt>
                <c:pt idx="55">
                  <c:v>5</c:v>
                </c:pt>
                <c:pt idx="56">
                  <c:v>3</c:v>
                </c:pt>
                <c:pt idx="57">
                  <c:v>4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6</c:v>
                </c:pt>
                <c:pt idx="68">
                  <c:v>4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4</c:v>
                </c:pt>
                <c:pt idx="79">
                  <c:v>5</c:v>
                </c:pt>
                <c:pt idx="80">
                  <c:v>6</c:v>
                </c:pt>
                <c:pt idx="81">
                  <c:v>3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3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5</c:v>
                </c:pt>
                <c:pt idx="92">
                  <c:v>4</c:v>
                </c:pt>
                <c:pt idx="93">
                  <c:v>4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6</c:v>
                </c:pt>
                <c:pt idx="98">
                  <c:v>3</c:v>
                </c:pt>
                <c:pt idx="99">
                  <c:v>5</c:v>
                </c:pt>
                <c:pt idx="100">
                  <c:v>3</c:v>
                </c:pt>
                <c:pt idx="101">
                  <c:v>6</c:v>
                </c:pt>
                <c:pt idx="102">
                  <c:v>3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5</c:v>
                </c:pt>
                <c:pt idx="110">
                  <c:v>3</c:v>
                </c:pt>
                <c:pt idx="111">
                  <c:v>4</c:v>
                </c:pt>
                <c:pt idx="112">
                  <c:v>4</c:v>
                </c:pt>
                <c:pt idx="113">
                  <c:v>6</c:v>
                </c:pt>
                <c:pt idx="114">
                  <c:v>4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4</c:v>
                </c:pt>
                <c:pt idx="120">
                  <c:v>3</c:v>
                </c:pt>
                <c:pt idx="121">
                  <c:v>5</c:v>
                </c:pt>
                <c:pt idx="122">
                  <c:v>4</c:v>
                </c:pt>
                <c:pt idx="123">
                  <c:v>5</c:v>
                </c:pt>
                <c:pt idx="124">
                  <c:v>6</c:v>
                </c:pt>
                <c:pt idx="125">
                  <c:v>3</c:v>
                </c:pt>
                <c:pt idx="126">
                  <c:v>5</c:v>
                </c:pt>
                <c:pt idx="127">
                  <c:v>5</c:v>
                </c:pt>
                <c:pt idx="128">
                  <c:v>3</c:v>
                </c:pt>
                <c:pt idx="129">
                  <c:v>4</c:v>
                </c:pt>
                <c:pt idx="130">
                  <c:v>5</c:v>
                </c:pt>
                <c:pt idx="131">
                  <c:v>4</c:v>
                </c:pt>
                <c:pt idx="132">
                  <c:v>4</c:v>
                </c:pt>
                <c:pt idx="133">
                  <c:v>5</c:v>
                </c:pt>
                <c:pt idx="134">
                  <c:v>4</c:v>
                </c:pt>
                <c:pt idx="135">
                  <c:v>5</c:v>
                </c:pt>
                <c:pt idx="136">
                  <c:v>6</c:v>
                </c:pt>
                <c:pt idx="137">
                  <c:v>3</c:v>
                </c:pt>
                <c:pt idx="138">
                  <c:v>5</c:v>
                </c:pt>
                <c:pt idx="139">
                  <c:v>4</c:v>
                </c:pt>
                <c:pt idx="140">
                  <c:v>5</c:v>
                </c:pt>
                <c:pt idx="141">
                  <c:v>6</c:v>
                </c:pt>
                <c:pt idx="142">
                  <c:v>5</c:v>
                </c:pt>
                <c:pt idx="143">
                  <c:v>4</c:v>
                </c:pt>
                <c:pt idx="144">
                  <c:v>6</c:v>
                </c:pt>
                <c:pt idx="145">
                  <c:v>5</c:v>
                </c:pt>
                <c:pt idx="146">
                  <c:v>3</c:v>
                </c:pt>
                <c:pt idx="147">
                  <c:v>5</c:v>
                </c:pt>
                <c:pt idx="148">
                  <c:v>5</c:v>
                </c:pt>
                <c:pt idx="149">
                  <c:v>4</c:v>
                </c:pt>
                <c:pt idx="150">
                  <c:v>5</c:v>
                </c:pt>
                <c:pt idx="151">
                  <c:v>5</c:v>
                </c:pt>
                <c:pt idx="152">
                  <c:v>6</c:v>
                </c:pt>
                <c:pt idx="153">
                  <c:v>5</c:v>
                </c:pt>
                <c:pt idx="154">
                  <c:v>3</c:v>
                </c:pt>
                <c:pt idx="155">
                  <c:v>5</c:v>
                </c:pt>
                <c:pt idx="156">
                  <c:v>5</c:v>
                </c:pt>
                <c:pt idx="157">
                  <c:v>6</c:v>
                </c:pt>
                <c:pt idx="158">
                  <c:v>5</c:v>
                </c:pt>
                <c:pt idx="159">
                  <c:v>3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5</c:v>
                </c:pt>
                <c:pt idx="165">
                  <c:v>5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6</c:v>
                </c:pt>
                <c:pt idx="170">
                  <c:v>5</c:v>
                </c:pt>
                <c:pt idx="171">
                  <c:v>5</c:v>
                </c:pt>
                <c:pt idx="172">
                  <c:v>3</c:v>
                </c:pt>
                <c:pt idx="173">
                  <c:v>4</c:v>
                </c:pt>
                <c:pt idx="174">
                  <c:v>3</c:v>
                </c:pt>
                <c:pt idx="175">
                  <c:v>6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3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5</c:v>
                </c:pt>
                <c:pt idx="187">
                  <c:v>4</c:v>
                </c:pt>
                <c:pt idx="188">
                  <c:v>6</c:v>
                </c:pt>
                <c:pt idx="189">
                  <c:v>6</c:v>
                </c:pt>
                <c:pt idx="190">
                  <c:v>5</c:v>
                </c:pt>
                <c:pt idx="191">
                  <c:v>4</c:v>
                </c:pt>
                <c:pt idx="192">
                  <c:v>5</c:v>
                </c:pt>
                <c:pt idx="193">
                  <c:v>5</c:v>
                </c:pt>
                <c:pt idx="194">
                  <c:v>3</c:v>
                </c:pt>
                <c:pt idx="195">
                  <c:v>4</c:v>
                </c:pt>
                <c:pt idx="196">
                  <c:v>6</c:v>
                </c:pt>
                <c:pt idx="197">
                  <c:v>3</c:v>
                </c:pt>
                <c:pt idx="198">
                  <c:v>5</c:v>
                </c:pt>
                <c:pt idx="199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634496"/>
        <c:axId val="196636032"/>
      </c:lineChart>
      <c:catAx>
        <c:axId val="196634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96636032"/>
        <c:crosses val="autoZero"/>
        <c:auto val="1"/>
        <c:lblAlgn val="ctr"/>
        <c:lblOffset val="100"/>
        <c:noMultiLvlLbl val="0"/>
      </c:catAx>
      <c:valAx>
        <c:axId val="19663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6344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3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Лист11!$L$18:$L$19</c:f>
              <c:numCache>
                <c:formatCode>General</c:formatCode>
                <c:ptCount val="2"/>
                <c:pt idx="0">
                  <c:v>83</c:v>
                </c:pt>
                <c:pt idx="1">
                  <c:v>117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7070848"/>
        <c:axId val="197072384"/>
      </c:barChart>
      <c:catAx>
        <c:axId val="197070848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97072384"/>
        <c:crosses val="autoZero"/>
        <c:auto val="1"/>
        <c:lblAlgn val="ctr"/>
        <c:lblOffset val="100"/>
        <c:noMultiLvlLbl val="0"/>
      </c:catAx>
      <c:valAx>
        <c:axId val="1970723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707084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Ряд 1</c:v>
          </c:tx>
          <c:invertIfNegative val="0"/>
          <c:val>
            <c:numRef>
              <c:f>Лист12!$S$1:$S$16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11</c:v>
                </c:pt>
                <c:pt idx="5">
                  <c:v>12</c:v>
                </c:pt>
                <c:pt idx="6">
                  <c:v>28</c:v>
                </c:pt>
                <c:pt idx="7">
                  <c:v>19</c:v>
                </c:pt>
                <c:pt idx="8">
                  <c:v>23</c:v>
                </c:pt>
                <c:pt idx="9">
                  <c:v>33</c:v>
                </c:pt>
                <c:pt idx="10">
                  <c:v>21</c:v>
                </c:pt>
                <c:pt idx="11">
                  <c:v>20</c:v>
                </c:pt>
                <c:pt idx="12">
                  <c:v>11</c:v>
                </c:pt>
                <c:pt idx="13">
                  <c:v>4</c:v>
                </c:pt>
                <c:pt idx="14">
                  <c:v>7</c:v>
                </c:pt>
                <c:pt idx="1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7610496"/>
        <c:axId val="197612288"/>
      </c:barChart>
      <c:catAx>
        <c:axId val="197610496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97612288"/>
        <c:crosses val="autoZero"/>
        <c:auto val="1"/>
        <c:lblAlgn val="ctr"/>
        <c:lblOffset val="100"/>
        <c:noMultiLvlLbl val="0"/>
      </c:catAx>
      <c:valAx>
        <c:axId val="19761228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76104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marker>
            <c:symbol val="none"/>
          </c:marker>
          <c:val>
            <c:numRef>
              <c:f>Лист13!$B$2:$B$22</c:f>
              <c:numCache>
                <c:formatCode>General</c:formatCode>
                <c:ptCount val="21"/>
                <c:pt idx="0">
                  <c:v>0.1665245992939236</c:v>
                </c:pt>
                <c:pt idx="1">
                  <c:v>0.40548741959846957</c:v>
                </c:pt>
                <c:pt idx="2">
                  <c:v>0.39561686646445937</c:v>
                </c:pt>
                <c:pt idx="3">
                  <c:v>0.88429102380409053</c:v>
                </c:pt>
                <c:pt idx="4">
                  <c:v>4.3537615643303385E-2</c:v>
                </c:pt>
                <c:pt idx="5">
                  <c:v>0.27160898291632662</c:v>
                </c:pt>
                <c:pt idx="6">
                  <c:v>0.96912674141465494</c:v>
                </c:pt>
                <c:pt idx="7">
                  <c:v>0.99860521659129742</c:v>
                </c:pt>
                <c:pt idx="8">
                  <c:v>0.44869656531346302</c:v>
                </c:pt>
                <c:pt idx="9">
                  <c:v>0.65231970397161099</c:v>
                </c:pt>
                <c:pt idx="10">
                  <c:v>0.87351241454720074</c:v>
                </c:pt>
                <c:pt idx="11">
                  <c:v>0.53497605058868536</c:v>
                </c:pt>
                <c:pt idx="12">
                  <c:v>0.73954546367897012</c:v>
                </c:pt>
                <c:pt idx="13">
                  <c:v>9.6578631401310289E-2</c:v>
                </c:pt>
                <c:pt idx="14">
                  <c:v>0.25959565584265898</c:v>
                </c:pt>
                <c:pt idx="15">
                  <c:v>0.84262099343143615</c:v>
                </c:pt>
                <c:pt idx="16">
                  <c:v>0.7981278399458408</c:v>
                </c:pt>
                <c:pt idx="17">
                  <c:v>0.28348004613568922</c:v>
                </c:pt>
                <c:pt idx="18">
                  <c:v>0.54364648680476479</c:v>
                </c:pt>
                <c:pt idx="19">
                  <c:v>6.8389879611247206E-2</c:v>
                </c:pt>
                <c:pt idx="20">
                  <c:v>0.10111307523415181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Лист13!$C$2:$C$22</c:f>
              <c:numCache>
                <c:formatCode>General</c:formatCode>
                <c:ptCount val="21"/>
                <c:pt idx="0">
                  <c:v>6.7301405210964282E-2</c:v>
                </c:pt>
                <c:pt idx="1">
                  <c:v>0.65076068506438178</c:v>
                </c:pt>
                <c:pt idx="2">
                  <c:v>0.53699367664298214</c:v>
                </c:pt>
                <c:pt idx="3">
                  <c:v>0.42861015551984583</c:v>
                </c:pt>
                <c:pt idx="4">
                  <c:v>0.36365536746158755</c:v>
                </c:pt>
                <c:pt idx="5">
                  <c:v>7.1597541463457093E-2</c:v>
                </c:pt>
                <c:pt idx="6">
                  <c:v>0.1413729720023571</c:v>
                </c:pt>
                <c:pt idx="7">
                  <c:v>0.71405886293157717</c:v>
                </c:pt>
                <c:pt idx="8">
                  <c:v>0.3481128513524937</c:v>
                </c:pt>
                <c:pt idx="9">
                  <c:v>0.14454447236498769</c:v>
                </c:pt>
                <c:pt idx="10">
                  <c:v>0.89056648151297169</c:v>
                </c:pt>
                <c:pt idx="11">
                  <c:v>0.92037880217452905</c:v>
                </c:pt>
                <c:pt idx="12">
                  <c:v>0.41291545425345499</c:v>
                </c:pt>
                <c:pt idx="13">
                  <c:v>0.29967279675636405</c:v>
                </c:pt>
                <c:pt idx="14">
                  <c:v>9.3079092427044596E-2</c:v>
                </c:pt>
                <c:pt idx="15">
                  <c:v>0.84029060470013606</c:v>
                </c:pt>
                <c:pt idx="16">
                  <c:v>0.19087026029847365</c:v>
                </c:pt>
                <c:pt idx="17">
                  <c:v>5.8004309016173927E-2</c:v>
                </c:pt>
                <c:pt idx="18">
                  <c:v>0.84070841896973758</c:v>
                </c:pt>
                <c:pt idx="19">
                  <c:v>0.20259451590037703</c:v>
                </c:pt>
                <c:pt idx="20">
                  <c:v>0.53756984407267894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Лист13!$D$2:$D$22</c:f>
              <c:numCache>
                <c:formatCode>General</c:formatCode>
                <c:ptCount val="21"/>
                <c:pt idx="0">
                  <c:v>0.68569410111445195</c:v>
                </c:pt>
                <c:pt idx="1">
                  <c:v>0.53540740972829082</c:v>
                </c:pt>
                <c:pt idx="2">
                  <c:v>4.859387851619279E-2</c:v>
                </c:pt>
                <c:pt idx="3">
                  <c:v>0.86010910953979169</c:v>
                </c:pt>
                <c:pt idx="4">
                  <c:v>0.19304636192637181</c:v>
                </c:pt>
                <c:pt idx="5">
                  <c:v>0.90259183438993196</c:v>
                </c:pt>
                <c:pt idx="6">
                  <c:v>0.72301964173478539</c:v>
                </c:pt>
                <c:pt idx="7">
                  <c:v>4.1318361910194112E-2</c:v>
                </c:pt>
                <c:pt idx="8">
                  <c:v>0.52996906544082822</c:v>
                </c:pt>
                <c:pt idx="9">
                  <c:v>0.328385910936555</c:v>
                </c:pt>
                <c:pt idx="10">
                  <c:v>1.0358634751820084E-2</c:v>
                </c:pt>
                <c:pt idx="11">
                  <c:v>0.86933549163928103</c:v>
                </c:pt>
                <c:pt idx="12">
                  <c:v>0.49444168857983317</c:v>
                </c:pt>
                <c:pt idx="13">
                  <c:v>0.5587627426171059</c:v>
                </c:pt>
                <c:pt idx="14">
                  <c:v>0.21535215868161817</c:v>
                </c:pt>
                <c:pt idx="15">
                  <c:v>0.82507025140964252</c:v>
                </c:pt>
                <c:pt idx="16">
                  <c:v>0.35833356142463546</c:v>
                </c:pt>
                <c:pt idx="17">
                  <c:v>0.24452081970892581</c:v>
                </c:pt>
                <c:pt idx="18">
                  <c:v>0.97414068883374949</c:v>
                </c:pt>
                <c:pt idx="19">
                  <c:v>0.56809234617941262</c:v>
                </c:pt>
                <c:pt idx="20">
                  <c:v>0.73528687036682716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Лист13!$E$2:$E$22</c:f>
              <c:numCache>
                <c:formatCode>General</c:formatCode>
                <c:ptCount val="21"/>
                <c:pt idx="0">
                  <c:v>3.0646037236932155E-2</c:v>
                </c:pt>
                <c:pt idx="1">
                  <c:v>0.36004241379773272</c:v>
                </c:pt>
                <c:pt idx="2">
                  <c:v>4.0159892623205184E-2</c:v>
                </c:pt>
                <c:pt idx="3">
                  <c:v>0.27609381086053841</c:v>
                </c:pt>
                <c:pt idx="4">
                  <c:v>0.8339719356531643</c:v>
                </c:pt>
                <c:pt idx="5">
                  <c:v>0.37547035788900807</c:v>
                </c:pt>
                <c:pt idx="6">
                  <c:v>0.88756106443744964</c:v>
                </c:pt>
                <c:pt idx="7">
                  <c:v>0.11897421590684099</c:v>
                </c:pt>
                <c:pt idx="8">
                  <c:v>0.70543385317598528</c:v>
                </c:pt>
                <c:pt idx="9">
                  <c:v>0.66951426372110667</c:v>
                </c:pt>
                <c:pt idx="10">
                  <c:v>0.41621692338888416</c:v>
                </c:pt>
                <c:pt idx="11">
                  <c:v>0.37558479965997504</c:v>
                </c:pt>
                <c:pt idx="12">
                  <c:v>0.66612740290872663</c:v>
                </c:pt>
                <c:pt idx="13">
                  <c:v>0.18006100428374383</c:v>
                </c:pt>
                <c:pt idx="14">
                  <c:v>0.1270638458076403</c:v>
                </c:pt>
                <c:pt idx="15">
                  <c:v>0.33086639149999753</c:v>
                </c:pt>
                <c:pt idx="16">
                  <c:v>0.76856535311856988</c:v>
                </c:pt>
                <c:pt idx="17">
                  <c:v>4.5588789772885718E-2</c:v>
                </c:pt>
                <c:pt idx="18">
                  <c:v>0.59760675057420309</c:v>
                </c:pt>
                <c:pt idx="19">
                  <c:v>0.47487960251329842</c:v>
                </c:pt>
                <c:pt idx="20">
                  <c:v>0.58844059173894869</c:v>
                </c:pt>
              </c:numCache>
            </c:numRef>
          </c:val>
        </c:ser>
        <c:ser>
          <c:idx val="4"/>
          <c:order val="4"/>
          <c:marker>
            <c:symbol val="none"/>
          </c:marker>
          <c:val>
            <c:numRef>
              <c:f>Лист13!$F$2:$F$22</c:f>
              <c:numCache>
                <c:formatCode>General</c:formatCode>
                <c:ptCount val="21"/>
                <c:pt idx="0">
                  <c:v>0.98260578425613432</c:v>
                </c:pt>
                <c:pt idx="1">
                  <c:v>0.6613631107365785</c:v>
                </c:pt>
                <c:pt idx="2">
                  <c:v>0.673585877649717</c:v>
                </c:pt>
                <c:pt idx="3">
                  <c:v>8.9003384705118704E-2</c:v>
                </c:pt>
                <c:pt idx="4">
                  <c:v>0.80307195984096014</c:v>
                </c:pt>
                <c:pt idx="5">
                  <c:v>0.88350539501181191</c:v>
                </c:pt>
                <c:pt idx="6">
                  <c:v>0.80984396698012151</c:v>
                </c:pt>
                <c:pt idx="7">
                  <c:v>0.42546277292228063</c:v>
                </c:pt>
                <c:pt idx="8">
                  <c:v>0.86321544080821089</c:v>
                </c:pt>
                <c:pt idx="9">
                  <c:v>0.3818217281317583</c:v>
                </c:pt>
                <c:pt idx="10">
                  <c:v>0.86521190643988244</c:v>
                </c:pt>
                <c:pt idx="11">
                  <c:v>0.67498638903497521</c:v>
                </c:pt>
                <c:pt idx="12">
                  <c:v>0.76455425497409313</c:v>
                </c:pt>
                <c:pt idx="13">
                  <c:v>0.761018306980347</c:v>
                </c:pt>
                <c:pt idx="14">
                  <c:v>4.3467095504066133E-2</c:v>
                </c:pt>
                <c:pt idx="15">
                  <c:v>0.85731915501684841</c:v>
                </c:pt>
                <c:pt idx="16">
                  <c:v>0.13302891472929801</c:v>
                </c:pt>
                <c:pt idx="17">
                  <c:v>0.70652288731907353</c:v>
                </c:pt>
                <c:pt idx="18">
                  <c:v>0.34045884592057729</c:v>
                </c:pt>
                <c:pt idx="19">
                  <c:v>0.12035820303827871</c:v>
                </c:pt>
                <c:pt idx="20">
                  <c:v>0.57417020699046051</c:v>
                </c:pt>
              </c:numCache>
            </c:numRef>
          </c:val>
        </c:ser>
        <c:ser>
          <c:idx val="5"/>
          <c:order val="5"/>
          <c:tx>
            <c:v>Ряд6</c:v>
          </c:tx>
          <c:marker>
            <c:symbol val="none"/>
          </c:marker>
          <c:val>
            <c:numRef>
              <c:f>Лист13!$G$2:$G$22</c:f>
              <c:numCache>
                <c:formatCode>General</c:formatCode>
                <c:ptCount val="21"/>
                <c:pt idx="0">
                  <c:v>0.59219380732117444</c:v>
                </c:pt>
                <c:pt idx="1">
                  <c:v>0.16403054199422962</c:v>
                </c:pt>
                <c:pt idx="2">
                  <c:v>0.68885124446681711</c:v>
                </c:pt>
                <c:pt idx="3">
                  <c:v>0.52681312610585862</c:v>
                </c:pt>
                <c:pt idx="4">
                  <c:v>0.95128475712565508</c:v>
                </c:pt>
                <c:pt idx="5">
                  <c:v>0.4306589530109135</c:v>
                </c:pt>
                <c:pt idx="6">
                  <c:v>0.28473209961919721</c:v>
                </c:pt>
                <c:pt idx="7">
                  <c:v>0.59231982797750737</c:v>
                </c:pt>
                <c:pt idx="8">
                  <c:v>0.15034206053606713</c:v>
                </c:pt>
                <c:pt idx="9">
                  <c:v>0.50733746541619384</c:v>
                </c:pt>
                <c:pt idx="10">
                  <c:v>0.46460090544894705</c:v>
                </c:pt>
                <c:pt idx="11">
                  <c:v>0.55896389922851597</c:v>
                </c:pt>
                <c:pt idx="12">
                  <c:v>0.74268745861698116</c:v>
                </c:pt>
                <c:pt idx="13">
                  <c:v>2.0534302108572877E-2</c:v>
                </c:pt>
                <c:pt idx="14">
                  <c:v>0.32913543444128668</c:v>
                </c:pt>
                <c:pt idx="15">
                  <c:v>0.54121985588331767</c:v>
                </c:pt>
                <c:pt idx="16">
                  <c:v>0.65887464408441365</c:v>
                </c:pt>
                <c:pt idx="17">
                  <c:v>0.20070002536664666</c:v>
                </c:pt>
                <c:pt idx="18">
                  <c:v>0.77919354007269648</c:v>
                </c:pt>
                <c:pt idx="19">
                  <c:v>0.92716743128485934</c:v>
                </c:pt>
                <c:pt idx="20">
                  <c:v>0.66210300534353117</c:v>
                </c:pt>
              </c:numCache>
            </c:numRef>
          </c:val>
        </c:ser>
        <c:ser>
          <c:idx val="6"/>
          <c:order val="6"/>
          <c:tx>
            <c:v>Ряд7</c:v>
          </c:tx>
          <c:marker>
            <c:symbol val="none"/>
          </c:marker>
          <c:val>
            <c:numRef>
              <c:f>Лист13!$H$2:$H$22</c:f>
              <c:numCache>
                <c:formatCode>General</c:formatCode>
                <c:ptCount val="21"/>
                <c:pt idx="0">
                  <c:v>2.5249657344335805</c:v>
                </c:pt>
                <c:pt idx="1">
                  <c:v>2.7770915809196826</c:v>
                </c:pt>
                <c:pt idx="2">
                  <c:v>2.3838014363633735</c:v>
                </c:pt>
                <c:pt idx="3">
                  <c:v>3.0649206105352436</c:v>
                </c:pt>
                <c:pt idx="4">
                  <c:v>3.1885679976510426</c:v>
                </c:pt>
                <c:pt idx="5">
                  <c:v>2.9354330646814488</c:v>
                </c:pt>
                <c:pt idx="6">
                  <c:v>3.815656486188566</c:v>
                </c:pt>
                <c:pt idx="7">
                  <c:v>2.8907392582396976</c:v>
                </c:pt>
                <c:pt idx="8">
                  <c:v>3.0457698366270485</c:v>
                </c:pt>
                <c:pt idx="9">
                  <c:v>2.6839235445422123</c:v>
                </c:pt>
                <c:pt idx="10">
                  <c:v>3.5204672660897058</c:v>
                </c:pt>
                <c:pt idx="11">
                  <c:v>3.9342254323259613</c:v>
                </c:pt>
                <c:pt idx="12">
                  <c:v>3.8202717230120591</c:v>
                </c:pt>
                <c:pt idx="13">
                  <c:v>1.9166277841474439</c:v>
                </c:pt>
                <c:pt idx="14">
                  <c:v>1.0676932827043148</c:v>
                </c:pt>
                <c:pt idx="15">
                  <c:v>4.2373872519413789</c:v>
                </c:pt>
                <c:pt idx="16">
                  <c:v>2.9078005736012318</c:v>
                </c:pt>
                <c:pt idx="17">
                  <c:v>1.5388168773193949</c:v>
                </c:pt>
                <c:pt idx="18">
                  <c:v>4.0757547311757287</c:v>
                </c:pt>
                <c:pt idx="19">
                  <c:v>2.3614819785274732</c:v>
                </c:pt>
                <c:pt idx="20">
                  <c:v>3.1986835937465981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75808"/>
        <c:axId val="197577344"/>
      </c:radarChart>
      <c:catAx>
        <c:axId val="19757580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97577344"/>
        <c:crosses val="autoZero"/>
        <c:auto val="1"/>
        <c:lblAlgn val="ctr"/>
        <c:lblOffset val="100"/>
        <c:noMultiLvlLbl val="0"/>
      </c:catAx>
      <c:valAx>
        <c:axId val="1975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575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Лист14!$E$18:$E$20</c:f>
              <c:numCache>
                <c:formatCode>General</c:formatCode>
                <c:ptCount val="3"/>
                <c:pt idx="0">
                  <c:v>4</c:v>
                </c:pt>
                <c:pt idx="1">
                  <c:v>11</c:v>
                </c:pt>
                <c:pt idx="2">
                  <c:v>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7841664"/>
        <c:axId val="197843200"/>
      </c:barChart>
      <c:catAx>
        <c:axId val="197841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97843200"/>
        <c:crosses val="autoZero"/>
        <c:auto val="1"/>
        <c:lblAlgn val="ctr"/>
        <c:lblOffset val="100"/>
        <c:noMultiLvlLbl val="0"/>
      </c:catAx>
      <c:valAx>
        <c:axId val="197843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978416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Лист14!$S$3:$S$5</c:f>
              <c:numCache>
                <c:formatCode>General</c:formatCode>
                <c:ptCount val="3"/>
                <c:pt idx="0">
                  <c:v>8</c:v>
                </c:pt>
                <c:pt idx="1">
                  <c:v>10</c:v>
                </c:pt>
                <c:pt idx="2">
                  <c:v>11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7880448"/>
        <c:axId val="197882240"/>
      </c:barChart>
      <c:catAx>
        <c:axId val="1978804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97882240"/>
        <c:crosses val="autoZero"/>
        <c:auto val="1"/>
        <c:lblAlgn val="ctr"/>
        <c:lblOffset val="100"/>
        <c:noMultiLvlLbl val="0"/>
      </c:catAx>
      <c:valAx>
        <c:axId val="197882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978804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Лист15!$J$1:$J$25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12</c:v>
                </c:pt>
                <c:pt idx="6">
                  <c:v>14</c:v>
                </c:pt>
                <c:pt idx="7">
                  <c:v>30</c:v>
                </c:pt>
                <c:pt idx="8">
                  <c:v>34</c:v>
                </c:pt>
                <c:pt idx="9">
                  <c:v>39</c:v>
                </c:pt>
                <c:pt idx="10">
                  <c:v>36</c:v>
                </c:pt>
                <c:pt idx="11">
                  <c:v>44</c:v>
                </c:pt>
                <c:pt idx="12">
                  <c:v>44</c:v>
                </c:pt>
                <c:pt idx="13">
                  <c:v>64</c:v>
                </c:pt>
                <c:pt idx="14">
                  <c:v>52</c:v>
                </c:pt>
                <c:pt idx="15">
                  <c:v>28</c:v>
                </c:pt>
                <c:pt idx="16">
                  <c:v>30</c:v>
                </c:pt>
                <c:pt idx="17">
                  <c:v>29</c:v>
                </c:pt>
                <c:pt idx="18">
                  <c:v>12</c:v>
                </c:pt>
                <c:pt idx="19">
                  <c:v>7</c:v>
                </c:pt>
                <c:pt idx="20">
                  <c:v>10</c:v>
                </c:pt>
                <c:pt idx="21">
                  <c:v>3</c:v>
                </c:pt>
                <c:pt idx="22">
                  <c:v>1</c:v>
                </c:pt>
                <c:pt idx="23">
                  <c:v>3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104192"/>
        <c:axId val="198105728"/>
      </c:barChart>
      <c:catAx>
        <c:axId val="198104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8105728"/>
        <c:crosses val="autoZero"/>
        <c:auto val="1"/>
        <c:lblAlgn val="ctr"/>
        <c:lblOffset val="100"/>
        <c:noMultiLvlLbl val="0"/>
      </c:catAx>
      <c:valAx>
        <c:axId val="19810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104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Функции вероятности законов </a:t>
            </a:r>
            <a:r>
              <a:rPr lang="en-US"/>
              <a:t>F(X)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Лист16!$Q$6:$Q$36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Лист16!$S$6:$S$36</c:f>
              <c:numCache>
                <c:formatCode>0.000</c:formatCode>
                <c:ptCount val="31"/>
                <c:pt idx="0">
                  <c:v>0</c:v>
                </c:pt>
                <c:pt idx="1">
                  <c:v>6.5555555555555589E-2</c:v>
                </c:pt>
                <c:pt idx="2">
                  <c:v>0.12888888888888883</c:v>
                </c:pt>
                <c:pt idx="3">
                  <c:v>0.18999999999999995</c:v>
                </c:pt>
                <c:pt idx="4">
                  <c:v>0.24888888888888883</c:v>
                </c:pt>
                <c:pt idx="5">
                  <c:v>0.30555555555555547</c:v>
                </c:pt>
                <c:pt idx="6">
                  <c:v>0.35999999999999988</c:v>
                </c:pt>
                <c:pt idx="7">
                  <c:v>0.41222222222222216</c:v>
                </c:pt>
                <c:pt idx="8">
                  <c:v>0.46222222222222231</c:v>
                </c:pt>
                <c:pt idx="9">
                  <c:v>0.51</c:v>
                </c:pt>
                <c:pt idx="10">
                  <c:v>0.55555555555555558</c:v>
                </c:pt>
                <c:pt idx="11">
                  <c:v>0.59888888888888892</c:v>
                </c:pt>
                <c:pt idx="12">
                  <c:v>0.64</c:v>
                </c:pt>
                <c:pt idx="13">
                  <c:v>0.67888888888888888</c:v>
                </c:pt>
                <c:pt idx="14">
                  <c:v>0.7155555555555555</c:v>
                </c:pt>
                <c:pt idx="15">
                  <c:v>0.75</c:v>
                </c:pt>
                <c:pt idx="16">
                  <c:v>0.78222222222222215</c:v>
                </c:pt>
                <c:pt idx="17">
                  <c:v>0.81222222222222218</c:v>
                </c:pt>
                <c:pt idx="18">
                  <c:v>0.84</c:v>
                </c:pt>
                <c:pt idx="19">
                  <c:v>0.86555555555555563</c:v>
                </c:pt>
                <c:pt idx="20">
                  <c:v>0.88888888888888884</c:v>
                </c:pt>
                <c:pt idx="21">
                  <c:v>0.91</c:v>
                </c:pt>
                <c:pt idx="22">
                  <c:v>0.92888888888888888</c:v>
                </c:pt>
                <c:pt idx="23">
                  <c:v>0.94555555555555559</c:v>
                </c:pt>
                <c:pt idx="24">
                  <c:v>0.96</c:v>
                </c:pt>
                <c:pt idx="25">
                  <c:v>0.97222222222222221</c:v>
                </c:pt>
                <c:pt idx="26">
                  <c:v>0.98222222222222222</c:v>
                </c:pt>
                <c:pt idx="27">
                  <c:v>0.99</c:v>
                </c:pt>
                <c:pt idx="28">
                  <c:v>0.99555555555555553</c:v>
                </c:pt>
                <c:pt idx="29">
                  <c:v>0.99888888888888894</c:v>
                </c:pt>
                <c:pt idx="30">
                  <c:v>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Лист16!$Q$6:$Q$36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Лист16!$R$6:$R$36</c:f>
              <c:numCache>
                <c:formatCode>0.000</c:formatCode>
                <c:ptCount val="31"/>
                <c:pt idx="0">
                  <c:v>0</c:v>
                </c:pt>
                <c:pt idx="1">
                  <c:v>1.1111111111111111E-3</c:v>
                </c:pt>
                <c:pt idx="2">
                  <c:v>4.4444444444444444E-3</c:v>
                </c:pt>
                <c:pt idx="3">
                  <c:v>1.0000000000000002E-2</c:v>
                </c:pt>
                <c:pt idx="4">
                  <c:v>1.7777777777777778E-2</c:v>
                </c:pt>
                <c:pt idx="5">
                  <c:v>2.7777777777777776E-2</c:v>
                </c:pt>
                <c:pt idx="6">
                  <c:v>4.0000000000000008E-2</c:v>
                </c:pt>
                <c:pt idx="7">
                  <c:v>5.4444444444444448E-2</c:v>
                </c:pt>
                <c:pt idx="8">
                  <c:v>7.1111111111111111E-2</c:v>
                </c:pt>
                <c:pt idx="9">
                  <c:v>0.09</c:v>
                </c:pt>
                <c:pt idx="10">
                  <c:v>0.1111111111111111</c:v>
                </c:pt>
                <c:pt idx="11">
                  <c:v>0.13444444444444442</c:v>
                </c:pt>
                <c:pt idx="12">
                  <c:v>0.16000000000000003</c:v>
                </c:pt>
                <c:pt idx="13">
                  <c:v>0.18777777777777779</c:v>
                </c:pt>
                <c:pt idx="14">
                  <c:v>0.21777777777777779</c:v>
                </c:pt>
                <c:pt idx="15">
                  <c:v>0.25</c:v>
                </c:pt>
                <c:pt idx="16">
                  <c:v>0.28444444444444444</c:v>
                </c:pt>
                <c:pt idx="17">
                  <c:v>0.32111111111111107</c:v>
                </c:pt>
                <c:pt idx="18">
                  <c:v>0.36</c:v>
                </c:pt>
                <c:pt idx="19">
                  <c:v>0.40111111111111108</c:v>
                </c:pt>
                <c:pt idx="20">
                  <c:v>0.44444444444444442</c:v>
                </c:pt>
                <c:pt idx="21">
                  <c:v>0.48999999999999994</c:v>
                </c:pt>
                <c:pt idx="22">
                  <c:v>0.53777777777777769</c:v>
                </c:pt>
                <c:pt idx="23">
                  <c:v>0.58777777777777784</c:v>
                </c:pt>
                <c:pt idx="24">
                  <c:v>0.64000000000000012</c:v>
                </c:pt>
                <c:pt idx="25">
                  <c:v>0.69444444444444453</c:v>
                </c:pt>
                <c:pt idx="26">
                  <c:v>0.75111111111111117</c:v>
                </c:pt>
                <c:pt idx="27">
                  <c:v>0.81</c:v>
                </c:pt>
                <c:pt idx="28">
                  <c:v>0.87111111111111117</c:v>
                </c:pt>
                <c:pt idx="29">
                  <c:v>0.93444444444444441</c:v>
                </c:pt>
                <c:pt idx="30">
                  <c:v>1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numRef>
              <c:f>Лист16!$Q$6:$Q$36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Лист16!$U$40:$U$70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41760"/>
        <c:axId val="198343296"/>
      </c:lineChart>
      <c:catAx>
        <c:axId val="198341760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198343296"/>
        <c:crosses val="autoZero"/>
        <c:auto val="1"/>
        <c:lblAlgn val="ctr"/>
        <c:lblOffset val="100"/>
        <c:noMultiLvlLbl val="0"/>
      </c:catAx>
      <c:valAx>
        <c:axId val="19834329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9834176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Функции плотности вероятности </a:t>
            </a:r>
            <a:r>
              <a:rPr lang="en-US"/>
              <a:t>f(x)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Лист16!$AG$6:$AG$36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Лист16!$AI$6:$AI$36</c:f>
              <c:numCache>
                <c:formatCode>0.000</c:formatCode>
                <c:ptCount val="31"/>
                <c:pt idx="0">
                  <c:v>6.6666666666666666E-2</c:v>
                </c:pt>
                <c:pt idx="1">
                  <c:v>6.4444444444444443E-2</c:v>
                </c:pt>
                <c:pt idx="2">
                  <c:v>6.222222222222222E-2</c:v>
                </c:pt>
                <c:pt idx="3">
                  <c:v>0.06</c:v>
                </c:pt>
                <c:pt idx="4">
                  <c:v>5.7777777777777775E-2</c:v>
                </c:pt>
                <c:pt idx="5">
                  <c:v>5.5555555555555552E-2</c:v>
                </c:pt>
                <c:pt idx="6">
                  <c:v>5.3333333333333337E-2</c:v>
                </c:pt>
                <c:pt idx="7">
                  <c:v>5.1111111111111114E-2</c:v>
                </c:pt>
                <c:pt idx="8">
                  <c:v>4.8888888888888891E-2</c:v>
                </c:pt>
                <c:pt idx="9">
                  <c:v>4.6666666666666669E-2</c:v>
                </c:pt>
                <c:pt idx="10">
                  <c:v>4.4444444444444446E-2</c:v>
                </c:pt>
                <c:pt idx="11">
                  <c:v>4.2222222222222223E-2</c:v>
                </c:pt>
                <c:pt idx="12">
                  <c:v>0.04</c:v>
                </c:pt>
                <c:pt idx="13">
                  <c:v>3.7777777777777778E-2</c:v>
                </c:pt>
                <c:pt idx="14">
                  <c:v>3.5555555555555556E-2</c:v>
                </c:pt>
                <c:pt idx="15">
                  <c:v>3.3333333333333333E-2</c:v>
                </c:pt>
                <c:pt idx="16">
                  <c:v>3.111111111111111E-2</c:v>
                </c:pt>
                <c:pt idx="17">
                  <c:v>2.8888888888888888E-2</c:v>
                </c:pt>
                <c:pt idx="18">
                  <c:v>2.6666666666666668E-2</c:v>
                </c:pt>
                <c:pt idx="19">
                  <c:v>2.4444444444444446E-2</c:v>
                </c:pt>
                <c:pt idx="20">
                  <c:v>2.2222222222222223E-2</c:v>
                </c:pt>
                <c:pt idx="21">
                  <c:v>0.02</c:v>
                </c:pt>
                <c:pt idx="22">
                  <c:v>1.7777777777777778E-2</c:v>
                </c:pt>
                <c:pt idx="23">
                  <c:v>1.5555555555555555E-2</c:v>
                </c:pt>
                <c:pt idx="24">
                  <c:v>1.3333333333333334E-2</c:v>
                </c:pt>
                <c:pt idx="25">
                  <c:v>1.1111111111111112E-2</c:v>
                </c:pt>
                <c:pt idx="26">
                  <c:v>8.8888888888888889E-3</c:v>
                </c:pt>
                <c:pt idx="27">
                  <c:v>6.6666666666666671E-3</c:v>
                </c:pt>
                <c:pt idx="28">
                  <c:v>4.4444444444444444E-3</c:v>
                </c:pt>
                <c:pt idx="29">
                  <c:v>2.2222222222222222E-3</c:v>
                </c:pt>
                <c:pt idx="30">
                  <c:v>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Лист16!$AG$6:$AG$36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Лист16!$AH$6:$AH$36</c:f>
              <c:numCache>
                <c:formatCode>0.000</c:formatCode>
                <c:ptCount val="31"/>
                <c:pt idx="0">
                  <c:v>0</c:v>
                </c:pt>
                <c:pt idx="1">
                  <c:v>2.2222222222222222E-3</c:v>
                </c:pt>
                <c:pt idx="2">
                  <c:v>4.4444444444444444E-3</c:v>
                </c:pt>
                <c:pt idx="3">
                  <c:v>6.6666666666666671E-3</c:v>
                </c:pt>
                <c:pt idx="4">
                  <c:v>8.8888888888888889E-3</c:v>
                </c:pt>
                <c:pt idx="5">
                  <c:v>1.1111111111111112E-2</c:v>
                </c:pt>
                <c:pt idx="6">
                  <c:v>1.3333333333333334E-2</c:v>
                </c:pt>
                <c:pt idx="7">
                  <c:v>1.5555555555555555E-2</c:v>
                </c:pt>
                <c:pt idx="8">
                  <c:v>1.7777777777777778E-2</c:v>
                </c:pt>
                <c:pt idx="9">
                  <c:v>0.02</c:v>
                </c:pt>
                <c:pt idx="10">
                  <c:v>2.2222222222222223E-2</c:v>
                </c:pt>
                <c:pt idx="11">
                  <c:v>2.4444444444444446E-2</c:v>
                </c:pt>
                <c:pt idx="12">
                  <c:v>2.6666666666666668E-2</c:v>
                </c:pt>
                <c:pt idx="13">
                  <c:v>2.8888888888888888E-2</c:v>
                </c:pt>
                <c:pt idx="14">
                  <c:v>3.111111111111111E-2</c:v>
                </c:pt>
                <c:pt idx="15">
                  <c:v>3.3333333333333333E-2</c:v>
                </c:pt>
                <c:pt idx="16">
                  <c:v>3.5555555555555556E-2</c:v>
                </c:pt>
                <c:pt idx="17">
                  <c:v>3.7777777777777778E-2</c:v>
                </c:pt>
                <c:pt idx="18">
                  <c:v>0.04</c:v>
                </c:pt>
                <c:pt idx="19">
                  <c:v>4.2222222222222223E-2</c:v>
                </c:pt>
                <c:pt idx="20">
                  <c:v>4.4444444444444446E-2</c:v>
                </c:pt>
                <c:pt idx="21">
                  <c:v>4.6666666666666669E-2</c:v>
                </c:pt>
                <c:pt idx="22">
                  <c:v>4.8888888888888891E-2</c:v>
                </c:pt>
                <c:pt idx="23">
                  <c:v>5.1111111111111114E-2</c:v>
                </c:pt>
                <c:pt idx="24">
                  <c:v>5.3333333333333337E-2</c:v>
                </c:pt>
                <c:pt idx="25">
                  <c:v>5.5555555555555552E-2</c:v>
                </c:pt>
                <c:pt idx="26">
                  <c:v>5.7777777777777775E-2</c:v>
                </c:pt>
                <c:pt idx="27">
                  <c:v>0.06</c:v>
                </c:pt>
                <c:pt idx="28">
                  <c:v>6.222222222222222E-2</c:v>
                </c:pt>
                <c:pt idx="29">
                  <c:v>6.4444444444444443E-2</c:v>
                </c:pt>
                <c:pt idx="30">
                  <c:v>6.6666666666666666E-2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64544"/>
        <c:axId val="198255744"/>
      </c:lineChart>
      <c:catAx>
        <c:axId val="19836454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198255744"/>
        <c:crosses val="autoZero"/>
        <c:auto val="1"/>
        <c:lblAlgn val="ctr"/>
        <c:lblOffset val="100"/>
        <c:noMultiLvlLbl val="0"/>
      </c:catAx>
      <c:valAx>
        <c:axId val="19825574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9836454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Обратные функции </a:t>
            </a:r>
            <a:r>
              <a:rPr lang="en-US"/>
              <a:t>X(Y)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Лист16!$BG$6:$BG$36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3.3333333333333333E-2</c:v>
                </c:pt>
                <c:pt idx="2">
                  <c:v>6.6666666666666666E-2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0.16666666666666666</c:v>
                </c:pt>
                <c:pt idx="6">
                  <c:v>0.19999999999999998</c:v>
                </c:pt>
                <c:pt idx="7">
                  <c:v>0.23333333333333331</c:v>
                </c:pt>
                <c:pt idx="8">
                  <c:v>0.26666666666666666</c:v>
                </c:pt>
                <c:pt idx="9">
                  <c:v>0.3</c:v>
                </c:pt>
                <c:pt idx="10">
                  <c:v>0.33333333333333331</c:v>
                </c:pt>
                <c:pt idx="11">
                  <c:v>0.36666666666666664</c:v>
                </c:pt>
                <c:pt idx="12">
                  <c:v>0.39999999999999997</c:v>
                </c:pt>
                <c:pt idx="13">
                  <c:v>0.43333333333333329</c:v>
                </c:pt>
                <c:pt idx="14">
                  <c:v>0.46666666666666662</c:v>
                </c:pt>
                <c:pt idx="15">
                  <c:v>0.49999999999999994</c:v>
                </c:pt>
                <c:pt idx="16">
                  <c:v>0.53333333333333333</c:v>
                </c:pt>
                <c:pt idx="17">
                  <c:v>0.56666666666666665</c:v>
                </c:pt>
                <c:pt idx="18">
                  <c:v>0.6</c:v>
                </c:pt>
                <c:pt idx="19">
                  <c:v>0.6333333333333333</c:v>
                </c:pt>
                <c:pt idx="20">
                  <c:v>0.66666666666666663</c:v>
                </c:pt>
                <c:pt idx="21">
                  <c:v>0.7</c:v>
                </c:pt>
                <c:pt idx="22">
                  <c:v>0.73333333333333328</c:v>
                </c:pt>
                <c:pt idx="23">
                  <c:v>0.76666666666666661</c:v>
                </c:pt>
                <c:pt idx="24">
                  <c:v>0.79999999999999993</c:v>
                </c:pt>
                <c:pt idx="25">
                  <c:v>0.83333333333333326</c:v>
                </c:pt>
                <c:pt idx="26">
                  <c:v>0.86666666666666659</c:v>
                </c:pt>
                <c:pt idx="27">
                  <c:v>0.89999999999999991</c:v>
                </c:pt>
                <c:pt idx="28">
                  <c:v>0.93333333333333324</c:v>
                </c:pt>
                <c:pt idx="29">
                  <c:v>0.96666666666666656</c:v>
                </c:pt>
                <c:pt idx="30">
                  <c:v>0.99999999999999989</c:v>
                </c:pt>
              </c:numCache>
            </c:numRef>
          </c:cat>
          <c:val>
            <c:numRef>
              <c:f>Лист16!$BI$6:$BI$36</c:f>
              <c:numCache>
                <c:formatCode>0.000</c:formatCode>
                <c:ptCount val="31"/>
                <c:pt idx="0">
                  <c:v>15</c:v>
                </c:pt>
                <c:pt idx="1">
                  <c:v>15.50423759249475</c:v>
                </c:pt>
                <c:pt idx="2">
                  <c:v>16.017246507621124</c:v>
                </c:pt>
                <c:pt idx="3">
                  <c:v>16.539501058484586</c:v>
                </c:pt>
                <c:pt idx="4">
                  <c:v>17.071519912462119</c:v>
                </c:pt>
                <c:pt idx="5">
                  <c:v>17.613872124741693</c:v>
                </c:pt>
                <c:pt idx="6">
                  <c:v>18.167184270002526</c:v>
                </c:pt>
                <c:pt idx="7">
                  <c:v>18.732148926872608</c:v>
                </c:pt>
                <c:pt idx="8">
                  <c:v>19.309534842669741</c:v>
                </c:pt>
                <c:pt idx="9">
                  <c:v>19.900199203977735</c:v>
                </c:pt>
                <c:pt idx="10">
                  <c:v>20.505102572168219</c:v>
                </c:pt>
                <c:pt idx="11">
                  <c:v>21.125327227373354</c:v>
                </c:pt>
                <c:pt idx="12">
                  <c:v>21.762099922755496</c:v>
                </c:pt>
                <c:pt idx="13">
                  <c:v>22.416820418727571</c:v>
                </c:pt>
                <c:pt idx="14">
                  <c:v>23.091097699793355</c:v>
                </c:pt>
                <c:pt idx="15">
                  <c:v>23.786796564403573</c:v>
                </c:pt>
                <c:pt idx="16">
                  <c:v>24.506098468080804</c:v>
                </c:pt>
                <c:pt idx="17">
                  <c:v>25.251582341868499</c:v>
                </c:pt>
                <c:pt idx="18">
                  <c:v>26.026334038989724</c:v>
                </c:pt>
                <c:pt idx="19">
                  <c:v>26.834097875415047</c:v>
                </c:pt>
                <c:pt idx="20">
                  <c:v>27.679491924311225</c:v>
                </c:pt>
                <c:pt idx="21">
                  <c:v>28.568323274845014</c:v>
                </c:pt>
                <c:pt idx="22">
                  <c:v>29.508066615170328</c:v>
                </c:pt>
                <c:pt idx="23">
                  <c:v>30.508623253810562</c:v>
                </c:pt>
                <c:pt idx="24">
                  <c:v>31.583592135001261</c:v>
                </c:pt>
                <c:pt idx="25">
                  <c:v>32.752551286084106</c:v>
                </c:pt>
                <c:pt idx="26">
                  <c:v>34.045548849896676</c:v>
                </c:pt>
                <c:pt idx="27">
                  <c:v>35.513167019494858</c:v>
                </c:pt>
                <c:pt idx="28">
                  <c:v>37.254033307585161</c:v>
                </c:pt>
                <c:pt idx="29">
                  <c:v>39.522774424948331</c:v>
                </c:pt>
                <c:pt idx="30">
                  <c:v>44.999999683898636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Лист16!$BG$6:$BG$36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3.3333333333333333E-2</c:v>
                </c:pt>
                <c:pt idx="2">
                  <c:v>6.6666666666666666E-2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0.16666666666666666</c:v>
                </c:pt>
                <c:pt idx="6">
                  <c:v>0.19999999999999998</c:v>
                </c:pt>
                <c:pt idx="7">
                  <c:v>0.23333333333333331</c:v>
                </c:pt>
                <c:pt idx="8">
                  <c:v>0.26666666666666666</c:v>
                </c:pt>
                <c:pt idx="9">
                  <c:v>0.3</c:v>
                </c:pt>
                <c:pt idx="10">
                  <c:v>0.33333333333333331</c:v>
                </c:pt>
                <c:pt idx="11">
                  <c:v>0.36666666666666664</c:v>
                </c:pt>
                <c:pt idx="12">
                  <c:v>0.39999999999999997</c:v>
                </c:pt>
                <c:pt idx="13">
                  <c:v>0.43333333333333329</c:v>
                </c:pt>
                <c:pt idx="14">
                  <c:v>0.46666666666666662</c:v>
                </c:pt>
                <c:pt idx="15">
                  <c:v>0.49999999999999994</c:v>
                </c:pt>
                <c:pt idx="16">
                  <c:v>0.53333333333333333</c:v>
                </c:pt>
                <c:pt idx="17">
                  <c:v>0.56666666666666665</c:v>
                </c:pt>
                <c:pt idx="18">
                  <c:v>0.6</c:v>
                </c:pt>
                <c:pt idx="19">
                  <c:v>0.6333333333333333</c:v>
                </c:pt>
                <c:pt idx="20">
                  <c:v>0.66666666666666663</c:v>
                </c:pt>
                <c:pt idx="21">
                  <c:v>0.7</c:v>
                </c:pt>
                <c:pt idx="22">
                  <c:v>0.73333333333333328</c:v>
                </c:pt>
                <c:pt idx="23">
                  <c:v>0.76666666666666661</c:v>
                </c:pt>
                <c:pt idx="24">
                  <c:v>0.79999999999999993</c:v>
                </c:pt>
                <c:pt idx="25">
                  <c:v>0.83333333333333326</c:v>
                </c:pt>
                <c:pt idx="26">
                  <c:v>0.86666666666666659</c:v>
                </c:pt>
                <c:pt idx="27">
                  <c:v>0.89999999999999991</c:v>
                </c:pt>
                <c:pt idx="28">
                  <c:v>0.93333333333333324</c:v>
                </c:pt>
                <c:pt idx="29">
                  <c:v>0.96666666666666656</c:v>
                </c:pt>
                <c:pt idx="30">
                  <c:v>0.99999999999999989</c:v>
                </c:pt>
              </c:numCache>
            </c:numRef>
          </c:cat>
          <c:val>
            <c:numRef>
              <c:f>Лист16!$BH$6:$BH$36</c:f>
              <c:numCache>
                <c:formatCode>0.000</c:formatCode>
                <c:ptCount val="31"/>
                <c:pt idx="0">
                  <c:v>15</c:v>
                </c:pt>
                <c:pt idx="1">
                  <c:v>20.477225575051662</c:v>
                </c:pt>
                <c:pt idx="2">
                  <c:v>22.745966692414832</c:v>
                </c:pt>
                <c:pt idx="3">
                  <c:v>24.486832980505138</c:v>
                </c:pt>
                <c:pt idx="4">
                  <c:v>25.954451150103321</c:v>
                </c:pt>
                <c:pt idx="5">
                  <c:v>27.24744871391589</c:v>
                </c:pt>
                <c:pt idx="6">
                  <c:v>28.416407864998739</c:v>
                </c:pt>
                <c:pt idx="7">
                  <c:v>29.491376746189438</c:v>
                </c:pt>
                <c:pt idx="8">
                  <c:v>30.491933384829665</c:v>
                </c:pt>
                <c:pt idx="9">
                  <c:v>31.431676725154983</c:v>
                </c:pt>
                <c:pt idx="10">
                  <c:v>32.320508075688771</c:v>
                </c:pt>
                <c:pt idx="11">
                  <c:v>33.165902124584946</c:v>
                </c:pt>
                <c:pt idx="12">
                  <c:v>33.973665961010276</c:v>
                </c:pt>
                <c:pt idx="13">
                  <c:v>34.748417658131501</c:v>
                </c:pt>
                <c:pt idx="14">
                  <c:v>35.493901531919192</c:v>
                </c:pt>
                <c:pt idx="15">
                  <c:v>36.213203435596427</c:v>
                </c:pt>
                <c:pt idx="16">
                  <c:v>36.908902300206641</c:v>
                </c:pt>
                <c:pt idx="17">
                  <c:v>37.583179581272432</c:v>
                </c:pt>
                <c:pt idx="18">
                  <c:v>38.237900077244504</c:v>
                </c:pt>
                <c:pt idx="19">
                  <c:v>38.874672772626646</c:v>
                </c:pt>
                <c:pt idx="20">
                  <c:v>39.494897427831781</c:v>
                </c:pt>
                <c:pt idx="21">
                  <c:v>40.099800796022265</c:v>
                </c:pt>
                <c:pt idx="22">
                  <c:v>40.690465157330252</c:v>
                </c:pt>
                <c:pt idx="23">
                  <c:v>41.267851073127389</c:v>
                </c:pt>
                <c:pt idx="24">
                  <c:v>41.832815729997478</c:v>
                </c:pt>
                <c:pt idx="25">
                  <c:v>42.386127875258303</c:v>
                </c:pt>
                <c:pt idx="26">
                  <c:v>42.928480087537878</c:v>
                </c:pt>
                <c:pt idx="27">
                  <c:v>43.460498941515411</c:v>
                </c:pt>
                <c:pt idx="28">
                  <c:v>43.982753492378876</c:v>
                </c:pt>
                <c:pt idx="29">
                  <c:v>44.495762407505254</c:v>
                </c:pt>
                <c:pt idx="30">
                  <c:v>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383296"/>
        <c:axId val="199393280"/>
      </c:lineChart>
      <c:catAx>
        <c:axId val="199383296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199393280"/>
        <c:crosses val="autoZero"/>
        <c:auto val="1"/>
        <c:lblAlgn val="ctr"/>
        <c:lblOffset val="100"/>
        <c:noMultiLvlLbl val="0"/>
      </c:catAx>
      <c:valAx>
        <c:axId val="19939328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993832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Функции вероятности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Лист16!$Q$40:$Q$70</c:f>
              <c:numCache>
                <c:formatCode>0.000</c:formatCode>
                <c:ptCount val="31"/>
                <c:pt idx="0">
                  <c:v>0</c:v>
                </c:pt>
                <c:pt idx="1">
                  <c:v>3.7037037037037037E-5</c:v>
                </c:pt>
                <c:pt idx="2">
                  <c:v>2.9629629629629629E-4</c:v>
                </c:pt>
                <c:pt idx="3">
                  <c:v>1.0000000000000002E-3</c:v>
                </c:pt>
                <c:pt idx="4">
                  <c:v>2.3703703703703703E-3</c:v>
                </c:pt>
                <c:pt idx="5">
                  <c:v>4.6296296296296294E-3</c:v>
                </c:pt>
                <c:pt idx="6">
                  <c:v>8.0000000000000019E-3</c:v>
                </c:pt>
                <c:pt idx="7">
                  <c:v>1.2703703703703705E-2</c:v>
                </c:pt>
                <c:pt idx="8">
                  <c:v>1.8962962962962963E-2</c:v>
                </c:pt>
                <c:pt idx="9">
                  <c:v>2.7E-2</c:v>
                </c:pt>
                <c:pt idx="10">
                  <c:v>3.7037037037037035E-2</c:v>
                </c:pt>
                <c:pt idx="11">
                  <c:v>4.9296296296296283E-2</c:v>
                </c:pt>
                <c:pt idx="12">
                  <c:v>6.4000000000000015E-2</c:v>
                </c:pt>
                <c:pt idx="13">
                  <c:v>8.1370370370370385E-2</c:v>
                </c:pt>
                <c:pt idx="14">
                  <c:v>0.10162962962962964</c:v>
                </c:pt>
                <c:pt idx="15">
                  <c:v>0.125</c:v>
                </c:pt>
                <c:pt idx="16">
                  <c:v>0.1517037037037037</c:v>
                </c:pt>
                <c:pt idx="17">
                  <c:v>0.18196296296296294</c:v>
                </c:pt>
                <c:pt idx="18">
                  <c:v>0.216</c:v>
                </c:pt>
                <c:pt idx="19">
                  <c:v>0.25403703703703701</c:v>
                </c:pt>
                <c:pt idx="20">
                  <c:v>0.29629629629629628</c:v>
                </c:pt>
                <c:pt idx="21">
                  <c:v>0.34299999999999992</c:v>
                </c:pt>
                <c:pt idx="22">
                  <c:v>0.39437037037037026</c:v>
                </c:pt>
                <c:pt idx="23">
                  <c:v>0.45062962962962971</c:v>
                </c:pt>
                <c:pt idx="24">
                  <c:v>0.51200000000000012</c:v>
                </c:pt>
                <c:pt idx="25">
                  <c:v>0.57870370370370383</c:v>
                </c:pt>
                <c:pt idx="26">
                  <c:v>0.65096296296296308</c:v>
                </c:pt>
                <c:pt idx="27">
                  <c:v>0.72900000000000009</c:v>
                </c:pt>
                <c:pt idx="28">
                  <c:v>0.81303703703703711</c:v>
                </c:pt>
                <c:pt idx="29">
                  <c:v>0.90329629629629626</c:v>
                </c:pt>
                <c:pt idx="30">
                  <c:v>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Лист16!$S$40:$S$70</c:f>
              <c:numCache>
                <c:formatCode>0.000</c:formatCode>
                <c:ptCount val="31"/>
                <c:pt idx="0">
                  <c:v>0</c:v>
                </c:pt>
                <c:pt idx="1">
                  <c:v>9.6703703703703736E-2</c:v>
                </c:pt>
                <c:pt idx="2">
                  <c:v>0.18696296296296289</c:v>
                </c:pt>
                <c:pt idx="3">
                  <c:v>0.27099999999999991</c:v>
                </c:pt>
                <c:pt idx="4">
                  <c:v>0.34903703703703692</c:v>
                </c:pt>
                <c:pt idx="5">
                  <c:v>0.42129629629629617</c:v>
                </c:pt>
                <c:pt idx="6">
                  <c:v>0.48799999999999988</c:v>
                </c:pt>
                <c:pt idx="7">
                  <c:v>0.54937037037037029</c:v>
                </c:pt>
                <c:pt idx="8">
                  <c:v>0.60562962962962974</c:v>
                </c:pt>
                <c:pt idx="9">
                  <c:v>0.65700000000000003</c:v>
                </c:pt>
                <c:pt idx="10">
                  <c:v>0.70370370370370372</c:v>
                </c:pt>
                <c:pt idx="11">
                  <c:v>0.74596296296296294</c:v>
                </c:pt>
                <c:pt idx="12">
                  <c:v>0.78400000000000003</c:v>
                </c:pt>
                <c:pt idx="13">
                  <c:v>0.81803703703703712</c:v>
                </c:pt>
                <c:pt idx="14">
                  <c:v>0.84829629629629633</c:v>
                </c:pt>
                <c:pt idx="15">
                  <c:v>0.875</c:v>
                </c:pt>
                <c:pt idx="16">
                  <c:v>0.89837037037037037</c:v>
                </c:pt>
                <c:pt idx="17">
                  <c:v>0.91862962962962957</c:v>
                </c:pt>
                <c:pt idx="18">
                  <c:v>0.93599999999999994</c:v>
                </c:pt>
                <c:pt idx="19">
                  <c:v>0.95070370370370372</c:v>
                </c:pt>
                <c:pt idx="20">
                  <c:v>0.96296296296296302</c:v>
                </c:pt>
                <c:pt idx="21">
                  <c:v>0.97299999999999998</c:v>
                </c:pt>
                <c:pt idx="22">
                  <c:v>0.98103703703703704</c:v>
                </c:pt>
                <c:pt idx="23">
                  <c:v>0.98729629629629634</c:v>
                </c:pt>
                <c:pt idx="24">
                  <c:v>0.99199999999999999</c:v>
                </c:pt>
                <c:pt idx="25">
                  <c:v>0.99537037037037035</c:v>
                </c:pt>
                <c:pt idx="26">
                  <c:v>0.99762962962962964</c:v>
                </c:pt>
                <c:pt idx="27">
                  <c:v>0.999</c:v>
                </c:pt>
                <c:pt idx="28">
                  <c:v>0.99970370370370365</c:v>
                </c:pt>
                <c:pt idx="29">
                  <c:v>0.99996296296296294</c:v>
                </c:pt>
                <c:pt idx="30">
                  <c:v>1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Лист16!$U$40:$U$70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489024"/>
        <c:axId val="199490560"/>
      </c:lineChart>
      <c:catAx>
        <c:axId val="19948902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199490560"/>
        <c:crosses val="autoZero"/>
        <c:auto val="1"/>
        <c:lblAlgn val="ctr"/>
        <c:lblOffset val="100"/>
        <c:noMultiLvlLbl val="0"/>
      </c:catAx>
      <c:valAx>
        <c:axId val="19949056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9948902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Функции плотности вероятности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Лист16!$R$40:$R$70</c:f>
              <c:numCache>
                <c:formatCode>0.000</c:formatCode>
                <c:ptCount val="31"/>
                <c:pt idx="0">
                  <c:v>0</c:v>
                </c:pt>
                <c:pt idx="1">
                  <c:v>1.1111111111111112E-4</c:v>
                </c:pt>
                <c:pt idx="2">
                  <c:v>4.4444444444444447E-4</c:v>
                </c:pt>
                <c:pt idx="3">
                  <c:v>1.0000000000000002E-3</c:v>
                </c:pt>
                <c:pt idx="4">
                  <c:v>1.7777777777777779E-3</c:v>
                </c:pt>
                <c:pt idx="5">
                  <c:v>2.7777777777777779E-3</c:v>
                </c:pt>
                <c:pt idx="6">
                  <c:v>4.000000000000001E-3</c:v>
                </c:pt>
                <c:pt idx="7">
                  <c:v>5.4444444444444453E-3</c:v>
                </c:pt>
                <c:pt idx="8">
                  <c:v>7.1111111111111115E-3</c:v>
                </c:pt>
                <c:pt idx="9">
                  <c:v>8.9999999999999993E-3</c:v>
                </c:pt>
                <c:pt idx="10">
                  <c:v>1.1111111111111112E-2</c:v>
                </c:pt>
                <c:pt idx="11">
                  <c:v>1.3444444444444443E-2</c:v>
                </c:pt>
                <c:pt idx="12">
                  <c:v>1.6000000000000004E-2</c:v>
                </c:pt>
                <c:pt idx="13">
                  <c:v>1.8777777777777782E-2</c:v>
                </c:pt>
                <c:pt idx="14">
                  <c:v>2.1777777777777781E-2</c:v>
                </c:pt>
                <c:pt idx="15">
                  <c:v>2.5000000000000001E-2</c:v>
                </c:pt>
                <c:pt idx="16">
                  <c:v>2.8444444444444446E-2</c:v>
                </c:pt>
                <c:pt idx="17">
                  <c:v>3.2111111111111111E-2</c:v>
                </c:pt>
                <c:pt idx="18">
                  <c:v>3.5999999999999997E-2</c:v>
                </c:pt>
                <c:pt idx="19">
                  <c:v>4.0111111111111111E-2</c:v>
                </c:pt>
                <c:pt idx="20">
                  <c:v>4.4444444444444446E-2</c:v>
                </c:pt>
                <c:pt idx="21">
                  <c:v>4.8999999999999995E-2</c:v>
                </c:pt>
                <c:pt idx="22">
                  <c:v>5.3777777777777772E-2</c:v>
                </c:pt>
                <c:pt idx="23">
                  <c:v>5.877777777777779E-2</c:v>
                </c:pt>
                <c:pt idx="24">
                  <c:v>6.4000000000000015E-2</c:v>
                </c:pt>
                <c:pt idx="25">
                  <c:v>6.9444444444444461E-2</c:v>
                </c:pt>
                <c:pt idx="26">
                  <c:v>7.5111111111111128E-2</c:v>
                </c:pt>
                <c:pt idx="27">
                  <c:v>8.1000000000000016E-2</c:v>
                </c:pt>
                <c:pt idx="28">
                  <c:v>8.7111111111111125E-2</c:v>
                </c:pt>
                <c:pt idx="29">
                  <c:v>9.3444444444444441E-2</c:v>
                </c:pt>
                <c:pt idx="30">
                  <c:v>0.1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Лист16!$T$40:$T$70</c:f>
              <c:numCache>
                <c:formatCode>0.000</c:formatCode>
                <c:ptCount val="31"/>
                <c:pt idx="0">
                  <c:v>0.1</c:v>
                </c:pt>
                <c:pt idx="1">
                  <c:v>9.3444444444444441E-2</c:v>
                </c:pt>
                <c:pt idx="2">
                  <c:v>8.7111111111111125E-2</c:v>
                </c:pt>
                <c:pt idx="3">
                  <c:v>8.1000000000000016E-2</c:v>
                </c:pt>
                <c:pt idx="4">
                  <c:v>7.5111111111111128E-2</c:v>
                </c:pt>
                <c:pt idx="5">
                  <c:v>6.9444444444444461E-2</c:v>
                </c:pt>
                <c:pt idx="6">
                  <c:v>6.4000000000000015E-2</c:v>
                </c:pt>
                <c:pt idx="7">
                  <c:v>5.877777777777779E-2</c:v>
                </c:pt>
                <c:pt idx="8">
                  <c:v>5.3777777777777772E-2</c:v>
                </c:pt>
                <c:pt idx="9">
                  <c:v>4.8999999999999995E-2</c:v>
                </c:pt>
                <c:pt idx="10">
                  <c:v>4.4444444444444446E-2</c:v>
                </c:pt>
                <c:pt idx="11">
                  <c:v>4.0111111111111111E-2</c:v>
                </c:pt>
                <c:pt idx="12">
                  <c:v>3.5999999999999997E-2</c:v>
                </c:pt>
                <c:pt idx="13">
                  <c:v>3.2111111111111111E-2</c:v>
                </c:pt>
                <c:pt idx="14">
                  <c:v>2.8444444444444446E-2</c:v>
                </c:pt>
                <c:pt idx="15">
                  <c:v>2.5000000000000001E-2</c:v>
                </c:pt>
                <c:pt idx="16">
                  <c:v>2.1777777777777781E-2</c:v>
                </c:pt>
                <c:pt idx="17">
                  <c:v>1.8777777777777782E-2</c:v>
                </c:pt>
                <c:pt idx="18">
                  <c:v>1.6000000000000004E-2</c:v>
                </c:pt>
                <c:pt idx="19">
                  <c:v>1.3444444444444443E-2</c:v>
                </c:pt>
                <c:pt idx="20">
                  <c:v>1.1111111111111112E-2</c:v>
                </c:pt>
                <c:pt idx="21">
                  <c:v>8.9999999999999993E-3</c:v>
                </c:pt>
                <c:pt idx="22">
                  <c:v>7.1111111111111115E-3</c:v>
                </c:pt>
                <c:pt idx="23">
                  <c:v>5.4444444444444453E-3</c:v>
                </c:pt>
                <c:pt idx="24">
                  <c:v>4.000000000000001E-3</c:v>
                </c:pt>
                <c:pt idx="25">
                  <c:v>2.7777777777777779E-3</c:v>
                </c:pt>
                <c:pt idx="26">
                  <c:v>1.7777777777777779E-3</c:v>
                </c:pt>
                <c:pt idx="27">
                  <c:v>1.0000000000000002E-3</c:v>
                </c:pt>
                <c:pt idx="28">
                  <c:v>4.4444444444444447E-4</c:v>
                </c:pt>
                <c:pt idx="29">
                  <c:v>1.1111111111111112E-4</c:v>
                </c:pt>
                <c:pt idx="3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24352"/>
        <c:axId val="199525888"/>
      </c:lineChart>
      <c:catAx>
        <c:axId val="19952435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199525888"/>
        <c:crosses val="autoZero"/>
        <c:auto val="1"/>
        <c:lblAlgn val="ctr"/>
        <c:lblOffset val="100"/>
        <c:noMultiLvlLbl val="0"/>
      </c:catAx>
      <c:valAx>
        <c:axId val="19952588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995243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Обратные функции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Лист16!$P$74:$P$104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3.3333333333333333E-2</c:v>
                </c:pt>
                <c:pt idx="2">
                  <c:v>6.6666666666666666E-2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0.16666666666666666</c:v>
                </c:pt>
                <c:pt idx="6">
                  <c:v>0.19999999999999998</c:v>
                </c:pt>
                <c:pt idx="7">
                  <c:v>0.23333333333333331</c:v>
                </c:pt>
                <c:pt idx="8">
                  <c:v>0.26666666666666666</c:v>
                </c:pt>
                <c:pt idx="9">
                  <c:v>0.3</c:v>
                </c:pt>
                <c:pt idx="10">
                  <c:v>0.33333333333333331</c:v>
                </c:pt>
                <c:pt idx="11">
                  <c:v>0.36666666666666664</c:v>
                </c:pt>
                <c:pt idx="12">
                  <c:v>0.39999999999999997</c:v>
                </c:pt>
                <c:pt idx="13">
                  <c:v>0.43333333333333329</c:v>
                </c:pt>
                <c:pt idx="14">
                  <c:v>0.46666666666666662</c:v>
                </c:pt>
                <c:pt idx="15">
                  <c:v>0.49999999999999994</c:v>
                </c:pt>
                <c:pt idx="16">
                  <c:v>0.53333333333333333</c:v>
                </c:pt>
                <c:pt idx="17">
                  <c:v>0.56666666666666665</c:v>
                </c:pt>
                <c:pt idx="18">
                  <c:v>0.6</c:v>
                </c:pt>
                <c:pt idx="19">
                  <c:v>0.6333333333333333</c:v>
                </c:pt>
                <c:pt idx="20">
                  <c:v>0.66666666666666663</c:v>
                </c:pt>
                <c:pt idx="21">
                  <c:v>0.7</c:v>
                </c:pt>
                <c:pt idx="22">
                  <c:v>0.73333333333333328</c:v>
                </c:pt>
                <c:pt idx="23">
                  <c:v>0.76666666666666661</c:v>
                </c:pt>
                <c:pt idx="24">
                  <c:v>0.79999999999999993</c:v>
                </c:pt>
                <c:pt idx="25">
                  <c:v>0.83333333333333326</c:v>
                </c:pt>
                <c:pt idx="26">
                  <c:v>0.86666666666666659</c:v>
                </c:pt>
                <c:pt idx="27">
                  <c:v>0.89999999999999991</c:v>
                </c:pt>
                <c:pt idx="28">
                  <c:v>0.93333333333333324</c:v>
                </c:pt>
                <c:pt idx="29">
                  <c:v>0.96666666666666656</c:v>
                </c:pt>
                <c:pt idx="30">
                  <c:v>0.99999999999999989</c:v>
                </c:pt>
              </c:numCache>
            </c:numRef>
          </c:cat>
          <c:val>
            <c:numRef>
              <c:f>Лист16!$Q$74:$Q$104</c:f>
              <c:numCache>
                <c:formatCode>0.000</c:formatCode>
                <c:ptCount val="31"/>
                <c:pt idx="0">
                  <c:v>15</c:v>
                </c:pt>
                <c:pt idx="1">
                  <c:v>24.654893846056297</c:v>
                </c:pt>
                <c:pt idx="2">
                  <c:v>27.164403991146798</c:v>
                </c:pt>
                <c:pt idx="3">
                  <c:v>28.924766500838338</c:v>
                </c:pt>
                <c:pt idx="4">
                  <c:v>30.326188647871064</c:v>
                </c:pt>
                <c:pt idx="5">
                  <c:v>31.509636244473135</c:v>
                </c:pt>
                <c:pt idx="6">
                  <c:v>32.544106429277193</c:v>
                </c:pt>
                <c:pt idx="7">
                  <c:v>33.469147504478329</c:v>
                </c:pt>
                <c:pt idx="8">
                  <c:v>34.309787692112593</c:v>
                </c:pt>
                <c:pt idx="9">
                  <c:v>35.082988502465085</c:v>
                </c:pt>
                <c:pt idx="10">
                  <c:v>35.800838230519041</c:v>
                </c:pt>
                <c:pt idx="11">
                  <c:v>36.472291690189408</c:v>
                </c:pt>
                <c:pt idx="12">
                  <c:v>37.104188991842321</c:v>
                </c:pt>
                <c:pt idx="13">
                  <c:v>37.701886806493846</c:v>
                </c:pt>
                <c:pt idx="14">
                  <c:v>38.269667714505616</c:v>
                </c:pt>
                <c:pt idx="15">
                  <c:v>38.81101577952299</c:v>
                </c:pt>
                <c:pt idx="16">
                  <c:v>39.328807982293597</c:v>
                </c:pt>
                <c:pt idx="17">
                  <c:v>39.825450806124046</c:v>
                </c:pt>
                <c:pt idx="18">
                  <c:v>40.302979959052479</c:v>
                </c:pt>
                <c:pt idx="19">
                  <c:v>40.763134657051978</c:v>
                </c:pt>
                <c:pt idx="20">
                  <c:v>41.207413942088962</c:v>
                </c:pt>
                <c:pt idx="21">
                  <c:v>41.637120052278021</c:v>
                </c:pt>
                <c:pt idx="22">
                  <c:v>42.053392289952399</c:v>
                </c:pt>
                <c:pt idx="23">
                  <c:v>42.457233802771583</c:v>
                </c:pt>
                <c:pt idx="24">
                  <c:v>42.849533001676676</c:v>
                </c:pt>
                <c:pt idx="25">
                  <c:v>43.231080866430858</c:v>
                </c:pt>
                <c:pt idx="26">
                  <c:v>43.602585059832293</c:v>
                </c:pt>
                <c:pt idx="27">
                  <c:v>43.96468153816889</c:v>
                </c:pt>
                <c:pt idx="28">
                  <c:v>44.317944177564755</c:v>
                </c:pt>
                <c:pt idx="29">
                  <c:v>44.662892813449503</c:v>
                </c:pt>
                <c:pt idx="30">
                  <c:v>45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Лист16!$P$74:$P$104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3.3333333333333333E-2</c:v>
                </c:pt>
                <c:pt idx="2">
                  <c:v>6.6666666666666666E-2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0.16666666666666666</c:v>
                </c:pt>
                <c:pt idx="6">
                  <c:v>0.19999999999999998</c:v>
                </c:pt>
                <c:pt idx="7">
                  <c:v>0.23333333333333331</c:v>
                </c:pt>
                <c:pt idx="8">
                  <c:v>0.26666666666666666</c:v>
                </c:pt>
                <c:pt idx="9">
                  <c:v>0.3</c:v>
                </c:pt>
                <c:pt idx="10">
                  <c:v>0.33333333333333331</c:v>
                </c:pt>
                <c:pt idx="11">
                  <c:v>0.36666666666666664</c:v>
                </c:pt>
                <c:pt idx="12">
                  <c:v>0.39999999999999997</c:v>
                </c:pt>
                <c:pt idx="13">
                  <c:v>0.43333333333333329</c:v>
                </c:pt>
                <c:pt idx="14">
                  <c:v>0.46666666666666662</c:v>
                </c:pt>
                <c:pt idx="15">
                  <c:v>0.49999999999999994</c:v>
                </c:pt>
                <c:pt idx="16">
                  <c:v>0.53333333333333333</c:v>
                </c:pt>
                <c:pt idx="17">
                  <c:v>0.56666666666666665</c:v>
                </c:pt>
                <c:pt idx="18">
                  <c:v>0.6</c:v>
                </c:pt>
                <c:pt idx="19">
                  <c:v>0.6333333333333333</c:v>
                </c:pt>
                <c:pt idx="20">
                  <c:v>0.66666666666666663</c:v>
                </c:pt>
                <c:pt idx="21">
                  <c:v>0.7</c:v>
                </c:pt>
                <c:pt idx="22">
                  <c:v>0.73333333333333328</c:v>
                </c:pt>
                <c:pt idx="23">
                  <c:v>0.76666666666666661</c:v>
                </c:pt>
                <c:pt idx="24">
                  <c:v>0.79999999999999993</c:v>
                </c:pt>
                <c:pt idx="25">
                  <c:v>0.83333333333333326</c:v>
                </c:pt>
                <c:pt idx="26">
                  <c:v>0.86666666666666659</c:v>
                </c:pt>
                <c:pt idx="27">
                  <c:v>0.89999999999999991</c:v>
                </c:pt>
                <c:pt idx="28">
                  <c:v>0.93333333333333324</c:v>
                </c:pt>
                <c:pt idx="29">
                  <c:v>0.96666666666666656</c:v>
                </c:pt>
                <c:pt idx="30">
                  <c:v>0.99999999999999989</c:v>
                </c:pt>
              </c:numCache>
            </c:numRef>
          </c:cat>
          <c:val>
            <c:numRef>
              <c:f>Лист16!$R$74:$R$104</c:f>
              <c:numCache>
                <c:formatCode>0.000</c:formatCode>
                <c:ptCount val="31"/>
                <c:pt idx="0">
                  <c:v>15</c:v>
                </c:pt>
                <c:pt idx="1">
                  <c:v>15.337107186550494</c:v>
                </c:pt>
                <c:pt idx="2">
                  <c:v>15.682055822435245</c:v>
                </c:pt>
                <c:pt idx="3">
                  <c:v>16.035318461831107</c:v>
                </c:pt>
                <c:pt idx="4">
                  <c:v>16.397414940167703</c:v>
                </c:pt>
                <c:pt idx="5">
                  <c:v>16.768919133569142</c:v>
                </c:pt>
                <c:pt idx="6">
                  <c:v>17.150466998323324</c:v>
                </c:pt>
                <c:pt idx="7">
                  <c:v>17.54276619722841</c:v>
                </c:pt>
                <c:pt idx="8">
                  <c:v>17.946607710047598</c:v>
                </c:pt>
                <c:pt idx="9">
                  <c:v>18.362879947721982</c:v>
                </c:pt>
                <c:pt idx="10">
                  <c:v>18.792586057911034</c:v>
                </c:pt>
                <c:pt idx="11">
                  <c:v>19.236865342948018</c:v>
                </c:pt>
                <c:pt idx="12">
                  <c:v>19.697020040947521</c:v>
                </c:pt>
                <c:pt idx="13">
                  <c:v>20.174549193875954</c:v>
                </c:pt>
                <c:pt idx="14">
                  <c:v>20.671192017706396</c:v>
                </c:pt>
                <c:pt idx="15">
                  <c:v>21.188984220477007</c:v>
                </c:pt>
                <c:pt idx="16">
                  <c:v>21.730332285494381</c:v>
                </c:pt>
                <c:pt idx="17">
                  <c:v>22.298113193506151</c:v>
                </c:pt>
                <c:pt idx="18">
                  <c:v>22.895811008157679</c:v>
                </c:pt>
                <c:pt idx="19">
                  <c:v>23.527708309810588</c:v>
                </c:pt>
                <c:pt idx="20">
                  <c:v>24.199161769480956</c:v>
                </c:pt>
                <c:pt idx="21">
                  <c:v>24.917011497534915</c:v>
                </c:pt>
                <c:pt idx="22">
                  <c:v>25.690212307887403</c:v>
                </c:pt>
                <c:pt idx="23">
                  <c:v>26.530852495521664</c:v>
                </c:pt>
                <c:pt idx="24">
                  <c:v>27.455893570722804</c:v>
                </c:pt>
                <c:pt idx="25">
                  <c:v>28.490363755526865</c:v>
                </c:pt>
                <c:pt idx="26">
                  <c:v>29.673811352128936</c:v>
                </c:pt>
                <c:pt idx="27">
                  <c:v>31.075233499161659</c:v>
                </c:pt>
                <c:pt idx="28">
                  <c:v>32.835596008853194</c:v>
                </c:pt>
                <c:pt idx="29">
                  <c:v>35.345106153943689</c:v>
                </c:pt>
                <c:pt idx="30">
                  <c:v>44.999855813478483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43040"/>
        <c:axId val="199548928"/>
      </c:lineChart>
      <c:catAx>
        <c:axId val="199543040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199548928"/>
        <c:crosses val="autoZero"/>
        <c:auto val="1"/>
        <c:lblAlgn val="ctr"/>
        <c:lblOffset val="100"/>
        <c:noMultiLvlLbl val="0"/>
      </c:catAx>
      <c:valAx>
        <c:axId val="19954892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9954304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 красного процесса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movingAvg"/>
            <c:period val="2"/>
            <c:dispRSqr val="0"/>
            <c:dispEq val="0"/>
          </c:trendline>
          <c:val>
            <c:numRef>
              <c:f>Лист16!$BC$19:$BC$51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7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</c:v>
                </c:pt>
                <c:pt idx="10">
                  <c:v>19</c:v>
                </c:pt>
                <c:pt idx="11">
                  <c:v>15</c:v>
                </c:pt>
                <c:pt idx="12">
                  <c:v>27</c:v>
                </c:pt>
                <c:pt idx="13">
                  <c:v>37</c:v>
                </c:pt>
                <c:pt idx="14">
                  <c:v>37</c:v>
                </c:pt>
                <c:pt idx="15">
                  <c:v>24</c:v>
                </c:pt>
                <c:pt idx="16">
                  <c:v>22</c:v>
                </c:pt>
                <c:pt idx="17">
                  <c:v>38</c:v>
                </c:pt>
                <c:pt idx="18">
                  <c:v>30</c:v>
                </c:pt>
                <c:pt idx="19">
                  <c:v>39</c:v>
                </c:pt>
                <c:pt idx="20">
                  <c:v>38</c:v>
                </c:pt>
                <c:pt idx="21">
                  <c:v>51</c:v>
                </c:pt>
                <c:pt idx="22">
                  <c:v>45</c:v>
                </c:pt>
                <c:pt idx="23">
                  <c:v>47</c:v>
                </c:pt>
                <c:pt idx="24">
                  <c:v>50</c:v>
                </c:pt>
                <c:pt idx="25">
                  <c:v>45</c:v>
                </c:pt>
                <c:pt idx="26">
                  <c:v>50</c:v>
                </c:pt>
                <c:pt idx="27">
                  <c:v>50</c:v>
                </c:pt>
                <c:pt idx="28">
                  <c:v>53</c:v>
                </c:pt>
                <c:pt idx="29">
                  <c:v>57</c:v>
                </c:pt>
                <c:pt idx="30">
                  <c:v>61</c:v>
                </c:pt>
                <c:pt idx="31">
                  <c:v>62</c:v>
                </c:pt>
                <c:pt idx="32">
                  <c:v>0</c:v>
                </c:pt>
              </c:numCache>
            </c:numRef>
          </c:val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invertIfNegative val="0"/>
          <c:trendline>
            <c:trendlineType val="movingAvg"/>
            <c:period val="2"/>
            <c:dispRSqr val="0"/>
            <c:dispEq val="0"/>
          </c:trendline>
          <c:val>
            <c:numRef>
              <c:f>Лист16!$BD$19:$BD$51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8</c:v>
                </c:pt>
                <c:pt idx="9">
                  <c:v>14</c:v>
                </c:pt>
                <c:pt idx="10">
                  <c:v>17</c:v>
                </c:pt>
                <c:pt idx="11">
                  <c:v>26</c:v>
                </c:pt>
                <c:pt idx="12">
                  <c:v>25</c:v>
                </c:pt>
                <c:pt idx="13">
                  <c:v>27</c:v>
                </c:pt>
                <c:pt idx="14">
                  <c:v>31</c:v>
                </c:pt>
                <c:pt idx="15">
                  <c:v>31</c:v>
                </c:pt>
                <c:pt idx="16">
                  <c:v>33</c:v>
                </c:pt>
                <c:pt idx="17">
                  <c:v>33</c:v>
                </c:pt>
                <c:pt idx="18">
                  <c:v>47</c:v>
                </c:pt>
                <c:pt idx="19">
                  <c:v>33</c:v>
                </c:pt>
                <c:pt idx="20">
                  <c:v>44</c:v>
                </c:pt>
                <c:pt idx="21">
                  <c:v>35</c:v>
                </c:pt>
                <c:pt idx="22">
                  <c:v>45</c:v>
                </c:pt>
                <c:pt idx="23">
                  <c:v>53</c:v>
                </c:pt>
                <c:pt idx="24">
                  <c:v>47</c:v>
                </c:pt>
                <c:pt idx="25">
                  <c:v>50</c:v>
                </c:pt>
                <c:pt idx="26">
                  <c:v>45</c:v>
                </c:pt>
                <c:pt idx="27">
                  <c:v>58</c:v>
                </c:pt>
                <c:pt idx="28">
                  <c:v>73</c:v>
                </c:pt>
                <c:pt idx="29">
                  <c:v>51</c:v>
                </c:pt>
                <c:pt idx="30">
                  <c:v>65</c:v>
                </c:pt>
                <c:pt idx="31">
                  <c:v>61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9585152"/>
        <c:axId val="199599232"/>
      </c:barChart>
      <c:catAx>
        <c:axId val="199585152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99599232"/>
        <c:crosses val="autoZero"/>
        <c:auto val="1"/>
        <c:lblAlgn val="ctr"/>
        <c:lblOffset val="100"/>
        <c:noMultiLvlLbl val="0"/>
      </c:catAx>
      <c:valAx>
        <c:axId val="199599232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995851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 синего процесса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movingAvg"/>
            <c:period val="2"/>
            <c:dispRSqr val="0"/>
            <c:dispEq val="0"/>
          </c:trendline>
          <c:val>
            <c:numRef>
              <c:f>Лист16!$BE$19:$BE$51</c:f>
              <c:numCache>
                <c:formatCode>General</c:formatCode>
                <c:ptCount val="33"/>
                <c:pt idx="0">
                  <c:v>0</c:v>
                </c:pt>
                <c:pt idx="1">
                  <c:v>78</c:v>
                </c:pt>
                <c:pt idx="2">
                  <c:v>58</c:v>
                </c:pt>
                <c:pt idx="3">
                  <c:v>82</c:v>
                </c:pt>
                <c:pt idx="4">
                  <c:v>50</c:v>
                </c:pt>
                <c:pt idx="5">
                  <c:v>53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49</c:v>
                </c:pt>
                <c:pt idx="10">
                  <c:v>41</c:v>
                </c:pt>
                <c:pt idx="11">
                  <c:v>49</c:v>
                </c:pt>
                <c:pt idx="12">
                  <c:v>40</c:v>
                </c:pt>
                <c:pt idx="13">
                  <c:v>32</c:v>
                </c:pt>
                <c:pt idx="14">
                  <c:v>34</c:v>
                </c:pt>
                <c:pt idx="15">
                  <c:v>29</c:v>
                </c:pt>
                <c:pt idx="16">
                  <c:v>28</c:v>
                </c:pt>
                <c:pt idx="17">
                  <c:v>32</c:v>
                </c:pt>
                <c:pt idx="18">
                  <c:v>27</c:v>
                </c:pt>
                <c:pt idx="19">
                  <c:v>27</c:v>
                </c:pt>
                <c:pt idx="20">
                  <c:v>20</c:v>
                </c:pt>
                <c:pt idx="21">
                  <c:v>15</c:v>
                </c:pt>
                <c:pt idx="22">
                  <c:v>22</c:v>
                </c:pt>
                <c:pt idx="23">
                  <c:v>21</c:v>
                </c:pt>
                <c:pt idx="24">
                  <c:v>13</c:v>
                </c:pt>
                <c:pt idx="25">
                  <c:v>9</c:v>
                </c:pt>
                <c:pt idx="26">
                  <c:v>13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5</c:v>
                </c:pt>
                <c:pt idx="31">
                  <c:v>2</c:v>
                </c:pt>
                <c:pt idx="32">
                  <c:v>0</c:v>
                </c:pt>
              </c:numCache>
            </c:numRef>
          </c:val>
        </c:ser>
        <c:ser>
          <c:idx val="1"/>
          <c:order val="1"/>
          <c:invertIfNegative val="0"/>
          <c:trendline>
            <c:trendlineType val="movingAvg"/>
            <c:period val="2"/>
            <c:dispRSqr val="0"/>
            <c:dispEq val="0"/>
          </c:trendline>
          <c:val>
            <c:numRef>
              <c:f>Лист16!$BF$19:$BF$51</c:f>
              <c:numCache>
                <c:formatCode>General</c:formatCode>
                <c:ptCount val="33"/>
                <c:pt idx="0">
                  <c:v>0</c:v>
                </c:pt>
                <c:pt idx="1">
                  <c:v>63</c:v>
                </c:pt>
                <c:pt idx="2">
                  <c:v>63</c:v>
                </c:pt>
                <c:pt idx="3">
                  <c:v>56</c:v>
                </c:pt>
                <c:pt idx="4">
                  <c:v>58</c:v>
                </c:pt>
                <c:pt idx="5">
                  <c:v>48</c:v>
                </c:pt>
                <c:pt idx="6">
                  <c:v>54</c:v>
                </c:pt>
                <c:pt idx="7">
                  <c:v>49</c:v>
                </c:pt>
                <c:pt idx="8">
                  <c:v>45</c:v>
                </c:pt>
                <c:pt idx="9">
                  <c:v>50</c:v>
                </c:pt>
                <c:pt idx="10">
                  <c:v>43</c:v>
                </c:pt>
                <c:pt idx="11">
                  <c:v>35</c:v>
                </c:pt>
                <c:pt idx="12">
                  <c:v>42</c:v>
                </c:pt>
                <c:pt idx="13">
                  <c:v>38</c:v>
                </c:pt>
                <c:pt idx="14">
                  <c:v>39</c:v>
                </c:pt>
                <c:pt idx="15">
                  <c:v>38</c:v>
                </c:pt>
                <c:pt idx="16">
                  <c:v>33</c:v>
                </c:pt>
                <c:pt idx="17">
                  <c:v>29</c:v>
                </c:pt>
                <c:pt idx="18">
                  <c:v>35</c:v>
                </c:pt>
                <c:pt idx="19">
                  <c:v>21</c:v>
                </c:pt>
                <c:pt idx="20">
                  <c:v>20</c:v>
                </c:pt>
                <c:pt idx="21">
                  <c:v>21</c:v>
                </c:pt>
                <c:pt idx="22">
                  <c:v>21</c:v>
                </c:pt>
                <c:pt idx="23">
                  <c:v>19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9</c:v>
                </c:pt>
                <c:pt idx="28">
                  <c:v>11</c:v>
                </c:pt>
                <c:pt idx="29">
                  <c:v>5</c:v>
                </c:pt>
                <c:pt idx="30">
                  <c:v>3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9713536"/>
        <c:axId val="199715072"/>
      </c:barChart>
      <c:catAx>
        <c:axId val="199713536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99715072"/>
        <c:crosses val="autoZero"/>
        <c:auto val="1"/>
        <c:lblAlgn val="ctr"/>
        <c:lblOffset val="100"/>
        <c:noMultiLvlLbl val="0"/>
      </c:catAx>
      <c:valAx>
        <c:axId val="19971507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971353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Гистогрмма красного процесса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movingAvg"/>
            <c:period val="2"/>
            <c:dispRSqr val="0"/>
            <c:dispEq val="0"/>
          </c:trendline>
          <c:val>
            <c:numRef>
              <c:f>Лист16!$I$55:$I$87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3</c:v>
                </c:pt>
                <c:pt idx="8">
                  <c:v>9</c:v>
                </c:pt>
                <c:pt idx="9">
                  <c:v>11</c:v>
                </c:pt>
                <c:pt idx="10">
                  <c:v>10</c:v>
                </c:pt>
                <c:pt idx="11">
                  <c:v>19</c:v>
                </c:pt>
                <c:pt idx="12">
                  <c:v>18</c:v>
                </c:pt>
                <c:pt idx="13">
                  <c:v>15</c:v>
                </c:pt>
                <c:pt idx="14">
                  <c:v>20</c:v>
                </c:pt>
                <c:pt idx="15">
                  <c:v>16</c:v>
                </c:pt>
                <c:pt idx="16">
                  <c:v>20</c:v>
                </c:pt>
                <c:pt idx="17">
                  <c:v>29</c:v>
                </c:pt>
                <c:pt idx="18">
                  <c:v>37</c:v>
                </c:pt>
                <c:pt idx="19">
                  <c:v>38</c:v>
                </c:pt>
                <c:pt idx="20">
                  <c:v>28</c:v>
                </c:pt>
                <c:pt idx="21">
                  <c:v>34</c:v>
                </c:pt>
                <c:pt idx="22">
                  <c:v>40</c:v>
                </c:pt>
                <c:pt idx="23">
                  <c:v>50</c:v>
                </c:pt>
                <c:pt idx="24">
                  <c:v>57</c:v>
                </c:pt>
                <c:pt idx="25">
                  <c:v>60</c:v>
                </c:pt>
                <c:pt idx="26">
                  <c:v>65</c:v>
                </c:pt>
                <c:pt idx="27">
                  <c:v>73</c:v>
                </c:pt>
                <c:pt idx="28">
                  <c:v>71</c:v>
                </c:pt>
                <c:pt idx="29">
                  <c:v>83</c:v>
                </c:pt>
                <c:pt idx="30">
                  <c:v>82</c:v>
                </c:pt>
                <c:pt idx="31">
                  <c:v>101</c:v>
                </c:pt>
                <c:pt idx="32">
                  <c:v>0</c:v>
                </c:pt>
              </c:numCache>
            </c:numRef>
          </c:val>
        </c:ser>
        <c:ser>
          <c:idx val="1"/>
          <c:order val="1"/>
          <c:invertIfNegative val="0"/>
          <c:trendline>
            <c:trendlineType val="movingAvg"/>
            <c:period val="2"/>
            <c:dispRSqr val="0"/>
            <c:dispEq val="0"/>
          </c:trendline>
          <c:val>
            <c:numRef>
              <c:f>Лист16!$J$55:$J$87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7</c:v>
                </c:pt>
                <c:pt idx="10">
                  <c:v>9</c:v>
                </c:pt>
                <c:pt idx="11">
                  <c:v>10</c:v>
                </c:pt>
                <c:pt idx="12">
                  <c:v>15</c:v>
                </c:pt>
                <c:pt idx="13">
                  <c:v>11</c:v>
                </c:pt>
                <c:pt idx="14">
                  <c:v>23</c:v>
                </c:pt>
                <c:pt idx="15">
                  <c:v>17</c:v>
                </c:pt>
                <c:pt idx="16">
                  <c:v>25</c:v>
                </c:pt>
                <c:pt idx="17">
                  <c:v>26</c:v>
                </c:pt>
                <c:pt idx="18">
                  <c:v>32</c:v>
                </c:pt>
                <c:pt idx="19">
                  <c:v>32</c:v>
                </c:pt>
                <c:pt idx="20">
                  <c:v>36</c:v>
                </c:pt>
                <c:pt idx="21">
                  <c:v>46</c:v>
                </c:pt>
                <c:pt idx="22">
                  <c:v>46</c:v>
                </c:pt>
                <c:pt idx="23">
                  <c:v>49</c:v>
                </c:pt>
                <c:pt idx="24">
                  <c:v>58</c:v>
                </c:pt>
                <c:pt idx="25">
                  <c:v>55</c:v>
                </c:pt>
                <c:pt idx="26">
                  <c:v>62</c:v>
                </c:pt>
                <c:pt idx="27">
                  <c:v>74</c:v>
                </c:pt>
                <c:pt idx="28">
                  <c:v>76</c:v>
                </c:pt>
                <c:pt idx="29">
                  <c:v>84</c:v>
                </c:pt>
                <c:pt idx="30">
                  <c:v>103</c:v>
                </c:pt>
                <c:pt idx="31">
                  <c:v>88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9763840"/>
        <c:axId val="199765376"/>
      </c:barChart>
      <c:catAx>
        <c:axId val="19976384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99765376"/>
        <c:crosses val="autoZero"/>
        <c:auto val="1"/>
        <c:lblAlgn val="ctr"/>
        <c:lblOffset val="100"/>
        <c:noMultiLvlLbl val="0"/>
      </c:catAx>
      <c:valAx>
        <c:axId val="199765376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9976384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  <a:r>
              <a:rPr lang="ru-RU" baseline="0"/>
              <a:t> синего процесса</a:t>
            </a:r>
            <a:endParaRPr lang="ru-RU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movingAvg"/>
            <c:period val="2"/>
            <c:dispRSqr val="0"/>
            <c:dispEq val="0"/>
          </c:trendline>
          <c:val>
            <c:numRef>
              <c:f>Лист16!$K$55:$K$87</c:f>
              <c:numCache>
                <c:formatCode>General</c:formatCode>
                <c:ptCount val="33"/>
                <c:pt idx="0">
                  <c:v>0</c:v>
                </c:pt>
                <c:pt idx="1">
                  <c:v>116</c:v>
                </c:pt>
                <c:pt idx="2">
                  <c:v>79</c:v>
                </c:pt>
                <c:pt idx="3">
                  <c:v>86</c:v>
                </c:pt>
                <c:pt idx="4">
                  <c:v>60</c:v>
                </c:pt>
                <c:pt idx="5">
                  <c:v>69</c:v>
                </c:pt>
                <c:pt idx="6">
                  <c:v>62</c:v>
                </c:pt>
                <c:pt idx="7">
                  <c:v>73</c:v>
                </c:pt>
                <c:pt idx="8">
                  <c:v>48</c:v>
                </c:pt>
                <c:pt idx="9">
                  <c:v>48</c:v>
                </c:pt>
                <c:pt idx="10">
                  <c:v>49</c:v>
                </c:pt>
                <c:pt idx="11">
                  <c:v>38</c:v>
                </c:pt>
                <c:pt idx="12">
                  <c:v>29</c:v>
                </c:pt>
                <c:pt idx="13">
                  <c:v>47</c:v>
                </c:pt>
                <c:pt idx="14">
                  <c:v>19</c:v>
                </c:pt>
                <c:pt idx="15">
                  <c:v>21</c:v>
                </c:pt>
                <c:pt idx="16">
                  <c:v>30</c:v>
                </c:pt>
                <c:pt idx="17">
                  <c:v>26</c:v>
                </c:pt>
                <c:pt idx="18">
                  <c:v>11</c:v>
                </c:pt>
                <c:pt idx="19">
                  <c:v>11</c:v>
                </c:pt>
                <c:pt idx="20">
                  <c:v>14</c:v>
                </c:pt>
                <c:pt idx="21">
                  <c:v>17</c:v>
                </c:pt>
                <c:pt idx="22">
                  <c:v>15</c:v>
                </c:pt>
                <c:pt idx="23">
                  <c:v>8</c:v>
                </c:pt>
                <c:pt idx="24">
                  <c:v>10</c:v>
                </c:pt>
                <c:pt idx="25">
                  <c:v>6</c:v>
                </c:pt>
                <c:pt idx="26">
                  <c:v>4</c:v>
                </c:pt>
                <c:pt idx="27">
                  <c:v>3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ser>
          <c:idx val="1"/>
          <c:order val="1"/>
          <c:invertIfNegative val="0"/>
          <c:trendline>
            <c:trendlineType val="movingAvg"/>
            <c:period val="2"/>
            <c:dispRSqr val="0"/>
            <c:dispEq val="0"/>
          </c:trendline>
          <c:val>
            <c:numRef>
              <c:f>Лист16!$L$55:$L$87</c:f>
              <c:numCache>
                <c:formatCode>General</c:formatCode>
                <c:ptCount val="33"/>
                <c:pt idx="0">
                  <c:v>0</c:v>
                </c:pt>
                <c:pt idx="1">
                  <c:v>102</c:v>
                </c:pt>
                <c:pt idx="2">
                  <c:v>87</c:v>
                </c:pt>
                <c:pt idx="3">
                  <c:v>91</c:v>
                </c:pt>
                <c:pt idx="4">
                  <c:v>65</c:v>
                </c:pt>
                <c:pt idx="5">
                  <c:v>78</c:v>
                </c:pt>
                <c:pt idx="6">
                  <c:v>61</c:v>
                </c:pt>
                <c:pt idx="7">
                  <c:v>59</c:v>
                </c:pt>
                <c:pt idx="8">
                  <c:v>61</c:v>
                </c:pt>
                <c:pt idx="9">
                  <c:v>48</c:v>
                </c:pt>
                <c:pt idx="10">
                  <c:v>48</c:v>
                </c:pt>
                <c:pt idx="11">
                  <c:v>44</c:v>
                </c:pt>
                <c:pt idx="12">
                  <c:v>43</c:v>
                </c:pt>
                <c:pt idx="13">
                  <c:v>28</c:v>
                </c:pt>
                <c:pt idx="14">
                  <c:v>23</c:v>
                </c:pt>
                <c:pt idx="15">
                  <c:v>25</c:v>
                </c:pt>
                <c:pt idx="16">
                  <c:v>21</c:v>
                </c:pt>
                <c:pt idx="17">
                  <c:v>27</c:v>
                </c:pt>
                <c:pt idx="18">
                  <c:v>18</c:v>
                </c:pt>
                <c:pt idx="19">
                  <c:v>16</c:v>
                </c:pt>
                <c:pt idx="20">
                  <c:v>15</c:v>
                </c:pt>
                <c:pt idx="21">
                  <c:v>9</c:v>
                </c:pt>
                <c:pt idx="22">
                  <c:v>7</c:v>
                </c:pt>
                <c:pt idx="23">
                  <c:v>9</c:v>
                </c:pt>
                <c:pt idx="24">
                  <c:v>4</c:v>
                </c:pt>
                <c:pt idx="25">
                  <c:v>3</c:v>
                </c:pt>
                <c:pt idx="26">
                  <c:v>4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9805952"/>
        <c:axId val="199828224"/>
      </c:barChart>
      <c:catAx>
        <c:axId val="199805952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99828224"/>
        <c:crosses val="autoZero"/>
        <c:auto val="1"/>
        <c:lblAlgn val="ctr"/>
        <c:lblOffset val="100"/>
        <c:noMultiLvlLbl val="0"/>
      </c:catAx>
      <c:valAx>
        <c:axId val="199828224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98059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marker>
            <c:symbol val="none"/>
          </c:marker>
          <c:val>
            <c:numRef>
              <c:f>Лист16!$AW$18:$AW$56</c:f>
              <c:numCache>
                <c:formatCode>0.00</c:formatCode>
                <c:ptCount val="39"/>
                <c:pt idx="0">
                  <c:v>41.697285946716796</c:v>
                </c:pt>
                <c:pt idx="1">
                  <c:v>43.952167783235033</c:v>
                </c:pt>
                <c:pt idx="2">
                  <c:v>37.495756171521343</c:v>
                </c:pt>
                <c:pt idx="3">
                  <c:v>37.274108720557429</c:v>
                </c:pt>
                <c:pt idx="4">
                  <c:v>42.981761700390479</c:v>
                </c:pt>
                <c:pt idx="5">
                  <c:v>41.635963087676409</c:v>
                </c:pt>
                <c:pt idx="6">
                  <c:v>40.338763440568762</c:v>
                </c:pt>
                <c:pt idx="7">
                  <c:v>42.453346815191757</c:v>
                </c:pt>
                <c:pt idx="8">
                  <c:v>21.507269098029852</c:v>
                </c:pt>
                <c:pt idx="9">
                  <c:v>36.938731959153031</c:v>
                </c:pt>
                <c:pt idx="10">
                  <c:v>27.091788657182924</c:v>
                </c:pt>
                <c:pt idx="11">
                  <c:v>44.527251758684457</c:v>
                </c:pt>
                <c:pt idx="12">
                  <c:v>39.639279069456776</c:v>
                </c:pt>
                <c:pt idx="13">
                  <c:v>32.868069650761342</c:v>
                </c:pt>
                <c:pt idx="14">
                  <c:v>37.110024808864623</c:v>
                </c:pt>
                <c:pt idx="15">
                  <c:v>27.298935183703311</c:v>
                </c:pt>
                <c:pt idx="16">
                  <c:v>44.873674019976185</c:v>
                </c:pt>
                <c:pt idx="17">
                  <c:v>39.195887575462869</c:v>
                </c:pt>
                <c:pt idx="18">
                  <c:v>35.83869931006187</c:v>
                </c:pt>
                <c:pt idx="19">
                  <c:v>40.881920461629804</c:v>
                </c:pt>
                <c:pt idx="20">
                  <c:v>34.714465780879515</c:v>
                </c:pt>
                <c:pt idx="21">
                  <c:v>31.544314104958325</c:v>
                </c:pt>
                <c:pt idx="22">
                  <c:v>34.107821835670336</c:v>
                </c:pt>
                <c:pt idx="23">
                  <c:v>43.852952930135018</c:v>
                </c:pt>
                <c:pt idx="24">
                  <c:v>42.453968862467079</c:v>
                </c:pt>
                <c:pt idx="25">
                  <c:v>32.902601818351549</c:v>
                </c:pt>
                <c:pt idx="26">
                  <c:v>30.907991784204565</c:v>
                </c:pt>
                <c:pt idx="27">
                  <c:v>27.484270894200666</c:v>
                </c:pt>
                <c:pt idx="28">
                  <c:v>34.059452431416261</c:v>
                </c:pt>
                <c:pt idx="29">
                  <c:v>37.011608861637768</c:v>
                </c:pt>
                <c:pt idx="30">
                  <c:v>39.630897784605779</c:v>
                </c:pt>
                <c:pt idx="31">
                  <c:v>32.790037685281611</c:v>
                </c:pt>
                <c:pt idx="32">
                  <c:v>38.637390514576538</c:v>
                </c:pt>
                <c:pt idx="33">
                  <c:v>23.593442181161887</c:v>
                </c:pt>
                <c:pt idx="34">
                  <c:v>34.740901648107084</c:v>
                </c:pt>
                <c:pt idx="35">
                  <c:v>22.573081123494148</c:v>
                </c:pt>
                <c:pt idx="36">
                  <c:v>40.044694379853766</c:v>
                </c:pt>
                <c:pt idx="37">
                  <c:v>36.233842513334992</c:v>
                </c:pt>
                <c:pt idx="38">
                  <c:v>41.530311156337817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65088"/>
        <c:axId val="199866624"/>
      </c:radarChart>
      <c:catAx>
        <c:axId val="19986508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99866624"/>
        <c:crosses val="autoZero"/>
        <c:auto val="1"/>
        <c:lblAlgn val="ctr"/>
        <c:lblOffset val="100"/>
        <c:noMultiLvlLbl val="0"/>
      </c:catAx>
      <c:valAx>
        <c:axId val="1998666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9865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Лист16!$BD$276:$BD$290</c:f>
              <c:numCache>
                <c:formatCode>General</c:formatCode>
                <c:ptCount val="15"/>
                <c:pt idx="0">
                  <c:v>1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  <c:pt idx="4">
                  <c:v>7</c:v>
                </c:pt>
                <c:pt idx="5">
                  <c:v>10</c:v>
                </c:pt>
                <c:pt idx="6">
                  <c:v>11</c:v>
                </c:pt>
                <c:pt idx="7">
                  <c:v>11</c:v>
                </c:pt>
                <c:pt idx="8">
                  <c:v>22</c:v>
                </c:pt>
                <c:pt idx="9">
                  <c:v>12</c:v>
                </c:pt>
                <c:pt idx="10">
                  <c:v>21</c:v>
                </c:pt>
                <c:pt idx="11">
                  <c:v>18</c:v>
                </c:pt>
                <c:pt idx="12">
                  <c:v>19</c:v>
                </c:pt>
                <c:pt idx="13">
                  <c:v>25</c:v>
                </c:pt>
                <c:pt idx="14">
                  <c:v>23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9895680"/>
        <c:axId val="199901568"/>
      </c:barChart>
      <c:catAx>
        <c:axId val="199895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99901568"/>
        <c:crosses val="autoZero"/>
        <c:auto val="1"/>
        <c:lblAlgn val="ctr"/>
        <c:lblOffset val="100"/>
        <c:noMultiLvlLbl val="0"/>
      </c:catAx>
      <c:valAx>
        <c:axId val="1999015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9989568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marker>
            <c:symbol val="none"/>
          </c:marker>
          <c:val>
            <c:numRef>
              <c:f>Лист16!$BU$6:$BU$205</c:f>
              <c:numCache>
                <c:formatCode>General</c:formatCode>
                <c:ptCount val="200"/>
                <c:pt idx="0">
                  <c:v>35.27547781385519</c:v>
                </c:pt>
                <c:pt idx="1">
                  <c:v>43.382980708951109</c:v>
                </c:pt>
                <c:pt idx="2">
                  <c:v>37.359313220907772</c:v>
                </c:pt>
                <c:pt idx="3">
                  <c:v>22.098548848206022</c:v>
                </c:pt>
                <c:pt idx="4">
                  <c:v>44.299063101749866</c:v>
                </c:pt>
                <c:pt idx="5">
                  <c:v>20.542698138927172</c:v>
                </c:pt>
                <c:pt idx="6">
                  <c:v>44.088833495256125</c:v>
                </c:pt>
                <c:pt idx="7">
                  <c:v>36.066839855096404</c:v>
                </c:pt>
                <c:pt idx="8">
                  <c:v>37.515638451020926</c:v>
                </c:pt>
                <c:pt idx="9">
                  <c:v>27.83318626218114</c:v>
                </c:pt>
                <c:pt idx="10">
                  <c:v>28.258362780915053</c:v>
                </c:pt>
                <c:pt idx="11">
                  <c:v>34.281711537080014</c:v>
                </c:pt>
                <c:pt idx="12">
                  <c:v>30.694891454887845</c:v>
                </c:pt>
                <c:pt idx="13">
                  <c:v>16.329795246926242</c:v>
                </c:pt>
                <c:pt idx="14">
                  <c:v>39.115007411423207</c:v>
                </c:pt>
                <c:pt idx="15">
                  <c:v>27.339102083764942</c:v>
                </c:pt>
                <c:pt idx="16">
                  <c:v>19.096335975531055</c:v>
                </c:pt>
                <c:pt idx="17">
                  <c:v>41.957183975479111</c:v>
                </c:pt>
                <c:pt idx="18">
                  <c:v>39.133890717046249</c:v>
                </c:pt>
                <c:pt idx="19">
                  <c:v>34.425671609067734</c:v>
                </c:pt>
                <c:pt idx="20">
                  <c:v>28.228396991530524</c:v>
                </c:pt>
                <c:pt idx="21">
                  <c:v>24.29594657701913</c:v>
                </c:pt>
                <c:pt idx="22">
                  <c:v>39.211138614215471</c:v>
                </c:pt>
                <c:pt idx="23">
                  <c:v>39.422890618974805</c:v>
                </c:pt>
                <c:pt idx="24">
                  <c:v>34.532196343400379</c:v>
                </c:pt>
                <c:pt idx="25">
                  <c:v>43.078958707424661</c:v>
                </c:pt>
                <c:pt idx="26">
                  <c:v>36.075235223795872</c:v>
                </c:pt>
                <c:pt idx="27">
                  <c:v>34.042341669473231</c:v>
                </c:pt>
                <c:pt idx="28">
                  <c:v>39.111358233488332</c:v>
                </c:pt>
                <c:pt idx="29">
                  <c:v>26.795557446419547</c:v>
                </c:pt>
                <c:pt idx="30">
                  <c:v>37.276423160526562</c:v>
                </c:pt>
                <c:pt idx="31">
                  <c:v>35.190321038025573</c:v>
                </c:pt>
                <c:pt idx="32">
                  <c:v>40.570741121249412</c:v>
                </c:pt>
                <c:pt idx="33">
                  <c:v>40.902659733478188</c:v>
                </c:pt>
                <c:pt idx="34">
                  <c:v>43.751834372584334</c:v>
                </c:pt>
                <c:pt idx="35">
                  <c:v>20.292908883455993</c:v>
                </c:pt>
                <c:pt idx="36">
                  <c:v>38.974421545500661</c:v>
                </c:pt>
                <c:pt idx="37">
                  <c:v>44.501677410502722</c:v>
                </c:pt>
                <c:pt idx="38">
                  <c:v>23.859451744420561</c:v>
                </c:pt>
                <c:pt idx="39">
                  <c:v>42.594773461885829</c:v>
                </c:pt>
                <c:pt idx="40">
                  <c:v>33.913882553085578</c:v>
                </c:pt>
                <c:pt idx="41">
                  <c:v>44.3267671938018</c:v>
                </c:pt>
                <c:pt idx="42">
                  <c:v>18.395245792270643</c:v>
                </c:pt>
                <c:pt idx="43">
                  <c:v>38.872708673400567</c:v>
                </c:pt>
                <c:pt idx="44">
                  <c:v>26.118303354402407</c:v>
                </c:pt>
                <c:pt idx="45">
                  <c:v>40.547302000715852</c:v>
                </c:pt>
                <c:pt idx="46">
                  <c:v>40.230725368637309</c:v>
                </c:pt>
                <c:pt idx="47">
                  <c:v>38.417335352034087</c:v>
                </c:pt>
                <c:pt idx="48">
                  <c:v>23.444607264966599</c:v>
                </c:pt>
                <c:pt idx="49">
                  <c:v>31.552941039188269</c:v>
                </c:pt>
                <c:pt idx="50">
                  <c:v>39.413997401821618</c:v>
                </c:pt>
                <c:pt idx="51">
                  <c:v>26.483320705032416</c:v>
                </c:pt>
                <c:pt idx="52">
                  <c:v>35.464851047792479</c:v>
                </c:pt>
                <c:pt idx="53">
                  <c:v>36.459653722333357</c:v>
                </c:pt>
                <c:pt idx="54">
                  <c:v>44.467678742020979</c:v>
                </c:pt>
                <c:pt idx="55">
                  <c:v>33.91583028557676</c:v>
                </c:pt>
                <c:pt idx="56">
                  <c:v>44.395409858000704</c:v>
                </c:pt>
                <c:pt idx="57">
                  <c:v>22.433732338453773</c:v>
                </c:pt>
                <c:pt idx="58">
                  <c:v>22.097530196128982</c:v>
                </c:pt>
                <c:pt idx="59">
                  <c:v>34.818663320972583</c:v>
                </c:pt>
                <c:pt idx="60">
                  <c:v>43.421043002669336</c:v>
                </c:pt>
                <c:pt idx="61">
                  <c:v>34.503920955245697</c:v>
                </c:pt>
                <c:pt idx="62">
                  <c:v>40.352218359294774</c:v>
                </c:pt>
                <c:pt idx="63">
                  <c:v>41.989813259572841</c:v>
                </c:pt>
                <c:pt idx="64">
                  <c:v>34.211645247679726</c:v>
                </c:pt>
                <c:pt idx="65">
                  <c:v>31.540195342375785</c:v>
                </c:pt>
                <c:pt idx="66">
                  <c:v>26.638674896459747</c:v>
                </c:pt>
                <c:pt idx="67">
                  <c:v>28.112965340270705</c:v>
                </c:pt>
                <c:pt idx="68">
                  <c:v>21.51901692086906</c:v>
                </c:pt>
                <c:pt idx="69">
                  <c:v>33.087328350293646</c:v>
                </c:pt>
                <c:pt idx="70">
                  <c:v>39.777638752126322</c:v>
                </c:pt>
                <c:pt idx="71">
                  <c:v>32.305801885132503</c:v>
                </c:pt>
                <c:pt idx="72">
                  <c:v>32.374690486185656</c:v>
                </c:pt>
                <c:pt idx="73">
                  <c:v>43.690523634760851</c:v>
                </c:pt>
                <c:pt idx="74">
                  <c:v>27.492374678464095</c:v>
                </c:pt>
                <c:pt idx="75">
                  <c:v>39.479032971653822</c:v>
                </c:pt>
                <c:pt idx="76">
                  <c:v>29.430941348415601</c:v>
                </c:pt>
                <c:pt idx="77">
                  <c:v>34.563523252335905</c:v>
                </c:pt>
                <c:pt idx="78">
                  <c:v>40.264460727052381</c:v>
                </c:pt>
                <c:pt idx="79">
                  <c:v>19.383803149508637</c:v>
                </c:pt>
                <c:pt idx="80">
                  <c:v>43.297915262260247</c:v>
                </c:pt>
                <c:pt idx="81">
                  <c:v>40.887660650738731</c:v>
                </c:pt>
                <c:pt idx="82">
                  <c:v>44.148492871163512</c:v>
                </c:pt>
                <c:pt idx="83">
                  <c:v>23.481719748160575</c:v>
                </c:pt>
                <c:pt idx="84">
                  <c:v>32.645159716724002</c:v>
                </c:pt>
                <c:pt idx="85">
                  <c:v>23.464634907816901</c:v>
                </c:pt>
                <c:pt idx="86">
                  <c:v>44.261992026033894</c:v>
                </c:pt>
                <c:pt idx="87">
                  <c:v>40.318351012243461</c:v>
                </c:pt>
                <c:pt idx="88">
                  <c:v>33.534415858223419</c:v>
                </c:pt>
                <c:pt idx="89">
                  <c:v>40.587271307508487</c:v>
                </c:pt>
                <c:pt idx="90">
                  <c:v>32.120056279869864</c:v>
                </c:pt>
                <c:pt idx="91">
                  <c:v>37.402432704811659</c:v>
                </c:pt>
                <c:pt idx="92">
                  <c:v>34.50293899226844</c:v>
                </c:pt>
                <c:pt idx="93">
                  <c:v>16.067116590782096</c:v>
                </c:pt>
                <c:pt idx="94">
                  <c:v>32.026529146834108</c:v>
                </c:pt>
                <c:pt idx="95">
                  <c:v>33.242322390243643</c:v>
                </c:pt>
                <c:pt idx="96">
                  <c:v>42.423316996725617</c:v>
                </c:pt>
                <c:pt idx="97">
                  <c:v>34.358286036099493</c:v>
                </c:pt>
                <c:pt idx="98">
                  <c:v>41.991888217786311</c:v>
                </c:pt>
                <c:pt idx="99">
                  <c:v>39.710462922218142</c:v>
                </c:pt>
                <c:pt idx="100">
                  <c:v>42.394796434607727</c:v>
                </c:pt>
                <c:pt idx="101">
                  <c:v>41.762848932166229</c:v>
                </c:pt>
                <c:pt idx="102">
                  <c:v>36.85615929585002</c:v>
                </c:pt>
                <c:pt idx="103">
                  <c:v>32.848605428870385</c:v>
                </c:pt>
                <c:pt idx="104">
                  <c:v>29.728059183222236</c:v>
                </c:pt>
                <c:pt idx="105">
                  <c:v>43.326204593175419</c:v>
                </c:pt>
                <c:pt idx="106">
                  <c:v>36.695885657021151</c:v>
                </c:pt>
                <c:pt idx="107">
                  <c:v>20.21339387567447</c:v>
                </c:pt>
                <c:pt idx="108">
                  <c:v>21.549881257049478</c:v>
                </c:pt>
                <c:pt idx="109">
                  <c:v>25.836897492971239</c:v>
                </c:pt>
                <c:pt idx="110">
                  <c:v>33.784297478419951</c:v>
                </c:pt>
                <c:pt idx="111">
                  <c:v>41.140220080535912</c:v>
                </c:pt>
                <c:pt idx="112">
                  <c:v>43.373855855312854</c:v>
                </c:pt>
                <c:pt idx="113">
                  <c:v>43.070905328102143</c:v>
                </c:pt>
                <c:pt idx="114">
                  <c:v>33.304700662499059</c:v>
                </c:pt>
                <c:pt idx="115">
                  <c:v>44.183559845587126</c:v>
                </c:pt>
                <c:pt idx="116">
                  <c:v>44.97194281670312</c:v>
                </c:pt>
                <c:pt idx="117">
                  <c:v>17.67502967540582</c:v>
                </c:pt>
                <c:pt idx="118">
                  <c:v>26.933743925393227</c:v>
                </c:pt>
                <c:pt idx="119">
                  <c:v>43.691857928201671</c:v>
                </c:pt>
                <c:pt idx="120">
                  <c:v>22.24337089575128</c:v>
                </c:pt>
                <c:pt idx="121">
                  <c:v>30.620413344802092</c:v>
                </c:pt>
                <c:pt idx="122">
                  <c:v>40.523751479228366</c:v>
                </c:pt>
                <c:pt idx="123">
                  <c:v>29.698960412169942</c:v>
                </c:pt>
                <c:pt idx="124">
                  <c:v>31.249269266934522</c:v>
                </c:pt>
                <c:pt idx="125">
                  <c:v>17.859547289470001</c:v>
                </c:pt>
                <c:pt idx="126">
                  <c:v>33.449590406684436</c:v>
                </c:pt>
                <c:pt idx="127">
                  <c:v>43.550149483390733</c:v>
                </c:pt>
                <c:pt idx="128">
                  <c:v>31.210466648444346</c:v>
                </c:pt>
                <c:pt idx="129">
                  <c:v>38.494170673451869</c:v>
                </c:pt>
                <c:pt idx="130">
                  <c:v>30.670966100161522</c:v>
                </c:pt>
                <c:pt idx="131">
                  <c:v>37.693697355539058</c:v>
                </c:pt>
                <c:pt idx="132">
                  <c:v>26.894966958444165</c:v>
                </c:pt>
                <c:pt idx="133">
                  <c:v>28.426523391567269</c:v>
                </c:pt>
                <c:pt idx="134">
                  <c:v>27.473435124263297</c:v>
                </c:pt>
                <c:pt idx="135">
                  <c:v>34.245710369269581</c:v>
                </c:pt>
                <c:pt idx="136">
                  <c:v>27.532258250968191</c:v>
                </c:pt>
                <c:pt idx="137">
                  <c:v>42.202113526005022</c:v>
                </c:pt>
                <c:pt idx="138">
                  <c:v>32.130922086346274</c:v>
                </c:pt>
                <c:pt idx="139">
                  <c:v>27.48604775384895</c:v>
                </c:pt>
                <c:pt idx="140">
                  <c:v>34.527354682430122</c:v>
                </c:pt>
                <c:pt idx="141">
                  <c:v>34.144597351354435</c:v>
                </c:pt>
                <c:pt idx="142">
                  <c:v>25.513084381994936</c:v>
                </c:pt>
                <c:pt idx="143">
                  <c:v>23.816552157141043</c:v>
                </c:pt>
                <c:pt idx="144">
                  <c:v>41.639016625622517</c:v>
                </c:pt>
                <c:pt idx="145">
                  <c:v>32.862833725306302</c:v>
                </c:pt>
                <c:pt idx="146">
                  <c:v>44.477173449764479</c:v>
                </c:pt>
                <c:pt idx="147">
                  <c:v>25.334327542757933</c:v>
                </c:pt>
                <c:pt idx="148">
                  <c:v>30.143029517754087</c:v>
                </c:pt>
                <c:pt idx="149">
                  <c:v>37.901971017940511</c:v>
                </c:pt>
                <c:pt idx="150">
                  <c:v>34.21140148009065</c:v>
                </c:pt>
                <c:pt idx="151">
                  <c:v>33.327145821826015</c:v>
                </c:pt>
                <c:pt idx="152">
                  <c:v>26.596266081601911</c:v>
                </c:pt>
                <c:pt idx="153">
                  <c:v>20.415348948369793</c:v>
                </c:pt>
                <c:pt idx="154">
                  <c:v>35.690446373610541</c:v>
                </c:pt>
                <c:pt idx="155">
                  <c:v>36.045211075115404</c:v>
                </c:pt>
                <c:pt idx="156">
                  <c:v>38.755676758682213</c:v>
                </c:pt>
                <c:pt idx="157">
                  <c:v>35.613031876906568</c:v>
                </c:pt>
                <c:pt idx="158">
                  <c:v>32.383795696587491</c:v>
                </c:pt>
                <c:pt idx="159">
                  <c:v>39.059317977878358</c:v>
                </c:pt>
                <c:pt idx="160">
                  <c:v>41.549670272863082</c:v>
                </c:pt>
                <c:pt idx="161">
                  <c:v>19.051749562161561</c:v>
                </c:pt>
                <c:pt idx="162">
                  <c:v>39.34705572303131</c:v>
                </c:pt>
                <c:pt idx="163">
                  <c:v>37.389830392367031</c:v>
                </c:pt>
                <c:pt idx="164">
                  <c:v>32.998454367167895</c:v>
                </c:pt>
                <c:pt idx="165">
                  <c:v>41.025136746626522</c:v>
                </c:pt>
                <c:pt idx="166">
                  <c:v>36.155570733400708</c:v>
                </c:pt>
                <c:pt idx="167">
                  <c:v>40.924870442663902</c:v>
                </c:pt>
                <c:pt idx="168">
                  <c:v>44.467809508818576</c:v>
                </c:pt>
                <c:pt idx="169">
                  <c:v>41.168717728046616</c:v>
                </c:pt>
                <c:pt idx="170">
                  <c:v>24.258427718144301</c:v>
                </c:pt>
                <c:pt idx="171">
                  <c:v>44.109391502450706</c:v>
                </c:pt>
                <c:pt idx="172">
                  <c:v>31.713419562257076</c:v>
                </c:pt>
                <c:pt idx="173">
                  <c:v>40.532980348355679</c:v>
                </c:pt>
                <c:pt idx="174">
                  <c:v>27.637226856244048</c:v>
                </c:pt>
                <c:pt idx="175">
                  <c:v>37.424416255704273</c:v>
                </c:pt>
                <c:pt idx="176">
                  <c:v>44.398626192764389</c:v>
                </c:pt>
                <c:pt idx="177">
                  <c:v>39.717891495845642</c:v>
                </c:pt>
                <c:pt idx="178">
                  <c:v>36.944824592564814</c:v>
                </c:pt>
                <c:pt idx="179">
                  <c:v>43.512575769679813</c:v>
                </c:pt>
                <c:pt idx="180">
                  <c:v>36.75522508372007</c:v>
                </c:pt>
                <c:pt idx="181">
                  <c:v>42.505272454108336</c:v>
                </c:pt>
                <c:pt idx="182">
                  <c:v>31.127008703302526</c:v>
                </c:pt>
                <c:pt idx="183">
                  <c:v>42.859971882759922</c:v>
                </c:pt>
                <c:pt idx="184">
                  <c:v>23.317130083005519</c:v>
                </c:pt>
                <c:pt idx="185">
                  <c:v>38.237365308192821</c:v>
                </c:pt>
                <c:pt idx="186">
                  <c:v>39.740038069971206</c:v>
                </c:pt>
                <c:pt idx="187">
                  <c:v>44.422243858092571</c:v>
                </c:pt>
                <c:pt idx="188">
                  <c:v>40.264216653076602</c:v>
                </c:pt>
                <c:pt idx="189">
                  <c:v>31.734835503882408</c:v>
                </c:pt>
                <c:pt idx="190">
                  <c:v>43.864545451576248</c:v>
                </c:pt>
                <c:pt idx="191">
                  <c:v>40.842377072670331</c:v>
                </c:pt>
                <c:pt idx="192">
                  <c:v>37.985492347334528</c:v>
                </c:pt>
                <c:pt idx="193">
                  <c:v>33.72003058147623</c:v>
                </c:pt>
                <c:pt idx="194">
                  <c:v>37.926375007566904</c:v>
                </c:pt>
                <c:pt idx="195">
                  <c:v>37.297630696774249</c:v>
                </c:pt>
                <c:pt idx="196">
                  <c:v>37.630492677236795</c:v>
                </c:pt>
                <c:pt idx="197">
                  <c:v>34.442891365315177</c:v>
                </c:pt>
                <c:pt idx="198">
                  <c:v>33.607248131254721</c:v>
                </c:pt>
                <c:pt idx="199">
                  <c:v>27.17239016422576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Лист16!$BV$6:$BV$205</c:f>
              <c:numCache>
                <c:formatCode>General</c:formatCode>
                <c:ptCount val="200"/>
                <c:pt idx="0">
                  <c:v>16.996807490301496</c:v>
                </c:pt>
                <c:pt idx="1">
                  <c:v>30.844398649494067</c:v>
                </c:pt>
                <c:pt idx="2">
                  <c:v>32.265383618788888</c:v>
                </c:pt>
                <c:pt idx="3">
                  <c:v>17.779490398386312</c:v>
                </c:pt>
                <c:pt idx="4">
                  <c:v>18.544895517527486</c:v>
                </c:pt>
                <c:pt idx="5">
                  <c:v>21.545900362797941</c:v>
                </c:pt>
                <c:pt idx="6">
                  <c:v>19.503211594100531</c:v>
                </c:pt>
                <c:pt idx="7">
                  <c:v>22.279891737886754</c:v>
                </c:pt>
                <c:pt idx="8">
                  <c:v>22.975296427273094</c:v>
                </c:pt>
                <c:pt idx="9">
                  <c:v>40.622907857430903</c:v>
                </c:pt>
                <c:pt idx="10">
                  <c:v>16.965111698185176</c:v>
                </c:pt>
                <c:pt idx="11">
                  <c:v>34.457014024416758</c:v>
                </c:pt>
                <c:pt idx="12">
                  <c:v>16.870115078309457</c:v>
                </c:pt>
                <c:pt idx="13">
                  <c:v>33.747611390472841</c:v>
                </c:pt>
                <c:pt idx="14">
                  <c:v>23.856826922457412</c:v>
                </c:pt>
                <c:pt idx="15">
                  <c:v>27.635490780168276</c:v>
                </c:pt>
                <c:pt idx="16">
                  <c:v>16.27480164012205</c:v>
                </c:pt>
                <c:pt idx="17">
                  <c:v>23.166673456584434</c:v>
                </c:pt>
                <c:pt idx="18">
                  <c:v>35.05595121841516</c:v>
                </c:pt>
                <c:pt idx="19">
                  <c:v>22.922775499695849</c:v>
                </c:pt>
                <c:pt idx="20">
                  <c:v>24.000683230473399</c:v>
                </c:pt>
                <c:pt idx="21">
                  <c:v>21.782492118854019</c:v>
                </c:pt>
                <c:pt idx="22">
                  <c:v>15.999212622276513</c:v>
                </c:pt>
                <c:pt idx="23">
                  <c:v>23.786119653014939</c:v>
                </c:pt>
                <c:pt idx="24">
                  <c:v>19.991965917612283</c:v>
                </c:pt>
                <c:pt idx="25">
                  <c:v>16.590457886033235</c:v>
                </c:pt>
                <c:pt idx="26">
                  <c:v>34.884639560756256</c:v>
                </c:pt>
                <c:pt idx="27">
                  <c:v>26.823192111606645</c:v>
                </c:pt>
                <c:pt idx="28">
                  <c:v>27.789534337404923</c:v>
                </c:pt>
                <c:pt idx="29">
                  <c:v>25.558782418994188</c:v>
                </c:pt>
                <c:pt idx="30">
                  <c:v>20.435406165797065</c:v>
                </c:pt>
                <c:pt idx="31">
                  <c:v>17.54753773037255</c:v>
                </c:pt>
                <c:pt idx="32">
                  <c:v>16.257772517996553</c:v>
                </c:pt>
                <c:pt idx="33">
                  <c:v>33.209994586891945</c:v>
                </c:pt>
                <c:pt idx="34">
                  <c:v>28.807566090325906</c:v>
                </c:pt>
                <c:pt idx="35">
                  <c:v>18.618451596885539</c:v>
                </c:pt>
                <c:pt idx="36">
                  <c:v>19.105849480029743</c:v>
                </c:pt>
                <c:pt idx="37">
                  <c:v>31.988944670839029</c:v>
                </c:pt>
                <c:pt idx="38">
                  <c:v>18.929151471995326</c:v>
                </c:pt>
                <c:pt idx="39">
                  <c:v>19.397028507045661</c:v>
                </c:pt>
                <c:pt idx="40">
                  <c:v>37.929438326656573</c:v>
                </c:pt>
                <c:pt idx="41">
                  <c:v>16.731899211406915</c:v>
                </c:pt>
                <c:pt idx="42">
                  <c:v>22.941835388058635</c:v>
                </c:pt>
                <c:pt idx="43">
                  <c:v>21.348685998856489</c:v>
                </c:pt>
                <c:pt idx="44">
                  <c:v>25.019454250306719</c:v>
                </c:pt>
                <c:pt idx="45">
                  <c:v>22.484328634035467</c:v>
                </c:pt>
                <c:pt idx="46">
                  <c:v>23.351873564679266</c:v>
                </c:pt>
                <c:pt idx="47">
                  <c:v>32.369464983106276</c:v>
                </c:pt>
                <c:pt idx="48">
                  <c:v>31.965939819738416</c:v>
                </c:pt>
                <c:pt idx="49">
                  <c:v>19.220825811519386</c:v>
                </c:pt>
                <c:pt idx="50">
                  <c:v>23.921278113344979</c:v>
                </c:pt>
                <c:pt idx="51">
                  <c:v>32.780260504153638</c:v>
                </c:pt>
                <c:pt idx="52">
                  <c:v>25.731464308072248</c:v>
                </c:pt>
                <c:pt idx="53">
                  <c:v>16.893581741851321</c:v>
                </c:pt>
                <c:pt idx="54">
                  <c:v>23.724217607820776</c:v>
                </c:pt>
                <c:pt idx="55">
                  <c:v>26.038319307773243</c:v>
                </c:pt>
                <c:pt idx="56">
                  <c:v>22.467912025270785</c:v>
                </c:pt>
                <c:pt idx="57">
                  <c:v>24.952876694835112</c:v>
                </c:pt>
                <c:pt idx="58">
                  <c:v>35.262522333454172</c:v>
                </c:pt>
                <c:pt idx="59">
                  <c:v>40.947469404269135</c:v>
                </c:pt>
                <c:pt idx="60">
                  <c:v>23.28948055869056</c:v>
                </c:pt>
                <c:pt idx="61">
                  <c:v>31.070374160012129</c:v>
                </c:pt>
                <c:pt idx="62">
                  <c:v>22.096291297301256</c:v>
                </c:pt>
                <c:pt idx="63">
                  <c:v>22.567798147156704</c:v>
                </c:pt>
                <c:pt idx="64">
                  <c:v>20.670427179458599</c:v>
                </c:pt>
                <c:pt idx="65">
                  <c:v>26.416517174140921</c:v>
                </c:pt>
                <c:pt idx="66">
                  <c:v>33.308484858061732</c:v>
                </c:pt>
                <c:pt idx="67">
                  <c:v>21.6823618904127</c:v>
                </c:pt>
                <c:pt idx="68">
                  <c:v>18.310714649746323</c:v>
                </c:pt>
                <c:pt idx="69">
                  <c:v>23.177288395474655</c:v>
                </c:pt>
                <c:pt idx="70">
                  <c:v>19.349065741100322</c:v>
                </c:pt>
                <c:pt idx="71">
                  <c:v>27.836624175137217</c:v>
                </c:pt>
                <c:pt idx="72">
                  <c:v>26.220956787949721</c:v>
                </c:pt>
                <c:pt idx="73">
                  <c:v>35.333844514825408</c:v>
                </c:pt>
                <c:pt idx="74">
                  <c:v>18.202470386496874</c:v>
                </c:pt>
                <c:pt idx="75">
                  <c:v>30.804687104922138</c:v>
                </c:pt>
                <c:pt idx="76">
                  <c:v>39.59496108478173</c:v>
                </c:pt>
                <c:pt idx="77">
                  <c:v>20.205796101229446</c:v>
                </c:pt>
                <c:pt idx="78">
                  <c:v>16.309089586452593</c:v>
                </c:pt>
                <c:pt idx="79">
                  <c:v>20.297675185786996</c:v>
                </c:pt>
                <c:pt idx="80">
                  <c:v>23.199249540961414</c:v>
                </c:pt>
                <c:pt idx="81">
                  <c:v>25.580771868430912</c:v>
                </c:pt>
                <c:pt idx="82">
                  <c:v>16.374026200396006</c:v>
                </c:pt>
                <c:pt idx="83">
                  <c:v>19.612575943453624</c:v>
                </c:pt>
                <c:pt idx="84">
                  <c:v>30.184464506004616</c:v>
                </c:pt>
                <c:pt idx="85">
                  <c:v>25.150345437113273</c:v>
                </c:pt>
                <c:pt idx="86">
                  <c:v>30.530811503298942</c:v>
                </c:pt>
                <c:pt idx="87">
                  <c:v>27.194955346038061</c:v>
                </c:pt>
                <c:pt idx="88">
                  <c:v>24.312288231991655</c:v>
                </c:pt>
                <c:pt idx="89">
                  <c:v>36.950259069733036</c:v>
                </c:pt>
                <c:pt idx="90">
                  <c:v>32.382967317066758</c:v>
                </c:pt>
                <c:pt idx="91">
                  <c:v>23.927407142304801</c:v>
                </c:pt>
                <c:pt idx="92">
                  <c:v>25.606665208868918</c:v>
                </c:pt>
                <c:pt idx="93">
                  <c:v>18.648136984879173</c:v>
                </c:pt>
                <c:pt idx="94">
                  <c:v>24.714939533447659</c:v>
                </c:pt>
                <c:pt idx="95">
                  <c:v>37.643843695781896</c:v>
                </c:pt>
                <c:pt idx="96">
                  <c:v>24.094699381083895</c:v>
                </c:pt>
                <c:pt idx="97">
                  <c:v>19.661862532141122</c:v>
                </c:pt>
                <c:pt idx="98">
                  <c:v>36.160835548708519</c:v>
                </c:pt>
                <c:pt idx="99">
                  <c:v>24.743865323253473</c:v>
                </c:pt>
                <c:pt idx="100">
                  <c:v>17.079607007954205</c:v>
                </c:pt>
                <c:pt idx="101">
                  <c:v>21.698522272274865</c:v>
                </c:pt>
                <c:pt idx="102">
                  <c:v>22.526489401340307</c:v>
                </c:pt>
                <c:pt idx="103">
                  <c:v>40.754835830162733</c:v>
                </c:pt>
                <c:pt idx="104">
                  <c:v>24.884867427835587</c:v>
                </c:pt>
                <c:pt idx="105">
                  <c:v>24.623405632012719</c:v>
                </c:pt>
                <c:pt idx="106">
                  <c:v>20.303489224148127</c:v>
                </c:pt>
                <c:pt idx="107">
                  <c:v>37.020143826090418</c:v>
                </c:pt>
                <c:pt idx="108">
                  <c:v>29.560055901764834</c:v>
                </c:pt>
                <c:pt idx="109">
                  <c:v>21.650728158029708</c:v>
                </c:pt>
                <c:pt idx="110">
                  <c:v>24.018641416342835</c:v>
                </c:pt>
                <c:pt idx="111">
                  <c:v>16.034684570125865</c:v>
                </c:pt>
                <c:pt idx="112">
                  <c:v>26.02548255289264</c:v>
                </c:pt>
                <c:pt idx="113">
                  <c:v>21.338933575347944</c:v>
                </c:pt>
                <c:pt idx="114">
                  <c:v>21.203796803015237</c:v>
                </c:pt>
                <c:pt idx="115">
                  <c:v>25.236708944728999</c:v>
                </c:pt>
                <c:pt idx="116">
                  <c:v>34.475263223081782</c:v>
                </c:pt>
                <c:pt idx="117">
                  <c:v>36.3538796734993</c:v>
                </c:pt>
                <c:pt idx="118">
                  <c:v>30.100884844517878</c:v>
                </c:pt>
                <c:pt idx="119">
                  <c:v>15.105530152078114</c:v>
                </c:pt>
                <c:pt idx="120">
                  <c:v>26.677931001833766</c:v>
                </c:pt>
                <c:pt idx="121">
                  <c:v>19.611401062959491</c:v>
                </c:pt>
                <c:pt idx="122">
                  <c:v>33.765482979277614</c:v>
                </c:pt>
                <c:pt idx="123">
                  <c:v>16.684385044054917</c:v>
                </c:pt>
                <c:pt idx="124">
                  <c:v>26.250072457814678</c:v>
                </c:pt>
                <c:pt idx="125">
                  <c:v>23.232804105727382</c:v>
                </c:pt>
                <c:pt idx="126">
                  <c:v>20.39167280888126</c:v>
                </c:pt>
                <c:pt idx="127">
                  <c:v>17.748072487262576</c:v>
                </c:pt>
                <c:pt idx="128">
                  <c:v>24.072605781919176</c:v>
                </c:pt>
                <c:pt idx="129">
                  <c:v>26.029864218713652</c:v>
                </c:pt>
                <c:pt idx="130">
                  <c:v>34.541803702149792</c:v>
                </c:pt>
                <c:pt idx="131">
                  <c:v>23.868476580269675</c:v>
                </c:pt>
                <c:pt idx="132">
                  <c:v>18.111831853916719</c:v>
                </c:pt>
                <c:pt idx="133">
                  <c:v>32.540241076295487</c:v>
                </c:pt>
                <c:pt idx="134">
                  <c:v>16.60108486108264</c:v>
                </c:pt>
                <c:pt idx="135">
                  <c:v>38.026990011599459</c:v>
                </c:pt>
                <c:pt idx="136">
                  <c:v>22.463440474711714</c:v>
                </c:pt>
                <c:pt idx="137">
                  <c:v>38.196709939295445</c:v>
                </c:pt>
                <c:pt idx="138">
                  <c:v>19.218098860038825</c:v>
                </c:pt>
                <c:pt idx="139">
                  <c:v>35.589542510193716</c:v>
                </c:pt>
                <c:pt idx="140">
                  <c:v>35.06582472790469</c:v>
                </c:pt>
                <c:pt idx="141">
                  <c:v>15.600990970320883</c:v>
                </c:pt>
                <c:pt idx="142">
                  <c:v>18.023802953428213</c:v>
                </c:pt>
                <c:pt idx="143">
                  <c:v>36.719502996030471</c:v>
                </c:pt>
                <c:pt idx="144">
                  <c:v>36.629019462043964</c:v>
                </c:pt>
                <c:pt idx="145">
                  <c:v>21.985178317457667</c:v>
                </c:pt>
                <c:pt idx="146">
                  <c:v>34.23318508744331</c:v>
                </c:pt>
                <c:pt idx="147">
                  <c:v>32.304965713140433</c:v>
                </c:pt>
                <c:pt idx="148">
                  <c:v>17.09593499890488</c:v>
                </c:pt>
                <c:pt idx="149">
                  <c:v>32.42263211654398</c:v>
                </c:pt>
                <c:pt idx="150">
                  <c:v>29.38658034137741</c:v>
                </c:pt>
                <c:pt idx="151">
                  <c:v>19.258058011461987</c:v>
                </c:pt>
                <c:pt idx="152">
                  <c:v>21.82227033465287</c:v>
                </c:pt>
                <c:pt idx="153">
                  <c:v>20.113037886304795</c:v>
                </c:pt>
                <c:pt idx="154">
                  <c:v>18.033836376283404</c:v>
                </c:pt>
                <c:pt idx="155">
                  <c:v>35.832821556577052</c:v>
                </c:pt>
                <c:pt idx="156">
                  <c:v>15.436308114448668</c:v>
                </c:pt>
                <c:pt idx="157">
                  <c:v>25.121032348082057</c:v>
                </c:pt>
                <c:pt idx="158">
                  <c:v>15.199772356478434</c:v>
                </c:pt>
                <c:pt idx="159">
                  <c:v>27.870096654584692</c:v>
                </c:pt>
                <c:pt idx="160">
                  <c:v>16.261171131556988</c:v>
                </c:pt>
                <c:pt idx="161">
                  <c:v>28.054975021794064</c:v>
                </c:pt>
                <c:pt idx="162">
                  <c:v>22.977149191316911</c:v>
                </c:pt>
                <c:pt idx="163">
                  <c:v>23.547521215407276</c:v>
                </c:pt>
                <c:pt idx="164">
                  <c:v>21.850757073829179</c:v>
                </c:pt>
                <c:pt idx="165">
                  <c:v>21.110901763495225</c:v>
                </c:pt>
                <c:pt idx="166">
                  <c:v>18.888943968415031</c:v>
                </c:pt>
                <c:pt idx="167">
                  <c:v>21.239099969443888</c:v>
                </c:pt>
                <c:pt idx="168">
                  <c:v>38.325297070235244</c:v>
                </c:pt>
                <c:pt idx="169">
                  <c:v>34.468273515788162</c:v>
                </c:pt>
                <c:pt idx="170">
                  <c:v>25.496341611004439</c:v>
                </c:pt>
                <c:pt idx="171">
                  <c:v>25.98619280235085</c:v>
                </c:pt>
                <c:pt idx="172">
                  <c:v>24.452421773847583</c:v>
                </c:pt>
                <c:pt idx="173">
                  <c:v>28.435417737054529</c:v>
                </c:pt>
                <c:pt idx="174">
                  <c:v>20.410853178796089</c:v>
                </c:pt>
                <c:pt idx="175">
                  <c:v>17.805020504447526</c:v>
                </c:pt>
                <c:pt idx="176">
                  <c:v>37.48845479226793</c:v>
                </c:pt>
                <c:pt idx="177">
                  <c:v>29.08226427319638</c:v>
                </c:pt>
                <c:pt idx="178">
                  <c:v>18.49801778292251</c:v>
                </c:pt>
                <c:pt idx="179">
                  <c:v>27.24985692626144</c:v>
                </c:pt>
                <c:pt idx="180">
                  <c:v>20.602501515306834</c:v>
                </c:pt>
                <c:pt idx="181">
                  <c:v>30.180338429392737</c:v>
                </c:pt>
                <c:pt idx="182">
                  <c:v>16.827688124320332</c:v>
                </c:pt>
                <c:pt idx="183">
                  <c:v>20.336171599848853</c:v>
                </c:pt>
                <c:pt idx="184">
                  <c:v>26.884974010943953</c:v>
                </c:pt>
                <c:pt idx="185">
                  <c:v>32.128689692049697</c:v>
                </c:pt>
                <c:pt idx="186">
                  <c:v>30.927531988707084</c:v>
                </c:pt>
                <c:pt idx="187">
                  <c:v>15.605100698360634</c:v>
                </c:pt>
                <c:pt idx="188">
                  <c:v>18.075922574499085</c:v>
                </c:pt>
                <c:pt idx="189">
                  <c:v>22.164731762399384</c:v>
                </c:pt>
                <c:pt idx="190">
                  <c:v>27.695829766277889</c:v>
                </c:pt>
                <c:pt idx="191">
                  <c:v>21.69730420553978</c:v>
                </c:pt>
                <c:pt idx="192">
                  <c:v>19.497095091395956</c:v>
                </c:pt>
                <c:pt idx="193">
                  <c:v>18.078913322028761</c:v>
                </c:pt>
                <c:pt idx="194">
                  <c:v>37.241563851356545</c:v>
                </c:pt>
                <c:pt idx="195">
                  <c:v>41.661385302841843</c:v>
                </c:pt>
                <c:pt idx="196">
                  <c:v>17.917915192857151</c:v>
                </c:pt>
                <c:pt idx="197">
                  <c:v>24.323675433057698</c:v>
                </c:pt>
                <c:pt idx="198">
                  <c:v>27.453246379918586</c:v>
                </c:pt>
                <c:pt idx="199">
                  <c:v>21.962322840009591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43296"/>
        <c:axId val="199944832"/>
      </c:radarChart>
      <c:catAx>
        <c:axId val="19994329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99944832"/>
        <c:crosses val="autoZero"/>
        <c:auto val="1"/>
        <c:lblAlgn val="ctr"/>
        <c:lblOffset val="100"/>
        <c:noMultiLvlLbl val="0"/>
      </c:catAx>
      <c:valAx>
        <c:axId val="19994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943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Лист16!$BW$211:$BW$225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18</c:v>
                </c:pt>
                <c:pt idx="7">
                  <c:v>4</c:v>
                </c:pt>
                <c:pt idx="8">
                  <c:v>16</c:v>
                </c:pt>
                <c:pt idx="9">
                  <c:v>29</c:v>
                </c:pt>
                <c:pt idx="10">
                  <c:v>12</c:v>
                </c:pt>
                <c:pt idx="11">
                  <c:v>19</c:v>
                </c:pt>
                <c:pt idx="12">
                  <c:v>26</c:v>
                </c:pt>
                <c:pt idx="13">
                  <c:v>18</c:v>
                </c:pt>
                <c:pt idx="14">
                  <c:v>28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0096768"/>
        <c:axId val="200106752"/>
      </c:barChart>
      <c:catAx>
        <c:axId val="200096768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200106752"/>
        <c:crosses val="autoZero"/>
        <c:auto val="1"/>
        <c:lblAlgn val="ctr"/>
        <c:lblOffset val="100"/>
        <c:noMultiLvlLbl val="0"/>
      </c:catAx>
      <c:valAx>
        <c:axId val="2001067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0009676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Лист16!$BX$211:$BX$225</c:f>
              <c:numCache>
                <c:formatCode>General</c:formatCode>
                <c:ptCount val="15"/>
                <c:pt idx="0">
                  <c:v>1</c:v>
                </c:pt>
                <c:pt idx="1">
                  <c:v>20</c:v>
                </c:pt>
                <c:pt idx="2">
                  <c:v>19</c:v>
                </c:pt>
                <c:pt idx="3">
                  <c:v>23</c:v>
                </c:pt>
                <c:pt idx="4">
                  <c:v>23</c:v>
                </c:pt>
                <c:pt idx="5">
                  <c:v>24</c:v>
                </c:pt>
                <c:pt idx="6">
                  <c:v>21</c:v>
                </c:pt>
                <c:pt idx="7">
                  <c:v>12</c:v>
                </c:pt>
                <c:pt idx="8">
                  <c:v>8</c:v>
                </c:pt>
                <c:pt idx="9">
                  <c:v>8</c:v>
                </c:pt>
                <c:pt idx="10">
                  <c:v>11</c:v>
                </c:pt>
                <c:pt idx="11">
                  <c:v>12</c:v>
                </c:pt>
                <c:pt idx="12">
                  <c:v>9</c:v>
                </c:pt>
                <c:pt idx="13">
                  <c:v>5</c:v>
                </c:pt>
                <c:pt idx="14">
                  <c:v>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0148096"/>
        <c:axId val="200149632"/>
      </c:barChart>
      <c:catAx>
        <c:axId val="200148096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200149632"/>
        <c:crosses val="autoZero"/>
        <c:auto val="1"/>
        <c:lblAlgn val="ctr"/>
        <c:lblOffset val="100"/>
        <c:noMultiLvlLbl val="0"/>
      </c:catAx>
      <c:valAx>
        <c:axId val="2001496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001480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Лист18!$B$212:$B$226</c:f>
              <c:numCache>
                <c:formatCode>General</c:formatCode>
                <c:ptCount val="15"/>
                <c:pt idx="0">
                  <c:v>22.253026489517396</c:v>
                </c:pt>
                <c:pt idx="1">
                  <c:v>24.588412008944882</c:v>
                </c:pt>
                <c:pt idx="2">
                  <c:v>26.923797528372369</c:v>
                </c:pt>
                <c:pt idx="3">
                  <c:v>29.259183047799855</c:v>
                </c:pt>
                <c:pt idx="4">
                  <c:v>31.594568567227341</c:v>
                </c:pt>
                <c:pt idx="5">
                  <c:v>33.929954086654824</c:v>
                </c:pt>
                <c:pt idx="6">
                  <c:v>36.265339606082307</c:v>
                </c:pt>
                <c:pt idx="7">
                  <c:v>38.60072512550979</c:v>
                </c:pt>
                <c:pt idx="8">
                  <c:v>40.936110644937273</c:v>
                </c:pt>
                <c:pt idx="9">
                  <c:v>43.271496164364756</c:v>
                </c:pt>
                <c:pt idx="10">
                  <c:v>45.606881683792238</c:v>
                </c:pt>
                <c:pt idx="11">
                  <c:v>47.942267203219721</c:v>
                </c:pt>
                <c:pt idx="12">
                  <c:v>50.277652722647204</c:v>
                </c:pt>
                <c:pt idx="13">
                  <c:v>52.613038242074687</c:v>
                </c:pt>
                <c:pt idx="14">
                  <c:v>54.94842376150217</c:v>
                </c:pt>
              </c:numCache>
            </c:numRef>
          </c:cat>
          <c:val>
            <c:numRef>
              <c:f>Лист18!$C$212:$C$227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13</c:v>
                </c:pt>
                <c:pt idx="5">
                  <c:v>18</c:v>
                </c:pt>
                <c:pt idx="6">
                  <c:v>8</c:v>
                </c:pt>
                <c:pt idx="7">
                  <c:v>13</c:v>
                </c:pt>
                <c:pt idx="8">
                  <c:v>12</c:v>
                </c:pt>
                <c:pt idx="9">
                  <c:v>17</c:v>
                </c:pt>
                <c:pt idx="10">
                  <c:v>20</c:v>
                </c:pt>
                <c:pt idx="11">
                  <c:v>12</c:v>
                </c:pt>
                <c:pt idx="12">
                  <c:v>27</c:v>
                </c:pt>
                <c:pt idx="13">
                  <c:v>27</c:v>
                </c:pt>
                <c:pt idx="14">
                  <c:v>22</c:v>
                </c:pt>
                <c:pt idx="1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0368128"/>
        <c:axId val="200369664"/>
      </c:barChart>
      <c:catAx>
        <c:axId val="20036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0369664"/>
        <c:crosses val="autoZero"/>
        <c:auto val="1"/>
        <c:lblAlgn val="ctr"/>
        <c:lblOffset val="100"/>
        <c:noMultiLvlLbl val="0"/>
      </c:catAx>
      <c:valAx>
        <c:axId val="200369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036812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Лист19!$C$228:$C$243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12</c:v>
                </c:pt>
                <c:pt idx="4">
                  <c:v>10</c:v>
                </c:pt>
                <c:pt idx="5">
                  <c:v>23</c:v>
                </c:pt>
                <c:pt idx="6">
                  <c:v>21</c:v>
                </c:pt>
                <c:pt idx="7">
                  <c:v>30</c:v>
                </c:pt>
                <c:pt idx="8">
                  <c:v>24</c:v>
                </c:pt>
                <c:pt idx="9">
                  <c:v>25</c:v>
                </c:pt>
                <c:pt idx="10">
                  <c:v>22</c:v>
                </c:pt>
                <c:pt idx="11">
                  <c:v>13</c:v>
                </c:pt>
                <c:pt idx="12">
                  <c:v>9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5579264"/>
        <c:axId val="197477504"/>
      </c:barChart>
      <c:catAx>
        <c:axId val="1955792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97477504"/>
        <c:crosses val="autoZero"/>
        <c:auto val="1"/>
        <c:lblAlgn val="ctr"/>
        <c:lblOffset val="100"/>
        <c:noMultiLvlLbl val="0"/>
      </c:catAx>
      <c:valAx>
        <c:axId val="1974775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9557926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Лист20!$B$34:$B$100</c:f>
              <c:numCache>
                <c:formatCode>General</c:formatCode>
                <c:ptCount val="67"/>
                <c:pt idx="0">
                  <c:v>10.681896962216459</c:v>
                </c:pt>
                <c:pt idx="1">
                  <c:v>15.339961091318322</c:v>
                </c:pt>
                <c:pt idx="2">
                  <c:v>9.2909620911917052</c:v>
                </c:pt>
                <c:pt idx="3">
                  <c:v>9.6321530339611865</c:v>
                </c:pt>
                <c:pt idx="4">
                  <c:v>11.239871074768516</c:v>
                </c:pt>
                <c:pt idx="5">
                  <c:v>14.368463506607348</c:v>
                </c:pt>
                <c:pt idx="6">
                  <c:v>6.7502967320158858</c:v>
                </c:pt>
                <c:pt idx="7">
                  <c:v>7.7690469957249206</c:v>
                </c:pt>
                <c:pt idx="8">
                  <c:v>16.938558845239147</c:v>
                </c:pt>
                <c:pt idx="9">
                  <c:v>8.7148714104263902</c:v>
                </c:pt>
                <c:pt idx="10">
                  <c:v>3.7229328730317888</c:v>
                </c:pt>
                <c:pt idx="11">
                  <c:v>16.992647695029838</c:v>
                </c:pt>
                <c:pt idx="12">
                  <c:v>7.1805655396734949</c:v>
                </c:pt>
                <c:pt idx="13">
                  <c:v>12.551552188531145</c:v>
                </c:pt>
                <c:pt idx="14">
                  <c:v>4.4677382156150216</c:v>
                </c:pt>
                <c:pt idx="15">
                  <c:v>7.7700341512434097</c:v>
                </c:pt>
                <c:pt idx="16">
                  <c:v>4.7571006572819705</c:v>
                </c:pt>
                <c:pt idx="17">
                  <c:v>8.5037612895432311</c:v>
                </c:pt>
                <c:pt idx="18">
                  <c:v>16.968281299510593</c:v>
                </c:pt>
                <c:pt idx="19">
                  <c:v>9.9392167765982009</c:v>
                </c:pt>
                <c:pt idx="20">
                  <c:v>8.6823588762284878</c:v>
                </c:pt>
                <c:pt idx="21">
                  <c:v>10.541875730334723</c:v>
                </c:pt>
                <c:pt idx="22">
                  <c:v>12.441088300914865</c:v>
                </c:pt>
                <c:pt idx="23">
                  <c:v>14.873934369006211</c:v>
                </c:pt>
                <c:pt idx="24">
                  <c:v>11.265587774737462</c:v>
                </c:pt>
                <c:pt idx="25">
                  <c:v>9.5245618926545994</c:v>
                </c:pt>
                <c:pt idx="26">
                  <c:v>9.1315718998289377</c:v>
                </c:pt>
                <c:pt idx="27">
                  <c:v>8.2018442171363084</c:v>
                </c:pt>
                <c:pt idx="28">
                  <c:v>12.90934803480673</c:v>
                </c:pt>
                <c:pt idx="29">
                  <c:v>12.350621473618547</c:v>
                </c:pt>
                <c:pt idx="30">
                  <c:v>5.5013733401462694</c:v>
                </c:pt>
                <c:pt idx="31">
                  <c:v>12.512006692030356</c:v>
                </c:pt>
                <c:pt idx="32">
                  <c:v>12.121161346350419</c:v>
                </c:pt>
                <c:pt idx="33">
                  <c:v>5.0395924250293636</c:v>
                </c:pt>
                <c:pt idx="34">
                  <c:v>9.9717241958450717</c:v>
                </c:pt>
                <c:pt idx="35">
                  <c:v>3.7992921348544981</c:v>
                </c:pt>
                <c:pt idx="36">
                  <c:v>8.4182921773042416</c:v>
                </c:pt>
                <c:pt idx="37">
                  <c:v>7.4938561099207162</c:v>
                </c:pt>
                <c:pt idx="38">
                  <c:v>6.6733277013286099</c:v>
                </c:pt>
                <c:pt idx="39">
                  <c:v>5.3969091826196669</c:v>
                </c:pt>
                <c:pt idx="40">
                  <c:v>13.687063291961776</c:v>
                </c:pt>
                <c:pt idx="41">
                  <c:v>11.33516083378635</c:v>
                </c:pt>
                <c:pt idx="42">
                  <c:v>14.655109533761308</c:v>
                </c:pt>
                <c:pt idx="43">
                  <c:v>6.0426182094812217</c:v>
                </c:pt>
                <c:pt idx="44">
                  <c:v>5.4607417756583851</c:v>
                </c:pt>
                <c:pt idx="45">
                  <c:v>14.193587046282142</c:v>
                </c:pt>
                <c:pt idx="46">
                  <c:v>6.3291981522998979</c:v>
                </c:pt>
                <c:pt idx="47">
                  <c:v>3.1867267016672436</c:v>
                </c:pt>
                <c:pt idx="48">
                  <c:v>13.01710812783594</c:v>
                </c:pt>
                <c:pt idx="49">
                  <c:v>4.9731600700102385</c:v>
                </c:pt>
                <c:pt idx="50">
                  <c:v>12.52466551730982</c:v>
                </c:pt>
                <c:pt idx="51">
                  <c:v>14.559707700158445</c:v>
                </c:pt>
                <c:pt idx="52">
                  <c:v>7.6048489918637205</c:v>
                </c:pt>
                <c:pt idx="53">
                  <c:v>4.0646642131516924</c:v>
                </c:pt>
                <c:pt idx="54">
                  <c:v>16.3002838903776</c:v>
                </c:pt>
                <c:pt idx="55">
                  <c:v>3.4261077390130326</c:v>
                </c:pt>
                <c:pt idx="56">
                  <c:v>13.784343167184733</c:v>
                </c:pt>
                <c:pt idx="57">
                  <c:v>14.036744064503683</c:v>
                </c:pt>
                <c:pt idx="58">
                  <c:v>5.6394148370970445</c:v>
                </c:pt>
                <c:pt idx="59">
                  <c:v>13.199834345277672</c:v>
                </c:pt>
                <c:pt idx="60">
                  <c:v>9.6160476613060268</c:v>
                </c:pt>
                <c:pt idx="61">
                  <c:v>14.490426766016673</c:v>
                </c:pt>
                <c:pt idx="62">
                  <c:v>6.5458316501971296</c:v>
                </c:pt>
                <c:pt idx="63">
                  <c:v>12.61494066158965</c:v>
                </c:pt>
                <c:pt idx="64">
                  <c:v>12.251511179052557</c:v>
                </c:pt>
                <c:pt idx="65">
                  <c:v>7.5363620045875948</c:v>
                </c:pt>
                <c:pt idx="66">
                  <c:v>9.491544993184192</c:v>
                </c:pt>
              </c:numCache>
            </c:numRef>
          </c:xVal>
          <c:yVal>
            <c:numRef>
              <c:f>Лист20!$C$34:$C$100</c:f>
              <c:numCache>
                <c:formatCode>General</c:formatCode>
                <c:ptCount val="67"/>
                <c:pt idx="0">
                  <c:v>4.4741938633673928E-2</c:v>
                </c:pt>
                <c:pt idx="1">
                  <c:v>9.4501361506533266E-2</c:v>
                </c:pt>
                <c:pt idx="2">
                  <c:v>1.0535342230059839E-2</c:v>
                </c:pt>
                <c:pt idx="3">
                  <c:v>0.14248674784199686</c:v>
                </c:pt>
                <c:pt idx="4">
                  <c:v>0.13646413304554109</c:v>
                </c:pt>
                <c:pt idx="5">
                  <c:v>0.12096581362160956</c:v>
                </c:pt>
                <c:pt idx="6">
                  <c:v>8.7892698809046987E-2</c:v>
                </c:pt>
                <c:pt idx="7">
                  <c:v>4.7800037834109285E-2</c:v>
                </c:pt>
                <c:pt idx="8">
                  <c:v>0.11465240694145445</c:v>
                </c:pt>
                <c:pt idx="9">
                  <c:v>6.8578854146112214E-2</c:v>
                </c:pt>
                <c:pt idx="10">
                  <c:v>6.8694618817708497E-2</c:v>
                </c:pt>
                <c:pt idx="11">
                  <c:v>5.5184200487833471E-2</c:v>
                </c:pt>
                <c:pt idx="12">
                  <c:v>4.1577545430168096E-2</c:v>
                </c:pt>
                <c:pt idx="13">
                  <c:v>0.11714194884472465</c:v>
                </c:pt>
                <c:pt idx="14">
                  <c:v>7.5687999367188563E-2</c:v>
                </c:pt>
                <c:pt idx="15">
                  <c:v>5.0546972282057734E-2</c:v>
                </c:pt>
                <c:pt idx="16">
                  <c:v>0.1371453511180542</c:v>
                </c:pt>
                <c:pt idx="17">
                  <c:v>0.11226485856555142</c:v>
                </c:pt>
                <c:pt idx="18">
                  <c:v>1.176945348085626E-2</c:v>
                </c:pt>
                <c:pt idx="19">
                  <c:v>0.11770894742035902</c:v>
                </c:pt>
                <c:pt idx="20">
                  <c:v>0.10172856011151091</c:v>
                </c:pt>
                <c:pt idx="21">
                  <c:v>0.11554426953546262</c:v>
                </c:pt>
                <c:pt idx="22">
                  <c:v>9.4729465755645503E-2</c:v>
                </c:pt>
                <c:pt idx="23">
                  <c:v>8.4407431940633312E-2</c:v>
                </c:pt>
                <c:pt idx="24">
                  <c:v>0.13925312065186599</c:v>
                </c:pt>
                <c:pt idx="25">
                  <c:v>0.12354564805732655</c:v>
                </c:pt>
                <c:pt idx="26">
                  <c:v>0.1025997492402743</c:v>
                </c:pt>
                <c:pt idx="27">
                  <c:v>0.10221532705264859</c:v>
                </c:pt>
                <c:pt idx="28">
                  <c:v>0.13453125645097205</c:v>
                </c:pt>
                <c:pt idx="29">
                  <c:v>5.0525444859398597E-2</c:v>
                </c:pt>
                <c:pt idx="30">
                  <c:v>8.2289922814160477E-4</c:v>
                </c:pt>
                <c:pt idx="31">
                  <c:v>0.13522803852592746</c:v>
                </c:pt>
                <c:pt idx="32">
                  <c:v>4.1156099219103376E-2</c:v>
                </c:pt>
                <c:pt idx="33">
                  <c:v>8.6127417551647434E-2</c:v>
                </c:pt>
                <c:pt idx="34">
                  <c:v>3.0500335836303166E-2</c:v>
                </c:pt>
                <c:pt idx="35">
                  <c:v>3.8723476997304301E-2</c:v>
                </c:pt>
                <c:pt idx="36">
                  <c:v>3.7736842827218148E-2</c:v>
                </c:pt>
                <c:pt idx="37">
                  <c:v>1.5723785936072438E-3</c:v>
                </c:pt>
                <c:pt idx="38">
                  <c:v>0.13862707943973807</c:v>
                </c:pt>
                <c:pt idx="39">
                  <c:v>1.4310911380315514E-2</c:v>
                </c:pt>
                <c:pt idx="40">
                  <c:v>0.10913512853775799</c:v>
                </c:pt>
                <c:pt idx="41">
                  <c:v>3.9209559786172556E-2</c:v>
                </c:pt>
                <c:pt idx="42">
                  <c:v>3.1988339825858421E-2</c:v>
                </c:pt>
                <c:pt idx="43">
                  <c:v>5.1023978688446388E-2</c:v>
                </c:pt>
                <c:pt idx="44">
                  <c:v>1.0082694929050482E-2</c:v>
                </c:pt>
                <c:pt idx="45">
                  <c:v>0.10473155885264311</c:v>
                </c:pt>
                <c:pt idx="46">
                  <c:v>1.0545717411453E-2</c:v>
                </c:pt>
                <c:pt idx="47">
                  <c:v>6.7720340773304966E-2</c:v>
                </c:pt>
                <c:pt idx="48">
                  <c:v>4.0858005090066075E-2</c:v>
                </c:pt>
                <c:pt idx="49">
                  <c:v>6.4801331526449096E-2</c:v>
                </c:pt>
                <c:pt idx="50">
                  <c:v>0.12561316571809941</c:v>
                </c:pt>
                <c:pt idx="51">
                  <c:v>0.10928576640547863</c:v>
                </c:pt>
                <c:pt idx="52">
                  <c:v>2.0846621522150333E-2</c:v>
                </c:pt>
                <c:pt idx="53">
                  <c:v>9.6368379301024182E-2</c:v>
                </c:pt>
                <c:pt idx="54">
                  <c:v>4.6794891287626941E-2</c:v>
                </c:pt>
                <c:pt idx="55">
                  <c:v>4.6144321463407696E-2</c:v>
                </c:pt>
                <c:pt idx="56">
                  <c:v>9.4603328205913106E-2</c:v>
                </c:pt>
                <c:pt idx="57">
                  <c:v>7.3756830966190914E-2</c:v>
                </c:pt>
                <c:pt idx="58">
                  <c:v>2.7555848119729456E-2</c:v>
                </c:pt>
                <c:pt idx="59">
                  <c:v>6.6172414175069373E-3</c:v>
                </c:pt>
                <c:pt idx="60">
                  <c:v>5.7749257637032449E-3</c:v>
                </c:pt>
                <c:pt idx="61">
                  <c:v>0.11060524763339702</c:v>
                </c:pt>
                <c:pt idx="62">
                  <c:v>7.6298179306115071E-2</c:v>
                </c:pt>
                <c:pt idx="63">
                  <c:v>3.9962501353513835E-3</c:v>
                </c:pt>
                <c:pt idx="64">
                  <c:v>3.5223130888112353E-3</c:v>
                </c:pt>
                <c:pt idx="65">
                  <c:v>7.2617546392988327E-2</c:v>
                </c:pt>
                <c:pt idx="66">
                  <c:v>5.7718954656854771E-3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44352"/>
        <c:axId val="201045888"/>
      </c:scatterChart>
      <c:valAx>
        <c:axId val="20104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45888"/>
        <c:crosses val="autoZero"/>
        <c:crossBetween val="midCat"/>
      </c:valAx>
      <c:valAx>
        <c:axId val="20104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44352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Лист20!$F$139:$F$149</c:f>
              <c:numCache>
                <c:formatCode>General</c:formatCode>
                <c:ptCount val="11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7</c:v>
                </c:pt>
                <c:pt idx="5">
                  <c:v>11</c:v>
                </c:pt>
                <c:pt idx="6">
                  <c:v>5</c:v>
                </c:pt>
                <c:pt idx="7">
                  <c:v>4</c:v>
                </c:pt>
                <c:pt idx="8">
                  <c:v>5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742400"/>
        <c:axId val="200743936"/>
      </c:barChart>
      <c:catAx>
        <c:axId val="200742400"/>
        <c:scaling>
          <c:orientation val="minMax"/>
        </c:scaling>
        <c:delete val="0"/>
        <c:axPos val="b"/>
        <c:majorTickMark val="out"/>
        <c:minorTickMark val="none"/>
        <c:tickLblPos val="nextTo"/>
        <c:crossAx val="200743936"/>
        <c:crosses val="autoZero"/>
        <c:auto val="1"/>
        <c:lblAlgn val="ctr"/>
        <c:lblOffset val="100"/>
        <c:noMultiLvlLbl val="0"/>
      </c:catAx>
      <c:valAx>
        <c:axId val="200743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7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Лист20!$AA$235:$AA$249</c:f>
              <c:numCache>
                <c:formatCode>General</c:formatCode>
                <c:ptCount val="15"/>
                <c:pt idx="0">
                  <c:v>4.348147451877594</c:v>
                </c:pt>
                <c:pt idx="1">
                  <c:v>5.0862900359289984</c:v>
                </c:pt>
                <c:pt idx="2">
                  <c:v>5.8244326199804028</c:v>
                </c:pt>
                <c:pt idx="3">
                  <c:v>6.5625752040318073</c:v>
                </c:pt>
                <c:pt idx="4">
                  <c:v>7.3007177880832117</c:v>
                </c:pt>
                <c:pt idx="5">
                  <c:v>8.0388603721346161</c:v>
                </c:pt>
                <c:pt idx="6">
                  <c:v>8.7770029561860206</c:v>
                </c:pt>
                <c:pt idx="7">
                  <c:v>9.515145540237425</c:v>
                </c:pt>
                <c:pt idx="8">
                  <c:v>10.253288124288829</c:v>
                </c:pt>
                <c:pt idx="9">
                  <c:v>10.991430708340234</c:v>
                </c:pt>
                <c:pt idx="10">
                  <c:v>11.729573292391638</c:v>
                </c:pt>
                <c:pt idx="11">
                  <c:v>12.467715876443043</c:v>
                </c:pt>
                <c:pt idx="12">
                  <c:v>13.205858460494447</c:v>
                </c:pt>
                <c:pt idx="13">
                  <c:v>13.944001044545852</c:v>
                </c:pt>
                <c:pt idx="14">
                  <c:v>14.682143628597256</c:v>
                </c:pt>
              </c:numCache>
            </c:numRef>
          </c:cat>
          <c:val>
            <c:numRef>
              <c:f>Лист20!$AB$235:$AB$250</c:f>
              <c:numCache>
                <c:formatCode>General</c:formatCode>
                <c:ptCount val="16"/>
                <c:pt idx="0">
                  <c:v>6</c:v>
                </c:pt>
                <c:pt idx="1">
                  <c:v>9</c:v>
                </c:pt>
                <c:pt idx="2">
                  <c:v>15</c:v>
                </c:pt>
                <c:pt idx="3">
                  <c:v>15</c:v>
                </c:pt>
                <c:pt idx="4">
                  <c:v>12</c:v>
                </c:pt>
                <c:pt idx="5">
                  <c:v>19</c:v>
                </c:pt>
                <c:pt idx="6">
                  <c:v>29</c:v>
                </c:pt>
                <c:pt idx="7">
                  <c:v>16</c:v>
                </c:pt>
                <c:pt idx="8">
                  <c:v>20</c:v>
                </c:pt>
                <c:pt idx="9">
                  <c:v>15</c:v>
                </c:pt>
                <c:pt idx="10">
                  <c:v>18</c:v>
                </c:pt>
                <c:pt idx="11">
                  <c:v>12</c:v>
                </c:pt>
                <c:pt idx="12">
                  <c:v>8</c:v>
                </c:pt>
                <c:pt idx="13">
                  <c:v>4</c:v>
                </c:pt>
                <c:pt idx="14">
                  <c:v>2</c:v>
                </c:pt>
                <c:pt idx="15">
                  <c:v>#N/A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0760704"/>
        <c:axId val="200782976"/>
      </c:barChart>
      <c:catAx>
        <c:axId val="20076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0782976"/>
        <c:crosses val="autoZero"/>
        <c:auto val="1"/>
        <c:lblAlgn val="ctr"/>
        <c:lblOffset val="100"/>
        <c:noMultiLvlLbl val="0"/>
      </c:catAx>
      <c:valAx>
        <c:axId val="200782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076070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Лист21!$M$212:$M$226</c:f>
              <c:numCache>
                <c:formatCode>General</c:formatCode>
                <c:ptCount val="15"/>
                <c:pt idx="0">
                  <c:v>3.6276288642045351E-4</c:v>
                </c:pt>
                <c:pt idx="1">
                  <c:v>7.1396306517224048E-2</c:v>
                </c:pt>
                <c:pt idx="2">
                  <c:v>0.14242985014802764</c:v>
                </c:pt>
                <c:pt idx="3">
                  <c:v>0.21346339377883122</c:v>
                </c:pt>
                <c:pt idx="4">
                  <c:v>0.28449693740963483</c:v>
                </c:pt>
                <c:pt idx="5">
                  <c:v>0.35553048104043844</c:v>
                </c:pt>
                <c:pt idx="6">
                  <c:v>0.42656402467124205</c:v>
                </c:pt>
                <c:pt idx="7">
                  <c:v>0.49759756830204566</c:v>
                </c:pt>
                <c:pt idx="8">
                  <c:v>0.56863111193284921</c:v>
                </c:pt>
                <c:pt idx="9">
                  <c:v>0.63966465556365282</c:v>
                </c:pt>
                <c:pt idx="10">
                  <c:v>0.71069819919445643</c:v>
                </c:pt>
                <c:pt idx="11">
                  <c:v>0.78173174282526003</c:v>
                </c:pt>
                <c:pt idx="12">
                  <c:v>0.85276528645606364</c:v>
                </c:pt>
                <c:pt idx="13">
                  <c:v>0.92379883008686725</c:v>
                </c:pt>
                <c:pt idx="14">
                  <c:v>0.99483237371767086</c:v>
                </c:pt>
              </c:numCache>
            </c:numRef>
          </c:cat>
          <c:val>
            <c:numRef>
              <c:f>Лист21!$O$212:$O$226</c:f>
              <c:numCache>
                <c:formatCode>General</c:formatCode>
                <c:ptCount val="15"/>
                <c:pt idx="0">
                  <c:v>1</c:v>
                </c:pt>
                <c:pt idx="1">
                  <c:v>19</c:v>
                </c:pt>
                <c:pt idx="2">
                  <c:v>14</c:v>
                </c:pt>
                <c:pt idx="3">
                  <c:v>19</c:v>
                </c:pt>
                <c:pt idx="4">
                  <c:v>16</c:v>
                </c:pt>
                <c:pt idx="5">
                  <c:v>13</c:v>
                </c:pt>
                <c:pt idx="6">
                  <c:v>6</c:v>
                </c:pt>
                <c:pt idx="7">
                  <c:v>10</c:v>
                </c:pt>
                <c:pt idx="8">
                  <c:v>14</c:v>
                </c:pt>
                <c:pt idx="9">
                  <c:v>17</c:v>
                </c:pt>
                <c:pt idx="10">
                  <c:v>17</c:v>
                </c:pt>
                <c:pt idx="11">
                  <c:v>15</c:v>
                </c:pt>
                <c:pt idx="12">
                  <c:v>14</c:v>
                </c:pt>
                <c:pt idx="13">
                  <c:v>10</c:v>
                </c:pt>
                <c:pt idx="14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1171712"/>
        <c:axId val="201173248"/>
      </c:barChart>
      <c:catAx>
        <c:axId val="20117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1173248"/>
        <c:crosses val="autoZero"/>
        <c:auto val="1"/>
        <c:lblAlgn val="ctr"/>
        <c:lblOffset val="100"/>
        <c:noMultiLvlLbl val="0"/>
      </c:catAx>
      <c:valAx>
        <c:axId val="201173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117171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Лист21!$N$212:$N$226</c:f>
              <c:numCache>
                <c:formatCode>General</c:formatCode>
                <c:ptCount val="15"/>
                <c:pt idx="0">
                  <c:v>-3.0862747570332099</c:v>
                </c:pt>
                <c:pt idx="1">
                  <c:v>-2.6907722917981411</c:v>
                </c:pt>
                <c:pt idx="2">
                  <c:v>-2.2952698265630724</c:v>
                </c:pt>
                <c:pt idx="3">
                  <c:v>-1.8997673613280035</c:v>
                </c:pt>
                <c:pt idx="4">
                  <c:v>-1.5042648960929346</c:v>
                </c:pt>
                <c:pt idx="5">
                  <c:v>-1.1087624308578656</c:v>
                </c:pt>
                <c:pt idx="6">
                  <c:v>-0.7132599656227967</c:v>
                </c:pt>
                <c:pt idx="7">
                  <c:v>-0.31775750038772782</c:v>
                </c:pt>
                <c:pt idx="8">
                  <c:v>7.7744964847341058E-2</c:v>
                </c:pt>
                <c:pt idx="9">
                  <c:v>0.47324743008240994</c:v>
                </c:pt>
                <c:pt idx="10">
                  <c:v>0.86874989531747882</c:v>
                </c:pt>
                <c:pt idx="11">
                  <c:v>1.2642523605525477</c:v>
                </c:pt>
                <c:pt idx="12">
                  <c:v>1.6597548257876167</c:v>
                </c:pt>
                <c:pt idx="13">
                  <c:v>2.0552572910226856</c:v>
                </c:pt>
                <c:pt idx="14">
                  <c:v>2.4507597562577543</c:v>
                </c:pt>
              </c:numCache>
            </c:numRef>
          </c:cat>
          <c:val>
            <c:numRef>
              <c:f>Лист21!$P$212:$P$226</c:f>
              <c:numCache>
                <c:formatCode>General</c:formatCode>
                <c:ptCount val="15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11</c:v>
                </c:pt>
                <c:pt idx="5">
                  <c:v>12</c:v>
                </c:pt>
                <c:pt idx="6">
                  <c:v>22</c:v>
                </c:pt>
                <c:pt idx="7">
                  <c:v>28</c:v>
                </c:pt>
                <c:pt idx="8">
                  <c:v>27</c:v>
                </c:pt>
                <c:pt idx="9">
                  <c:v>39</c:v>
                </c:pt>
                <c:pt idx="10">
                  <c:v>26</c:v>
                </c:pt>
                <c:pt idx="11">
                  <c:v>14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1787648"/>
        <c:axId val="201797632"/>
      </c:barChart>
      <c:catAx>
        <c:axId val="20178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1797632"/>
        <c:crosses val="autoZero"/>
        <c:auto val="1"/>
        <c:lblAlgn val="ctr"/>
        <c:lblOffset val="100"/>
        <c:noMultiLvlLbl val="0"/>
      </c:catAx>
      <c:valAx>
        <c:axId val="201797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178764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Лист21!$B$453:$B$467</c:f>
              <c:numCache>
                <c:formatCode>0.000</c:formatCode>
                <c:ptCount val="15"/>
                <c:pt idx="0">
                  <c:v>2.252042293548584E-3</c:v>
                </c:pt>
                <c:pt idx="1">
                  <c:v>7.3449296610695977E-2</c:v>
                </c:pt>
                <c:pt idx="2">
                  <c:v>0.14464655092784337</c:v>
                </c:pt>
                <c:pt idx="3">
                  <c:v>0.21584380524499075</c:v>
                </c:pt>
                <c:pt idx="4">
                  <c:v>0.28704105956213816</c:v>
                </c:pt>
                <c:pt idx="5">
                  <c:v>0.35823831387928556</c:v>
                </c:pt>
                <c:pt idx="6">
                  <c:v>0.42943556819643297</c:v>
                </c:pt>
                <c:pt idx="7">
                  <c:v>0.50063282251358032</c:v>
                </c:pt>
                <c:pt idx="8">
                  <c:v>0.57183007683072773</c:v>
                </c:pt>
                <c:pt idx="9">
                  <c:v>0.64302733114787514</c:v>
                </c:pt>
                <c:pt idx="10">
                  <c:v>0.71422458546502254</c:v>
                </c:pt>
                <c:pt idx="11">
                  <c:v>0.78542183978216995</c:v>
                </c:pt>
                <c:pt idx="12">
                  <c:v>0.85661909409931736</c:v>
                </c:pt>
                <c:pt idx="13">
                  <c:v>0.92781634841646476</c:v>
                </c:pt>
                <c:pt idx="14">
                  <c:v>0.99901360273361217</c:v>
                </c:pt>
              </c:numCache>
            </c:numRef>
          </c:cat>
          <c:val>
            <c:numRef>
              <c:f>Лист21!$D$453:$D$467</c:f>
              <c:numCache>
                <c:formatCode>General</c:formatCode>
                <c:ptCount val="15"/>
                <c:pt idx="0">
                  <c:v>1</c:v>
                </c:pt>
                <c:pt idx="1">
                  <c:v>13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15</c:v>
                </c:pt>
                <c:pt idx="7">
                  <c:v>14</c:v>
                </c:pt>
                <c:pt idx="8">
                  <c:v>17</c:v>
                </c:pt>
                <c:pt idx="9">
                  <c:v>15</c:v>
                </c:pt>
                <c:pt idx="10">
                  <c:v>13</c:v>
                </c:pt>
                <c:pt idx="11">
                  <c:v>13</c:v>
                </c:pt>
                <c:pt idx="12">
                  <c:v>18</c:v>
                </c:pt>
                <c:pt idx="13">
                  <c:v>17</c:v>
                </c:pt>
                <c:pt idx="14">
                  <c:v>13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1830400"/>
        <c:axId val="201831936"/>
      </c:barChart>
      <c:catAx>
        <c:axId val="201830400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crossAx val="201831936"/>
        <c:crosses val="autoZero"/>
        <c:auto val="1"/>
        <c:lblAlgn val="ctr"/>
        <c:lblOffset val="100"/>
        <c:noMultiLvlLbl val="0"/>
      </c:catAx>
      <c:valAx>
        <c:axId val="201831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183040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Лист21!$C$453:$C$467</c:f>
              <c:numCache>
                <c:formatCode>0.000</c:formatCode>
                <c:ptCount val="15"/>
                <c:pt idx="0">
                  <c:v>-2.4001359939575195</c:v>
                </c:pt>
                <c:pt idx="1">
                  <c:v>-2.0308361734662737</c:v>
                </c:pt>
                <c:pt idx="2">
                  <c:v>-1.6615363529750278</c:v>
                </c:pt>
                <c:pt idx="3">
                  <c:v>-1.2922365324837819</c:v>
                </c:pt>
                <c:pt idx="4">
                  <c:v>-0.92293671199253602</c:v>
                </c:pt>
                <c:pt idx="5">
                  <c:v>-0.55363689150129014</c:v>
                </c:pt>
                <c:pt idx="6">
                  <c:v>-0.18433707101004432</c:v>
                </c:pt>
                <c:pt idx="7">
                  <c:v>0.1849627494812015</c:v>
                </c:pt>
                <c:pt idx="8">
                  <c:v>0.55426256997244727</c:v>
                </c:pt>
                <c:pt idx="9">
                  <c:v>0.92356239046369315</c:v>
                </c:pt>
                <c:pt idx="10">
                  <c:v>1.292862210954939</c:v>
                </c:pt>
                <c:pt idx="11">
                  <c:v>1.6621620314461849</c:v>
                </c:pt>
                <c:pt idx="12">
                  <c:v>2.0314618519374306</c:v>
                </c:pt>
                <c:pt idx="13">
                  <c:v>2.4007616724286764</c:v>
                </c:pt>
                <c:pt idx="14">
                  <c:v>2.7700614929199223</c:v>
                </c:pt>
              </c:numCache>
            </c:numRef>
          </c:cat>
          <c:val>
            <c:numRef>
              <c:f>Лист21!$E$453:$E$467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12</c:v>
                </c:pt>
                <c:pt idx="4">
                  <c:v>13</c:v>
                </c:pt>
                <c:pt idx="5">
                  <c:v>23</c:v>
                </c:pt>
                <c:pt idx="6">
                  <c:v>26</c:v>
                </c:pt>
                <c:pt idx="7">
                  <c:v>23</c:v>
                </c:pt>
                <c:pt idx="8">
                  <c:v>33</c:v>
                </c:pt>
                <c:pt idx="9">
                  <c:v>16</c:v>
                </c:pt>
                <c:pt idx="10">
                  <c:v>20</c:v>
                </c:pt>
                <c:pt idx="11">
                  <c:v>12</c:v>
                </c:pt>
                <c:pt idx="12">
                  <c:v>7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1734400"/>
        <c:axId val="201740288"/>
      </c:barChart>
      <c:catAx>
        <c:axId val="201734400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crossAx val="201740288"/>
        <c:crosses val="autoZero"/>
        <c:auto val="1"/>
        <c:lblAlgn val="ctr"/>
        <c:lblOffset val="100"/>
        <c:noMultiLvlLbl val="0"/>
      </c:catAx>
      <c:valAx>
        <c:axId val="20174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173440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Лист22!$B$17:$B$217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16.195</c:v>
                </c:pt>
                <c:pt idx="2">
                  <c:v>16.39</c:v>
                </c:pt>
                <c:pt idx="3">
                  <c:v>16.585000000000001</c:v>
                </c:pt>
                <c:pt idx="4">
                  <c:v>16.78</c:v>
                </c:pt>
                <c:pt idx="5">
                  <c:v>16.975000000000001</c:v>
                </c:pt>
                <c:pt idx="6">
                  <c:v>17.170000000000002</c:v>
                </c:pt>
                <c:pt idx="7">
                  <c:v>17.364999999999998</c:v>
                </c:pt>
                <c:pt idx="8">
                  <c:v>17.559999999999999</c:v>
                </c:pt>
                <c:pt idx="9">
                  <c:v>17.754999999999999</c:v>
                </c:pt>
                <c:pt idx="10">
                  <c:v>17.95</c:v>
                </c:pt>
                <c:pt idx="11">
                  <c:v>18.145</c:v>
                </c:pt>
                <c:pt idx="12">
                  <c:v>18.34</c:v>
                </c:pt>
                <c:pt idx="13">
                  <c:v>18.535</c:v>
                </c:pt>
                <c:pt idx="14">
                  <c:v>18.73</c:v>
                </c:pt>
                <c:pt idx="15">
                  <c:v>18.925000000000001</c:v>
                </c:pt>
                <c:pt idx="16">
                  <c:v>19.12</c:v>
                </c:pt>
                <c:pt idx="17">
                  <c:v>19.315000000000001</c:v>
                </c:pt>
                <c:pt idx="18">
                  <c:v>19.510000000000002</c:v>
                </c:pt>
                <c:pt idx="19">
                  <c:v>19.704999999999998</c:v>
                </c:pt>
                <c:pt idx="20">
                  <c:v>19.899999999999999</c:v>
                </c:pt>
                <c:pt idx="21">
                  <c:v>20.094999999999999</c:v>
                </c:pt>
                <c:pt idx="22">
                  <c:v>20.29</c:v>
                </c:pt>
                <c:pt idx="23">
                  <c:v>20.484999999999999</c:v>
                </c:pt>
                <c:pt idx="24">
                  <c:v>20.68</c:v>
                </c:pt>
                <c:pt idx="25">
                  <c:v>20.875</c:v>
                </c:pt>
                <c:pt idx="26">
                  <c:v>21.07</c:v>
                </c:pt>
                <c:pt idx="27">
                  <c:v>21.265000000000001</c:v>
                </c:pt>
                <c:pt idx="28">
                  <c:v>21.46</c:v>
                </c:pt>
                <c:pt idx="29">
                  <c:v>21.655000000000001</c:v>
                </c:pt>
                <c:pt idx="30">
                  <c:v>21.85</c:v>
                </c:pt>
                <c:pt idx="31">
                  <c:v>22.045000000000002</c:v>
                </c:pt>
                <c:pt idx="32">
                  <c:v>22.240000000000002</c:v>
                </c:pt>
                <c:pt idx="33">
                  <c:v>22.435000000000002</c:v>
                </c:pt>
                <c:pt idx="34">
                  <c:v>22.63</c:v>
                </c:pt>
                <c:pt idx="35">
                  <c:v>22.824999999999999</c:v>
                </c:pt>
                <c:pt idx="36">
                  <c:v>23.02</c:v>
                </c:pt>
                <c:pt idx="37">
                  <c:v>23.215</c:v>
                </c:pt>
                <c:pt idx="38">
                  <c:v>23.41</c:v>
                </c:pt>
                <c:pt idx="39">
                  <c:v>23.605</c:v>
                </c:pt>
                <c:pt idx="40">
                  <c:v>23.8</c:v>
                </c:pt>
                <c:pt idx="41">
                  <c:v>23.995000000000001</c:v>
                </c:pt>
                <c:pt idx="42">
                  <c:v>24.189999999999998</c:v>
                </c:pt>
                <c:pt idx="43">
                  <c:v>24.384999999999998</c:v>
                </c:pt>
                <c:pt idx="44">
                  <c:v>24.58</c:v>
                </c:pt>
                <c:pt idx="45">
                  <c:v>24.774999999999999</c:v>
                </c:pt>
                <c:pt idx="46">
                  <c:v>24.97</c:v>
                </c:pt>
                <c:pt idx="47">
                  <c:v>25.164999999999999</c:v>
                </c:pt>
                <c:pt idx="48">
                  <c:v>25.36</c:v>
                </c:pt>
                <c:pt idx="49">
                  <c:v>25.555</c:v>
                </c:pt>
                <c:pt idx="50">
                  <c:v>25.75</c:v>
                </c:pt>
                <c:pt idx="51">
                  <c:v>25.945</c:v>
                </c:pt>
                <c:pt idx="52">
                  <c:v>26.14</c:v>
                </c:pt>
                <c:pt idx="53">
                  <c:v>26.335000000000001</c:v>
                </c:pt>
                <c:pt idx="54">
                  <c:v>26.53</c:v>
                </c:pt>
                <c:pt idx="55">
                  <c:v>26.725000000000001</c:v>
                </c:pt>
                <c:pt idx="56">
                  <c:v>26.92</c:v>
                </c:pt>
                <c:pt idx="57">
                  <c:v>27.115000000000002</c:v>
                </c:pt>
                <c:pt idx="58">
                  <c:v>27.310000000000002</c:v>
                </c:pt>
                <c:pt idx="59">
                  <c:v>27.505000000000003</c:v>
                </c:pt>
                <c:pt idx="60">
                  <c:v>27.700000000000003</c:v>
                </c:pt>
                <c:pt idx="61">
                  <c:v>27.895</c:v>
                </c:pt>
                <c:pt idx="62">
                  <c:v>28.09</c:v>
                </c:pt>
                <c:pt idx="63">
                  <c:v>28.285</c:v>
                </c:pt>
                <c:pt idx="64">
                  <c:v>28.48</c:v>
                </c:pt>
                <c:pt idx="65">
                  <c:v>28.675000000000001</c:v>
                </c:pt>
                <c:pt idx="66">
                  <c:v>28.87</c:v>
                </c:pt>
                <c:pt idx="67">
                  <c:v>29.065000000000001</c:v>
                </c:pt>
                <c:pt idx="68">
                  <c:v>29.259999999999998</c:v>
                </c:pt>
                <c:pt idx="69">
                  <c:v>29.454999999999998</c:v>
                </c:pt>
                <c:pt idx="70">
                  <c:v>29.65</c:v>
                </c:pt>
                <c:pt idx="71">
                  <c:v>29.844999999999999</c:v>
                </c:pt>
                <c:pt idx="72">
                  <c:v>30.04</c:v>
                </c:pt>
                <c:pt idx="73">
                  <c:v>30.234999999999999</c:v>
                </c:pt>
                <c:pt idx="74">
                  <c:v>30.43</c:v>
                </c:pt>
                <c:pt idx="75">
                  <c:v>30.625</c:v>
                </c:pt>
                <c:pt idx="76">
                  <c:v>30.82</c:v>
                </c:pt>
                <c:pt idx="77">
                  <c:v>31.015000000000001</c:v>
                </c:pt>
                <c:pt idx="78">
                  <c:v>31.21</c:v>
                </c:pt>
                <c:pt idx="79">
                  <c:v>31.405000000000001</c:v>
                </c:pt>
                <c:pt idx="80">
                  <c:v>31.6</c:v>
                </c:pt>
                <c:pt idx="81">
                  <c:v>31.795000000000002</c:v>
                </c:pt>
                <c:pt idx="82">
                  <c:v>31.990000000000002</c:v>
                </c:pt>
                <c:pt idx="83">
                  <c:v>32.185000000000002</c:v>
                </c:pt>
                <c:pt idx="84">
                  <c:v>32.379999999999995</c:v>
                </c:pt>
                <c:pt idx="85">
                  <c:v>32.575000000000003</c:v>
                </c:pt>
                <c:pt idx="86">
                  <c:v>32.769999999999996</c:v>
                </c:pt>
                <c:pt idx="87">
                  <c:v>32.965000000000003</c:v>
                </c:pt>
                <c:pt idx="88">
                  <c:v>33.159999999999997</c:v>
                </c:pt>
                <c:pt idx="89">
                  <c:v>33.355000000000004</c:v>
                </c:pt>
                <c:pt idx="90">
                  <c:v>33.549999999999997</c:v>
                </c:pt>
                <c:pt idx="91">
                  <c:v>33.745000000000005</c:v>
                </c:pt>
                <c:pt idx="92">
                  <c:v>33.94</c:v>
                </c:pt>
                <c:pt idx="93">
                  <c:v>34.135000000000005</c:v>
                </c:pt>
                <c:pt idx="94">
                  <c:v>34.33</c:v>
                </c:pt>
                <c:pt idx="95">
                  <c:v>34.525000000000006</c:v>
                </c:pt>
                <c:pt idx="96">
                  <c:v>34.72</c:v>
                </c:pt>
                <c:pt idx="97">
                  <c:v>34.914999999999999</c:v>
                </c:pt>
                <c:pt idx="98">
                  <c:v>35.11</c:v>
                </c:pt>
                <c:pt idx="99">
                  <c:v>35.305</c:v>
                </c:pt>
                <c:pt idx="100">
                  <c:v>35.5</c:v>
                </c:pt>
                <c:pt idx="101">
                  <c:v>35.695</c:v>
                </c:pt>
                <c:pt idx="102">
                  <c:v>35.89</c:v>
                </c:pt>
                <c:pt idx="103">
                  <c:v>36.085000000000001</c:v>
                </c:pt>
                <c:pt idx="104">
                  <c:v>36.28</c:v>
                </c:pt>
                <c:pt idx="105">
                  <c:v>36.475000000000001</c:v>
                </c:pt>
                <c:pt idx="106">
                  <c:v>36.67</c:v>
                </c:pt>
                <c:pt idx="107">
                  <c:v>36.865000000000002</c:v>
                </c:pt>
                <c:pt idx="108">
                  <c:v>37.06</c:v>
                </c:pt>
                <c:pt idx="109">
                  <c:v>37.254999999999995</c:v>
                </c:pt>
                <c:pt idx="110">
                  <c:v>37.450000000000003</c:v>
                </c:pt>
                <c:pt idx="111">
                  <c:v>37.644999999999996</c:v>
                </c:pt>
                <c:pt idx="112">
                  <c:v>37.840000000000003</c:v>
                </c:pt>
                <c:pt idx="113">
                  <c:v>38.034999999999997</c:v>
                </c:pt>
                <c:pt idx="114">
                  <c:v>38.230000000000004</c:v>
                </c:pt>
                <c:pt idx="115">
                  <c:v>38.424999999999997</c:v>
                </c:pt>
                <c:pt idx="116">
                  <c:v>38.620000000000005</c:v>
                </c:pt>
                <c:pt idx="117">
                  <c:v>38.814999999999998</c:v>
                </c:pt>
                <c:pt idx="118">
                  <c:v>39.010000000000005</c:v>
                </c:pt>
                <c:pt idx="119">
                  <c:v>39.204999999999998</c:v>
                </c:pt>
                <c:pt idx="120">
                  <c:v>39.400000000000006</c:v>
                </c:pt>
                <c:pt idx="121">
                  <c:v>39.594999999999999</c:v>
                </c:pt>
                <c:pt idx="122">
                  <c:v>39.79</c:v>
                </c:pt>
                <c:pt idx="123">
                  <c:v>39.984999999999999</c:v>
                </c:pt>
                <c:pt idx="124">
                  <c:v>40.18</c:v>
                </c:pt>
                <c:pt idx="125">
                  <c:v>40.375</c:v>
                </c:pt>
                <c:pt idx="126">
                  <c:v>40.57</c:v>
                </c:pt>
                <c:pt idx="127">
                  <c:v>40.765000000000001</c:v>
                </c:pt>
                <c:pt idx="128">
                  <c:v>40.96</c:v>
                </c:pt>
                <c:pt idx="129">
                  <c:v>41.155000000000001</c:v>
                </c:pt>
                <c:pt idx="130">
                  <c:v>41.35</c:v>
                </c:pt>
                <c:pt idx="131">
                  <c:v>41.545000000000002</c:v>
                </c:pt>
                <c:pt idx="132">
                  <c:v>41.74</c:v>
                </c:pt>
                <c:pt idx="133">
                  <c:v>41.935000000000002</c:v>
                </c:pt>
                <c:pt idx="134">
                  <c:v>42.13</c:v>
                </c:pt>
                <c:pt idx="135">
                  <c:v>42.325000000000003</c:v>
                </c:pt>
                <c:pt idx="136">
                  <c:v>42.519999999999996</c:v>
                </c:pt>
                <c:pt idx="137">
                  <c:v>42.715000000000003</c:v>
                </c:pt>
                <c:pt idx="138">
                  <c:v>42.91</c:v>
                </c:pt>
                <c:pt idx="139">
                  <c:v>43.105000000000004</c:v>
                </c:pt>
                <c:pt idx="140">
                  <c:v>43.3</c:v>
                </c:pt>
                <c:pt idx="141">
                  <c:v>43.495000000000005</c:v>
                </c:pt>
                <c:pt idx="142">
                  <c:v>43.69</c:v>
                </c:pt>
                <c:pt idx="143">
                  <c:v>43.885000000000005</c:v>
                </c:pt>
                <c:pt idx="144">
                  <c:v>44.08</c:v>
                </c:pt>
                <c:pt idx="145">
                  <c:v>44.275000000000006</c:v>
                </c:pt>
                <c:pt idx="146">
                  <c:v>44.47</c:v>
                </c:pt>
                <c:pt idx="147">
                  <c:v>44.665000000000006</c:v>
                </c:pt>
                <c:pt idx="148">
                  <c:v>44.86</c:v>
                </c:pt>
                <c:pt idx="149">
                  <c:v>45.055</c:v>
                </c:pt>
                <c:pt idx="150">
                  <c:v>45.25</c:v>
                </c:pt>
                <c:pt idx="151">
                  <c:v>45.445</c:v>
                </c:pt>
                <c:pt idx="152">
                  <c:v>45.64</c:v>
                </c:pt>
                <c:pt idx="153">
                  <c:v>45.835000000000001</c:v>
                </c:pt>
                <c:pt idx="154">
                  <c:v>46.03</c:v>
                </c:pt>
                <c:pt idx="155">
                  <c:v>46.225000000000001</c:v>
                </c:pt>
                <c:pt idx="156">
                  <c:v>46.42</c:v>
                </c:pt>
                <c:pt idx="157">
                  <c:v>46.615000000000002</c:v>
                </c:pt>
                <c:pt idx="158">
                  <c:v>46.81</c:v>
                </c:pt>
                <c:pt idx="159">
                  <c:v>47.005000000000003</c:v>
                </c:pt>
                <c:pt idx="160">
                  <c:v>47.2</c:v>
                </c:pt>
                <c:pt idx="161">
                  <c:v>47.394999999999996</c:v>
                </c:pt>
                <c:pt idx="162">
                  <c:v>47.59</c:v>
                </c:pt>
                <c:pt idx="163">
                  <c:v>47.784999999999997</c:v>
                </c:pt>
                <c:pt idx="164">
                  <c:v>47.980000000000004</c:v>
                </c:pt>
                <c:pt idx="165">
                  <c:v>48.175000000000004</c:v>
                </c:pt>
                <c:pt idx="166">
                  <c:v>48.370000000000005</c:v>
                </c:pt>
                <c:pt idx="167">
                  <c:v>48.564999999999998</c:v>
                </c:pt>
                <c:pt idx="168">
                  <c:v>48.76</c:v>
                </c:pt>
                <c:pt idx="169">
                  <c:v>48.954999999999998</c:v>
                </c:pt>
                <c:pt idx="170">
                  <c:v>49.15</c:v>
                </c:pt>
                <c:pt idx="171">
                  <c:v>49.344999999999999</c:v>
                </c:pt>
                <c:pt idx="172">
                  <c:v>49.54</c:v>
                </c:pt>
                <c:pt idx="173">
                  <c:v>49.734999999999999</c:v>
                </c:pt>
                <c:pt idx="174">
                  <c:v>49.93</c:v>
                </c:pt>
                <c:pt idx="175">
                  <c:v>50.125</c:v>
                </c:pt>
                <c:pt idx="176">
                  <c:v>50.32</c:v>
                </c:pt>
                <c:pt idx="177">
                  <c:v>50.515000000000001</c:v>
                </c:pt>
                <c:pt idx="178">
                  <c:v>50.71</c:v>
                </c:pt>
                <c:pt idx="179">
                  <c:v>50.905000000000001</c:v>
                </c:pt>
                <c:pt idx="180">
                  <c:v>51.1</c:v>
                </c:pt>
                <c:pt idx="181">
                  <c:v>51.295000000000002</c:v>
                </c:pt>
                <c:pt idx="182">
                  <c:v>51.49</c:v>
                </c:pt>
                <c:pt idx="183">
                  <c:v>51.685000000000002</c:v>
                </c:pt>
                <c:pt idx="184">
                  <c:v>51.88</c:v>
                </c:pt>
                <c:pt idx="185">
                  <c:v>52.075000000000003</c:v>
                </c:pt>
                <c:pt idx="186">
                  <c:v>52.27</c:v>
                </c:pt>
                <c:pt idx="187">
                  <c:v>52.465000000000003</c:v>
                </c:pt>
                <c:pt idx="188">
                  <c:v>52.660000000000004</c:v>
                </c:pt>
                <c:pt idx="189">
                  <c:v>52.855000000000004</c:v>
                </c:pt>
                <c:pt idx="190">
                  <c:v>53.050000000000004</c:v>
                </c:pt>
                <c:pt idx="191">
                  <c:v>53.245000000000005</c:v>
                </c:pt>
                <c:pt idx="192">
                  <c:v>53.44</c:v>
                </c:pt>
                <c:pt idx="193">
                  <c:v>53.634999999999998</c:v>
                </c:pt>
                <c:pt idx="194">
                  <c:v>53.83</c:v>
                </c:pt>
                <c:pt idx="195">
                  <c:v>54.024999999999999</c:v>
                </c:pt>
                <c:pt idx="196">
                  <c:v>54.22</c:v>
                </c:pt>
                <c:pt idx="197">
                  <c:v>54.414999999999999</c:v>
                </c:pt>
                <c:pt idx="198">
                  <c:v>54.61</c:v>
                </c:pt>
                <c:pt idx="199">
                  <c:v>54.805</c:v>
                </c:pt>
                <c:pt idx="200">
                  <c:v>55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Лист22!$C$17:$C$217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14.80407179069519</c:v>
                </c:pt>
                <c:pt idx="2">
                  <c:v>15.799337334632874</c:v>
                </c:pt>
                <c:pt idx="3">
                  <c:v>16.30010448741913</c:v>
                </c:pt>
                <c:pt idx="4">
                  <c:v>16.004658606529237</c:v>
                </c:pt>
                <c:pt idx="5">
                  <c:v>17.740692959785463</c:v>
                </c:pt>
                <c:pt idx="6">
                  <c:v>17.510536300659183</c:v>
                </c:pt>
                <c:pt idx="7">
                  <c:v>17.097796838760374</c:v>
                </c:pt>
                <c:pt idx="8">
                  <c:v>16.926969770431516</c:v>
                </c:pt>
                <c:pt idx="9">
                  <c:v>17.077456493377685</c:v>
                </c:pt>
                <c:pt idx="10">
                  <c:v>16.473981037139893</c:v>
                </c:pt>
                <c:pt idx="11">
                  <c:v>17.229944799423219</c:v>
                </c:pt>
                <c:pt idx="12">
                  <c:v>17.687632814407348</c:v>
                </c:pt>
                <c:pt idx="13">
                  <c:v>17.962738349914552</c:v>
                </c:pt>
                <c:pt idx="14">
                  <c:v>17.807715263366699</c:v>
                </c:pt>
                <c:pt idx="15">
                  <c:v>18.465984270095827</c:v>
                </c:pt>
                <c:pt idx="16">
                  <c:v>18.190228384017946</c:v>
                </c:pt>
                <c:pt idx="17">
                  <c:v>18.235786289215088</c:v>
                </c:pt>
                <c:pt idx="18">
                  <c:v>18.703319301605227</c:v>
                </c:pt>
                <c:pt idx="19">
                  <c:v>19.925733945846556</c:v>
                </c:pt>
                <c:pt idx="20">
                  <c:v>20.049092935562133</c:v>
                </c:pt>
                <c:pt idx="21">
                  <c:v>20.381186431884764</c:v>
                </c:pt>
                <c:pt idx="22">
                  <c:v>21.394719470024107</c:v>
                </c:pt>
                <c:pt idx="23">
                  <c:v>21.627071103096007</c:v>
                </c:pt>
                <c:pt idx="24">
                  <c:v>21.612471134185792</c:v>
                </c:pt>
                <c:pt idx="25">
                  <c:v>21.494689760208129</c:v>
                </c:pt>
                <c:pt idx="26">
                  <c:v>21.698222500801087</c:v>
                </c:pt>
                <c:pt idx="27">
                  <c:v>21.294677565574645</c:v>
                </c:pt>
                <c:pt idx="28">
                  <c:v>21.646014585494996</c:v>
                </c:pt>
                <c:pt idx="29">
                  <c:v>22.254295627593994</c:v>
                </c:pt>
                <c:pt idx="30">
                  <c:v>21.901332874298099</c:v>
                </c:pt>
                <c:pt idx="31">
                  <c:v>21.545850355148318</c:v>
                </c:pt>
                <c:pt idx="32">
                  <c:v>21.627374895095826</c:v>
                </c:pt>
                <c:pt idx="33">
                  <c:v>22.103655639648441</c:v>
                </c:pt>
                <c:pt idx="34">
                  <c:v>22.470796641349793</c:v>
                </c:pt>
                <c:pt idx="35">
                  <c:v>22.734756237983703</c:v>
                </c:pt>
                <c:pt idx="36">
                  <c:v>23.255660180091859</c:v>
                </c:pt>
                <c:pt idx="37">
                  <c:v>23.509262679100036</c:v>
                </c:pt>
                <c:pt idx="38">
                  <c:v>24.835621706008912</c:v>
                </c:pt>
                <c:pt idx="39">
                  <c:v>24.745050182342531</c:v>
                </c:pt>
                <c:pt idx="40">
                  <c:v>25.049234863281249</c:v>
                </c:pt>
                <c:pt idx="41">
                  <c:v>26.282404905319215</c:v>
                </c:pt>
                <c:pt idx="42">
                  <c:v>25.304951452255246</c:v>
                </c:pt>
                <c:pt idx="43">
                  <c:v>26.078254203796384</c:v>
                </c:pt>
                <c:pt idx="44">
                  <c:v>26.424542639732358</c:v>
                </c:pt>
                <c:pt idx="45">
                  <c:v>25.98964967060089</c:v>
                </c:pt>
                <c:pt idx="46">
                  <c:v>24.635763760566711</c:v>
                </c:pt>
                <c:pt idx="47">
                  <c:v>24.953232657432554</c:v>
                </c:pt>
                <c:pt idx="48">
                  <c:v>24.48952047252655</c:v>
                </c:pt>
                <c:pt idx="49">
                  <c:v>24.78068991947174</c:v>
                </c:pt>
                <c:pt idx="50">
                  <c:v>24.470740998268127</c:v>
                </c:pt>
                <c:pt idx="51">
                  <c:v>24.909714724540709</c:v>
                </c:pt>
                <c:pt idx="52">
                  <c:v>24.992002565383913</c:v>
                </c:pt>
                <c:pt idx="53">
                  <c:v>26.369359855651858</c:v>
                </c:pt>
                <c:pt idx="54">
                  <c:v>26.959577079772949</c:v>
                </c:pt>
                <c:pt idx="55">
                  <c:v>26.408488441467288</c:v>
                </c:pt>
                <c:pt idx="56">
                  <c:v>27.470343825340272</c:v>
                </c:pt>
                <c:pt idx="57">
                  <c:v>27.253080517768861</c:v>
                </c:pt>
                <c:pt idx="58">
                  <c:v>26.673172017097475</c:v>
                </c:pt>
                <c:pt idx="59">
                  <c:v>27.346082434654239</c:v>
                </c:pt>
                <c:pt idx="60">
                  <c:v>27.597937197685244</c:v>
                </c:pt>
                <c:pt idx="61">
                  <c:v>27.740651894569396</c:v>
                </c:pt>
                <c:pt idx="62">
                  <c:v>28.818311260223389</c:v>
                </c:pt>
                <c:pt idx="63">
                  <c:v>28.543409521102905</c:v>
                </c:pt>
                <c:pt idx="64">
                  <c:v>28.477242288589476</c:v>
                </c:pt>
                <c:pt idx="65">
                  <c:v>30.024019401550294</c:v>
                </c:pt>
                <c:pt idx="66">
                  <c:v>30.111615756034851</c:v>
                </c:pt>
                <c:pt idx="67">
                  <c:v>29.698754734992981</c:v>
                </c:pt>
                <c:pt idx="68">
                  <c:v>30.358650241851805</c:v>
                </c:pt>
                <c:pt idx="69">
                  <c:v>30.597489770889279</c:v>
                </c:pt>
                <c:pt idx="70">
                  <c:v>29.377148541450499</c:v>
                </c:pt>
                <c:pt idx="71">
                  <c:v>30.939729636192322</c:v>
                </c:pt>
                <c:pt idx="72">
                  <c:v>30.291687559127809</c:v>
                </c:pt>
                <c:pt idx="73">
                  <c:v>30.896464076995848</c:v>
                </c:pt>
                <c:pt idx="74">
                  <c:v>31.254288669586181</c:v>
                </c:pt>
                <c:pt idx="75">
                  <c:v>31.869057607650756</c:v>
                </c:pt>
                <c:pt idx="76">
                  <c:v>31.342520036697387</c:v>
                </c:pt>
                <c:pt idx="77">
                  <c:v>31.989399986267092</c:v>
                </c:pt>
                <c:pt idx="78">
                  <c:v>31.357161567687989</c:v>
                </c:pt>
                <c:pt idx="79">
                  <c:v>31.797679353713992</c:v>
                </c:pt>
                <c:pt idx="80">
                  <c:v>33.173141808509826</c:v>
                </c:pt>
                <c:pt idx="81">
                  <c:v>33.761463873863221</c:v>
                </c:pt>
                <c:pt idx="82">
                  <c:v>33.928730607986452</c:v>
                </c:pt>
                <c:pt idx="83">
                  <c:v>33.91937352371216</c:v>
                </c:pt>
                <c:pt idx="84">
                  <c:v>33.483001800537103</c:v>
                </c:pt>
                <c:pt idx="85">
                  <c:v>33.261323568344118</c:v>
                </c:pt>
                <c:pt idx="86">
                  <c:v>33.296589681625363</c:v>
                </c:pt>
                <c:pt idx="87">
                  <c:v>32.550674713134768</c:v>
                </c:pt>
                <c:pt idx="88">
                  <c:v>33.338303015708917</c:v>
                </c:pt>
                <c:pt idx="89">
                  <c:v>34.700749913215638</c:v>
                </c:pt>
                <c:pt idx="90">
                  <c:v>35.96001605224609</c:v>
                </c:pt>
                <c:pt idx="91">
                  <c:v>36.707548265457156</c:v>
                </c:pt>
                <c:pt idx="92">
                  <c:v>36.853962110519404</c:v>
                </c:pt>
                <c:pt idx="93">
                  <c:v>37.00381517410279</c:v>
                </c:pt>
                <c:pt idx="94">
                  <c:v>36.186465457916256</c:v>
                </c:pt>
                <c:pt idx="95">
                  <c:v>36.982060087203983</c:v>
                </c:pt>
                <c:pt idx="96">
                  <c:v>38.214662098884581</c:v>
                </c:pt>
                <c:pt idx="97">
                  <c:v>37.808019991874694</c:v>
                </c:pt>
                <c:pt idx="98">
                  <c:v>36.614237818717953</c:v>
                </c:pt>
                <c:pt idx="99">
                  <c:v>36.419769436836241</c:v>
                </c:pt>
                <c:pt idx="100">
                  <c:v>35.804245400428769</c:v>
                </c:pt>
                <c:pt idx="101">
                  <c:v>35.079581297874448</c:v>
                </c:pt>
                <c:pt idx="102">
                  <c:v>35.427673723220828</c:v>
                </c:pt>
                <c:pt idx="103">
                  <c:v>35.461330471038821</c:v>
                </c:pt>
                <c:pt idx="104">
                  <c:v>35.205784439086912</c:v>
                </c:pt>
                <c:pt idx="105">
                  <c:v>35.207182752609256</c:v>
                </c:pt>
                <c:pt idx="106">
                  <c:v>35.963463021278386</c:v>
                </c:pt>
                <c:pt idx="107">
                  <c:v>35.080499171257024</c:v>
                </c:pt>
                <c:pt idx="108">
                  <c:v>35.551015878677369</c:v>
                </c:pt>
                <c:pt idx="109">
                  <c:v>36.596351181030272</c:v>
                </c:pt>
                <c:pt idx="110">
                  <c:v>37.400693865776063</c:v>
                </c:pt>
                <c:pt idx="111">
                  <c:v>37.417896161079405</c:v>
                </c:pt>
                <c:pt idx="112">
                  <c:v>38.009917374610907</c:v>
                </c:pt>
                <c:pt idx="113">
                  <c:v>39.103315093040464</c:v>
                </c:pt>
                <c:pt idx="114">
                  <c:v>38.911635782241824</c:v>
                </c:pt>
                <c:pt idx="115">
                  <c:v>38.118837779998778</c:v>
                </c:pt>
                <c:pt idx="116">
                  <c:v>39.256859019279482</c:v>
                </c:pt>
                <c:pt idx="117">
                  <c:v>38.977949707984919</c:v>
                </c:pt>
                <c:pt idx="118">
                  <c:v>39.014395203590396</c:v>
                </c:pt>
                <c:pt idx="119">
                  <c:v>39.943534190177914</c:v>
                </c:pt>
                <c:pt idx="120">
                  <c:v>40.451617522239694</c:v>
                </c:pt>
                <c:pt idx="121">
                  <c:v>40.35262350177765</c:v>
                </c:pt>
                <c:pt idx="122">
                  <c:v>40.82844839954376</c:v>
                </c:pt>
                <c:pt idx="123">
                  <c:v>41.625587088584901</c:v>
                </c:pt>
                <c:pt idx="124">
                  <c:v>41.317711138725279</c:v>
                </c:pt>
                <c:pt idx="125">
                  <c:v>42.262654107093809</c:v>
                </c:pt>
                <c:pt idx="126">
                  <c:v>43.464541744232179</c:v>
                </c:pt>
                <c:pt idx="127">
                  <c:v>43.567373403549198</c:v>
                </c:pt>
                <c:pt idx="128">
                  <c:v>42.947434442520141</c:v>
                </c:pt>
                <c:pt idx="129">
                  <c:v>43.940439826965331</c:v>
                </c:pt>
                <c:pt idx="130">
                  <c:v>43.474264129638676</c:v>
                </c:pt>
                <c:pt idx="131">
                  <c:v>43.439136507034306</c:v>
                </c:pt>
                <c:pt idx="132">
                  <c:v>42.442765089035035</c:v>
                </c:pt>
                <c:pt idx="133">
                  <c:v>42.381338016510014</c:v>
                </c:pt>
                <c:pt idx="134">
                  <c:v>41.957266074180609</c:v>
                </c:pt>
                <c:pt idx="135">
                  <c:v>42.2880754404068</c:v>
                </c:pt>
                <c:pt idx="136">
                  <c:v>42.017766438484188</c:v>
                </c:pt>
                <c:pt idx="137">
                  <c:v>41.644276354789739</c:v>
                </c:pt>
                <c:pt idx="138">
                  <c:v>41.701834669113154</c:v>
                </c:pt>
                <c:pt idx="139">
                  <c:v>42.440831878662117</c:v>
                </c:pt>
                <c:pt idx="140">
                  <c:v>42.038522579193113</c:v>
                </c:pt>
                <c:pt idx="141">
                  <c:v>42.385135927200324</c:v>
                </c:pt>
                <c:pt idx="142">
                  <c:v>42.808630907058713</c:v>
                </c:pt>
                <c:pt idx="143">
                  <c:v>42.6953769645691</c:v>
                </c:pt>
                <c:pt idx="144">
                  <c:v>43.606452456474301</c:v>
                </c:pt>
                <c:pt idx="145">
                  <c:v>44.414346543312078</c:v>
                </c:pt>
                <c:pt idx="146">
                  <c:v>44.123184975624085</c:v>
                </c:pt>
                <c:pt idx="147">
                  <c:v>44.586905039787297</c:v>
                </c:pt>
                <c:pt idx="148">
                  <c:v>44.370105338096621</c:v>
                </c:pt>
                <c:pt idx="149">
                  <c:v>43.689999127387999</c:v>
                </c:pt>
                <c:pt idx="150">
                  <c:v>43.944837585449221</c:v>
                </c:pt>
                <c:pt idx="151">
                  <c:v>43.412535654067995</c:v>
                </c:pt>
                <c:pt idx="152">
                  <c:v>43.317240781784058</c:v>
                </c:pt>
                <c:pt idx="153">
                  <c:v>44.22125970077515</c:v>
                </c:pt>
                <c:pt idx="154">
                  <c:v>44.338138553619387</c:v>
                </c:pt>
                <c:pt idx="155">
                  <c:v>44.531899038314819</c:v>
                </c:pt>
                <c:pt idx="156">
                  <c:v>44.802541154861451</c:v>
                </c:pt>
                <c:pt idx="157">
                  <c:v>43.974127616882328</c:v>
                </c:pt>
                <c:pt idx="158">
                  <c:v>44.212511299133304</c:v>
                </c:pt>
                <c:pt idx="159">
                  <c:v>44.454334199905396</c:v>
                </c:pt>
                <c:pt idx="160">
                  <c:v>45.133164159774786</c:v>
                </c:pt>
                <c:pt idx="161">
                  <c:v>45.52279133987426</c:v>
                </c:pt>
                <c:pt idx="162">
                  <c:v>45.131237438201907</c:v>
                </c:pt>
                <c:pt idx="163">
                  <c:v>44.38299732780456</c:v>
                </c:pt>
                <c:pt idx="164">
                  <c:v>44.563742578506471</c:v>
                </c:pt>
                <c:pt idx="165">
                  <c:v>42.607306747436525</c:v>
                </c:pt>
                <c:pt idx="166">
                  <c:v>43.079627120971686</c:v>
                </c:pt>
                <c:pt idx="167">
                  <c:v>44.169017267227169</c:v>
                </c:pt>
                <c:pt idx="168">
                  <c:v>45.393699506759638</c:v>
                </c:pt>
                <c:pt idx="169">
                  <c:v>45.519326091766352</c:v>
                </c:pt>
                <c:pt idx="170">
                  <c:v>45.721834308624267</c:v>
                </c:pt>
                <c:pt idx="171">
                  <c:v>45.63513974571228</c:v>
                </c:pt>
                <c:pt idx="172">
                  <c:v>47.161389851570128</c:v>
                </c:pt>
                <c:pt idx="173">
                  <c:v>48.330953425407408</c:v>
                </c:pt>
                <c:pt idx="174">
                  <c:v>47.219565073966976</c:v>
                </c:pt>
                <c:pt idx="175">
                  <c:v>46.0049956407547</c:v>
                </c:pt>
                <c:pt idx="176">
                  <c:v>45.365245125770571</c:v>
                </c:pt>
                <c:pt idx="177">
                  <c:v>44.80237591934204</c:v>
                </c:pt>
                <c:pt idx="178">
                  <c:v>44.056924556732177</c:v>
                </c:pt>
                <c:pt idx="179">
                  <c:v>43.388354825973508</c:v>
                </c:pt>
                <c:pt idx="180">
                  <c:v>43.972604013442997</c:v>
                </c:pt>
                <c:pt idx="181">
                  <c:v>44.489963989257816</c:v>
                </c:pt>
                <c:pt idx="182">
                  <c:v>44.904142883300786</c:v>
                </c:pt>
                <c:pt idx="183">
                  <c:v>45.279510141372683</c:v>
                </c:pt>
                <c:pt idx="184">
                  <c:v>46.583862760543823</c:v>
                </c:pt>
                <c:pt idx="185">
                  <c:v>45.931097011566166</c:v>
                </c:pt>
                <c:pt idx="186">
                  <c:v>45.853150180816655</c:v>
                </c:pt>
                <c:pt idx="187">
                  <c:v>46.768558156967167</c:v>
                </c:pt>
                <c:pt idx="188">
                  <c:v>46.584910478591922</c:v>
                </c:pt>
                <c:pt idx="189">
                  <c:v>47.654081718444829</c:v>
                </c:pt>
                <c:pt idx="190">
                  <c:v>48.302197303771976</c:v>
                </c:pt>
                <c:pt idx="191">
                  <c:v>47.167298250198371</c:v>
                </c:pt>
                <c:pt idx="192">
                  <c:v>48.705587883949278</c:v>
                </c:pt>
                <c:pt idx="193">
                  <c:v>49.144821539878841</c:v>
                </c:pt>
                <c:pt idx="194">
                  <c:v>48.796915452957151</c:v>
                </c:pt>
                <c:pt idx="195">
                  <c:v>48.886016101837157</c:v>
                </c:pt>
                <c:pt idx="196">
                  <c:v>50.047873278617857</c:v>
                </c:pt>
                <c:pt idx="197">
                  <c:v>49.946554116249082</c:v>
                </c:pt>
                <c:pt idx="198">
                  <c:v>50.420054195404049</c:v>
                </c:pt>
                <c:pt idx="199">
                  <c:v>49.614435583114627</c:v>
                </c:pt>
                <c:pt idx="200">
                  <c:v>49.563698602676389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Лист22!$D$17:$D$217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15.840122953414918</c:v>
                </c:pt>
                <c:pt idx="2">
                  <c:v>15.610242712020874</c:v>
                </c:pt>
                <c:pt idx="3">
                  <c:v>16.05584270477295</c:v>
                </c:pt>
                <c:pt idx="4">
                  <c:v>16.203166950225832</c:v>
                </c:pt>
                <c:pt idx="5">
                  <c:v>15.495867700576783</c:v>
                </c:pt>
                <c:pt idx="6">
                  <c:v>15.030480844497681</c:v>
                </c:pt>
                <c:pt idx="7">
                  <c:v>16.062345066070556</c:v>
                </c:pt>
                <c:pt idx="8">
                  <c:v>15.735689521789549</c:v>
                </c:pt>
                <c:pt idx="9">
                  <c:v>16.826883657455443</c:v>
                </c:pt>
                <c:pt idx="10">
                  <c:v>17.243517011642457</c:v>
                </c:pt>
                <c:pt idx="11">
                  <c:v>18.580062759399414</c:v>
                </c:pt>
                <c:pt idx="12">
                  <c:v>17.886047725677489</c:v>
                </c:pt>
                <c:pt idx="13">
                  <c:v>16.893756944656371</c:v>
                </c:pt>
                <c:pt idx="14">
                  <c:v>17.932946721076966</c:v>
                </c:pt>
                <c:pt idx="15">
                  <c:v>19.717944838523866</c:v>
                </c:pt>
                <c:pt idx="16">
                  <c:v>19.646485903739929</c:v>
                </c:pt>
                <c:pt idx="17">
                  <c:v>19.636876648902895</c:v>
                </c:pt>
                <c:pt idx="18">
                  <c:v>20.626581508636477</c:v>
                </c:pt>
                <c:pt idx="19">
                  <c:v>20.337167676925656</c:v>
                </c:pt>
                <c:pt idx="20">
                  <c:v>19.865171365737915</c:v>
                </c:pt>
                <c:pt idx="21">
                  <c:v>20.328119400024413</c:v>
                </c:pt>
                <c:pt idx="22">
                  <c:v>20.507823638916015</c:v>
                </c:pt>
                <c:pt idx="23">
                  <c:v>20.938513238906861</c:v>
                </c:pt>
                <c:pt idx="24">
                  <c:v>21.806210221290588</c:v>
                </c:pt>
                <c:pt idx="25">
                  <c:v>22.137157958030702</c:v>
                </c:pt>
                <c:pt idx="26">
                  <c:v>22.358965628623963</c:v>
                </c:pt>
                <c:pt idx="27">
                  <c:v>21.799592217445372</c:v>
                </c:pt>
                <c:pt idx="28">
                  <c:v>21.497163151741027</c:v>
                </c:pt>
                <c:pt idx="29">
                  <c:v>19.735553004264833</c:v>
                </c:pt>
                <c:pt idx="30">
                  <c:v>20.143235273361206</c:v>
                </c:pt>
                <c:pt idx="31">
                  <c:v>20.489986991882326</c:v>
                </c:pt>
                <c:pt idx="32">
                  <c:v>21.231494915008547</c:v>
                </c:pt>
                <c:pt idx="33">
                  <c:v>21.641331949234011</c:v>
                </c:pt>
                <c:pt idx="34">
                  <c:v>22.806050938606262</c:v>
                </c:pt>
                <c:pt idx="35">
                  <c:v>22.331525809288024</c:v>
                </c:pt>
                <c:pt idx="36">
                  <c:v>22.532481237411499</c:v>
                </c:pt>
                <c:pt idx="37">
                  <c:v>23.308255260467529</c:v>
                </c:pt>
                <c:pt idx="38">
                  <c:v>23.843036665916443</c:v>
                </c:pt>
                <c:pt idx="39">
                  <c:v>23.596636666297915</c:v>
                </c:pt>
                <c:pt idx="40">
                  <c:v>24.597096923828126</c:v>
                </c:pt>
                <c:pt idx="41">
                  <c:v>24.742933362960816</c:v>
                </c:pt>
                <c:pt idx="42">
                  <c:v>24.287651433944699</c:v>
                </c:pt>
                <c:pt idx="43">
                  <c:v>23.903292152404784</c:v>
                </c:pt>
                <c:pt idx="44">
                  <c:v>24.771752112388608</c:v>
                </c:pt>
                <c:pt idx="45">
                  <c:v>24.901281521797177</c:v>
                </c:pt>
                <c:pt idx="46">
                  <c:v>25.346165738105771</c:v>
                </c:pt>
                <c:pt idx="47">
                  <c:v>26.005743445396423</c:v>
                </c:pt>
                <c:pt idx="48">
                  <c:v>26.922265498161316</c:v>
                </c:pt>
                <c:pt idx="49">
                  <c:v>26.559669182777405</c:v>
                </c:pt>
                <c:pt idx="50">
                  <c:v>26.765932801246642</c:v>
                </c:pt>
                <c:pt idx="51">
                  <c:v>26.19101533794403</c:v>
                </c:pt>
                <c:pt idx="52">
                  <c:v>26.297537093162536</c:v>
                </c:pt>
                <c:pt idx="53">
                  <c:v>26.294918782234191</c:v>
                </c:pt>
                <c:pt idx="54">
                  <c:v>26.549245140075683</c:v>
                </c:pt>
                <c:pt idx="55">
                  <c:v>25.704515520095825</c:v>
                </c:pt>
                <c:pt idx="56">
                  <c:v>25.752479391098024</c:v>
                </c:pt>
                <c:pt idx="57">
                  <c:v>27.153923496246339</c:v>
                </c:pt>
                <c:pt idx="58">
                  <c:v>27.096186519622805</c:v>
                </c:pt>
                <c:pt idx="59">
                  <c:v>26.79745660209656</c:v>
                </c:pt>
                <c:pt idx="60">
                  <c:v>26.209523904800417</c:v>
                </c:pt>
                <c:pt idx="61">
                  <c:v>25.878535552978516</c:v>
                </c:pt>
                <c:pt idx="62">
                  <c:v>27.224861315727235</c:v>
                </c:pt>
                <c:pt idx="63">
                  <c:v>27.964109402656554</c:v>
                </c:pt>
                <c:pt idx="64">
                  <c:v>28.102239121437073</c:v>
                </c:pt>
                <c:pt idx="65">
                  <c:v>27.45918775844574</c:v>
                </c:pt>
                <c:pt idx="66">
                  <c:v>27.253143454551697</c:v>
                </c:pt>
                <c:pt idx="67">
                  <c:v>27.722579384803772</c:v>
                </c:pt>
                <c:pt idx="68">
                  <c:v>27.728708806037901</c:v>
                </c:pt>
                <c:pt idx="69">
                  <c:v>28.489719859123227</c:v>
                </c:pt>
                <c:pt idx="70">
                  <c:v>29.321653882980346</c:v>
                </c:pt>
                <c:pt idx="71">
                  <c:v>30.548343788146973</c:v>
                </c:pt>
                <c:pt idx="72">
                  <c:v>29.997978038787842</c:v>
                </c:pt>
                <c:pt idx="73">
                  <c:v>31.118967096328735</c:v>
                </c:pt>
                <c:pt idx="74">
                  <c:v>30.462900499343871</c:v>
                </c:pt>
                <c:pt idx="75">
                  <c:v>29.883715534210204</c:v>
                </c:pt>
                <c:pt idx="76">
                  <c:v>30.239474914550783</c:v>
                </c:pt>
                <c:pt idx="77">
                  <c:v>32.159968801498415</c:v>
                </c:pt>
                <c:pt idx="78">
                  <c:v>31.371901906967164</c:v>
                </c:pt>
                <c:pt idx="79">
                  <c:v>30.480653930664065</c:v>
                </c:pt>
                <c:pt idx="80">
                  <c:v>30.698454029083255</c:v>
                </c:pt>
                <c:pt idx="81">
                  <c:v>30.135073045730593</c:v>
                </c:pt>
                <c:pt idx="82">
                  <c:v>30.146510980606081</c:v>
                </c:pt>
                <c:pt idx="83">
                  <c:v>29.975366436004641</c:v>
                </c:pt>
                <c:pt idx="84">
                  <c:v>29.881103523254389</c:v>
                </c:pt>
                <c:pt idx="85">
                  <c:v>29.365784955978395</c:v>
                </c:pt>
                <c:pt idx="86">
                  <c:v>29.245222593307492</c:v>
                </c:pt>
                <c:pt idx="87">
                  <c:v>29.895484214782719</c:v>
                </c:pt>
                <c:pt idx="88">
                  <c:v>30.982753218650814</c:v>
                </c:pt>
                <c:pt idx="89">
                  <c:v>31.108778103828435</c:v>
                </c:pt>
                <c:pt idx="90">
                  <c:v>30.447662922859188</c:v>
                </c:pt>
                <c:pt idx="91">
                  <c:v>32.395366660118107</c:v>
                </c:pt>
                <c:pt idx="92">
                  <c:v>32.312509939193724</c:v>
                </c:pt>
                <c:pt idx="93">
                  <c:v>30.764512828826909</c:v>
                </c:pt>
                <c:pt idx="94">
                  <c:v>30.967271923065184</c:v>
                </c:pt>
                <c:pt idx="95">
                  <c:v>31.10910079002381</c:v>
                </c:pt>
                <c:pt idx="96">
                  <c:v>31.645686184883118</c:v>
                </c:pt>
                <c:pt idx="97">
                  <c:v>31.501751490592955</c:v>
                </c:pt>
                <c:pt idx="98">
                  <c:v>31.43469842815399</c:v>
                </c:pt>
                <c:pt idx="99">
                  <c:v>29.728401893615722</c:v>
                </c:pt>
                <c:pt idx="100">
                  <c:v>30.985090720176697</c:v>
                </c:pt>
                <c:pt idx="101">
                  <c:v>30.782598141670228</c:v>
                </c:pt>
                <c:pt idx="102">
                  <c:v>30.763607495307923</c:v>
                </c:pt>
                <c:pt idx="103">
                  <c:v>29.957476459503173</c:v>
                </c:pt>
                <c:pt idx="104">
                  <c:v>29.726164665222168</c:v>
                </c:pt>
                <c:pt idx="105">
                  <c:v>28.215734502792358</c:v>
                </c:pt>
                <c:pt idx="106">
                  <c:v>28.816185972213745</c:v>
                </c:pt>
                <c:pt idx="107">
                  <c:v>30.165560089111331</c:v>
                </c:pt>
                <c:pt idx="108">
                  <c:v>31.158247997283937</c:v>
                </c:pt>
                <c:pt idx="109">
                  <c:v>30.734005678176874</c:v>
                </c:pt>
                <c:pt idx="110">
                  <c:v>30.878623292922974</c:v>
                </c:pt>
                <c:pt idx="111">
                  <c:v>31.23793439865112</c:v>
                </c:pt>
                <c:pt idx="112">
                  <c:v>30.498189849853517</c:v>
                </c:pt>
                <c:pt idx="113">
                  <c:v>30.253862821578977</c:v>
                </c:pt>
                <c:pt idx="114">
                  <c:v>30.584354711532598</c:v>
                </c:pt>
                <c:pt idx="115">
                  <c:v>31.48966551971435</c:v>
                </c:pt>
                <c:pt idx="116">
                  <c:v>31.973920673370365</c:v>
                </c:pt>
                <c:pt idx="117">
                  <c:v>31.671035760879512</c:v>
                </c:pt>
                <c:pt idx="118">
                  <c:v>32.727590066909798</c:v>
                </c:pt>
                <c:pt idx="119">
                  <c:v>34.041088718414301</c:v>
                </c:pt>
                <c:pt idx="120">
                  <c:v>34.207322199821476</c:v>
                </c:pt>
                <c:pt idx="121">
                  <c:v>33.952500026702879</c:v>
                </c:pt>
                <c:pt idx="122">
                  <c:v>33.594496448516843</c:v>
                </c:pt>
                <c:pt idx="123">
                  <c:v>33.673499929428097</c:v>
                </c:pt>
                <c:pt idx="124">
                  <c:v>33.887795503616331</c:v>
                </c:pt>
                <c:pt idx="125">
                  <c:v>35.037035423278809</c:v>
                </c:pt>
                <c:pt idx="126">
                  <c:v>35.405094261169431</c:v>
                </c:pt>
                <c:pt idx="127">
                  <c:v>36.522075746536252</c:v>
                </c:pt>
                <c:pt idx="128">
                  <c:v>36.106433736801151</c:v>
                </c:pt>
                <c:pt idx="129">
                  <c:v>35.587610645294191</c:v>
                </c:pt>
                <c:pt idx="130">
                  <c:v>35.499835628509523</c:v>
                </c:pt>
                <c:pt idx="131">
                  <c:v>36.347004957199097</c:v>
                </c:pt>
                <c:pt idx="132">
                  <c:v>36.052868423461916</c:v>
                </c:pt>
                <c:pt idx="133">
                  <c:v>36.254148763656616</c:v>
                </c:pt>
                <c:pt idx="134">
                  <c:v>35.854310735702519</c:v>
                </c:pt>
                <c:pt idx="135">
                  <c:v>36.527228912353522</c:v>
                </c:pt>
                <c:pt idx="136">
                  <c:v>34.745091434478752</c:v>
                </c:pt>
                <c:pt idx="137">
                  <c:v>34.887813890457153</c:v>
                </c:pt>
                <c:pt idx="138">
                  <c:v>35.033975564956663</c:v>
                </c:pt>
                <c:pt idx="139">
                  <c:v>36.613018871307375</c:v>
                </c:pt>
                <c:pt idx="140">
                  <c:v>36.334891288757319</c:v>
                </c:pt>
                <c:pt idx="141">
                  <c:v>36.949457197189332</c:v>
                </c:pt>
                <c:pt idx="142">
                  <c:v>36.464967451095575</c:v>
                </c:pt>
                <c:pt idx="143">
                  <c:v>35.61783251190186</c:v>
                </c:pt>
                <c:pt idx="144">
                  <c:v>35.885704631805417</c:v>
                </c:pt>
                <c:pt idx="145">
                  <c:v>36.050395669937139</c:v>
                </c:pt>
                <c:pt idx="146">
                  <c:v>36.111905626296995</c:v>
                </c:pt>
                <c:pt idx="147">
                  <c:v>36.24433823013306</c:v>
                </c:pt>
                <c:pt idx="148">
                  <c:v>35.775652465820315</c:v>
                </c:pt>
                <c:pt idx="149">
                  <c:v>35.988405920028683</c:v>
                </c:pt>
                <c:pt idx="150">
                  <c:v>35.911956594467163</c:v>
                </c:pt>
                <c:pt idx="151">
                  <c:v>36.77045161437988</c:v>
                </c:pt>
                <c:pt idx="152">
                  <c:v>37.387953693389889</c:v>
                </c:pt>
                <c:pt idx="153">
                  <c:v>37.722211977005003</c:v>
                </c:pt>
                <c:pt idx="154">
                  <c:v>38.371825714111331</c:v>
                </c:pt>
                <c:pt idx="155">
                  <c:v>38.240257722854615</c:v>
                </c:pt>
                <c:pt idx="156">
                  <c:v>38.365634077072144</c:v>
                </c:pt>
                <c:pt idx="157">
                  <c:v>38.381870365142824</c:v>
                </c:pt>
                <c:pt idx="158">
                  <c:v>38.114862857818608</c:v>
                </c:pt>
                <c:pt idx="159">
                  <c:v>38.889419996261594</c:v>
                </c:pt>
                <c:pt idx="160">
                  <c:v>39.374775001525883</c:v>
                </c:pt>
                <c:pt idx="161">
                  <c:v>40.117073705673214</c:v>
                </c:pt>
                <c:pt idx="162">
                  <c:v>41.614254688262946</c:v>
                </c:pt>
                <c:pt idx="163">
                  <c:v>41.472191228866571</c:v>
                </c:pt>
                <c:pt idx="164">
                  <c:v>41.327608650207523</c:v>
                </c:pt>
                <c:pt idx="165">
                  <c:v>41.757844343185425</c:v>
                </c:pt>
                <c:pt idx="166">
                  <c:v>41.269087095260623</c:v>
                </c:pt>
                <c:pt idx="167">
                  <c:v>42.027189781188966</c:v>
                </c:pt>
                <c:pt idx="168">
                  <c:v>41.072606258392334</c:v>
                </c:pt>
                <c:pt idx="169">
                  <c:v>41.550904367446897</c:v>
                </c:pt>
                <c:pt idx="170">
                  <c:v>41.422125123977658</c:v>
                </c:pt>
                <c:pt idx="171">
                  <c:v>41.370227512359619</c:v>
                </c:pt>
                <c:pt idx="172">
                  <c:v>41.215148818969723</c:v>
                </c:pt>
                <c:pt idx="173">
                  <c:v>41.677139898300169</c:v>
                </c:pt>
                <c:pt idx="174">
                  <c:v>41.776485784530635</c:v>
                </c:pt>
                <c:pt idx="175">
                  <c:v>42.090525161743166</c:v>
                </c:pt>
                <c:pt idx="176">
                  <c:v>43.339508884429932</c:v>
                </c:pt>
                <c:pt idx="177">
                  <c:v>42.625415254592895</c:v>
                </c:pt>
                <c:pt idx="178">
                  <c:v>43.164141189575197</c:v>
                </c:pt>
                <c:pt idx="179">
                  <c:v>44.024180269241334</c:v>
                </c:pt>
                <c:pt idx="180">
                  <c:v>43.779204710006717</c:v>
                </c:pt>
                <c:pt idx="181">
                  <c:v>43.431048069000248</c:v>
                </c:pt>
                <c:pt idx="182">
                  <c:v>44.017835773468022</c:v>
                </c:pt>
                <c:pt idx="183">
                  <c:v>42.827567823410035</c:v>
                </c:pt>
                <c:pt idx="184">
                  <c:v>42.270529253005982</c:v>
                </c:pt>
                <c:pt idx="185">
                  <c:v>43.326435028076176</c:v>
                </c:pt>
                <c:pt idx="186">
                  <c:v>43.601159721374515</c:v>
                </c:pt>
                <c:pt idx="187">
                  <c:v>43.62893248939514</c:v>
                </c:pt>
                <c:pt idx="188">
                  <c:v>43.373461462020877</c:v>
                </c:pt>
                <c:pt idx="189">
                  <c:v>43.799429653167728</c:v>
                </c:pt>
                <c:pt idx="190">
                  <c:v>44.116257778167729</c:v>
                </c:pt>
                <c:pt idx="191">
                  <c:v>45.187967535018927</c:v>
                </c:pt>
                <c:pt idx="192">
                  <c:v>45.658558923721309</c:v>
                </c:pt>
                <c:pt idx="193">
                  <c:v>45.347969230651856</c:v>
                </c:pt>
                <c:pt idx="194">
                  <c:v>45.563771362304685</c:v>
                </c:pt>
                <c:pt idx="195">
                  <c:v>45.783012712478637</c:v>
                </c:pt>
                <c:pt idx="196">
                  <c:v>44.860947553634645</c:v>
                </c:pt>
                <c:pt idx="197">
                  <c:v>46.043805042266847</c:v>
                </c:pt>
                <c:pt idx="198">
                  <c:v>47.303544162750242</c:v>
                </c:pt>
                <c:pt idx="199">
                  <c:v>48.280039487838742</c:v>
                </c:pt>
                <c:pt idx="200">
                  <c:v>47.898015047073365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Лист22!$E$17:$E$217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16.87079447746277</c:v>
                </c:pt>
                <c:pt idx="2">
                  <c:v>17.067028173446655</c:v>
                </c:pt>
                <c:pt idx="3">
                  <c:v>18.183174263000488</c:v>
                </c:pt>
                <c:pt idx="4">
                  <c:v>17.940800586700441</c:v>
                </c:pt>
                <c:pt idx="5">
                  <c:v>18.084110147476199</c:v>
                </c:pt>
                <c:pt idx="6">
                  <c:v>17.546899942398074</c:v>
                </c:pt>
                <c:pt idx="7">
                  <c:v>19.783538770675658</c:v>
                </c:pt>
                <c:pt idx="8">
                  <c:v>20.169680177688598</c:v>
                </c:pt>
                <c:pt idx="9">
                  <c:v>21.549176391601563</c:v>
                </c:pt>
                <c:pt idx="10">
                  <c:v>22.31848159313202</c:v>
                </c:pt>
                <c:pt idx="11">
                  <c:v>23.583204315185547</c:v>
                </c:pt>
                <c:pt idx="12">
                  <c:v>23.055839107513428</c:v>
                </c:pt>
                <c:pt idx="13">
                  <c:v>23.209913118362429</c:v>
                </c:pt>
                <c:pt idx="14">
                  <c:v>23.245774095535278</c:v>
                </c:pt>
                <c:pt idx="15">
                  <c:v>23.963074291229248</c:v>
                </c:pt>
                <c:pt idx="16">
                  <c:v>24.60441230773926</c:v>
                </c:pt>
                <c:pt idx="17">
                  <c:v>24.025042417526247</c:v>
                </c:pt>
                <c:pt idx="18">
                  <c:v>23.088986318588258</c:v>
                </c:pt>
                <c:pt idx="19">
                  <c:v>24.50228502655029</c:v>
                </c:pt>
                <c:pt idx="20">
                  <c:v>24.816528079986572</c:v>
                </c:pt>
                <c:pt idx="21">
                  <c:v>24.349590051650999</c:v>
                </c:pt>
                <c:pt idx="22">
                  <c:v>24.955408551216124</c:v>
                </c:pt>
                <c:pt idx="23">
                  <c:v>25.24083238887787</c:v>
                </c:pt>
                <c:pt idx="24">
                  <c:v>25.243012754440308</c:v>
                </c:pt>
                <c:pt idx="25">
                  <c:v>25.502137142181397</c:v>
                </c:pt>
                <c:pt idx="26">
                  <c:v>25.154184177398683</c:v>
                </c:pt>
                <c:pt idx="27">
                  <c:v>25.200987417221071</c:v>
                </c:pt>
                <c:pt idx="28">
                  <c:v>25.929230198860168</c:v>
                </c:pt>
                <c:pt idx="29">
                  <c:v>25.965676341056824</c:v>
                </c:pt>
                <c:pt idx="30">
                  <c:v>25.083129542350772</c:v>
                </c:pt>
                <c:pt idx="31">
                  <c:v>25.453401661872867</c:v>
                </c:pt>
                <c:pt idx="32">
                  <c:v>26.398493022918704</c:v>
                </c:pt>
                <c:pt idx="33">
                  <c:v>27.161001581192018</c:v>
                </c:pt>
                <c:pt idx="34">
                  <c:v>26.644391771316528</c:v>
                </c:pt>
                <c:pt idx="35">
                  <c:v>26.204663593292235</c:v>
                </c:pt>
                <c:pt idx="36">
                  <c:v>25.655795349121092</c:v>
                </c:pt>
                <c:pt idx="37">
                  <c:v>25.045996877670287</c:v>
                </c:pt>
                <c:pt idx="38">
                  <c:v>25.435512197494507</c:v>
                </c:pt>
                <c:pt idx="39">
                  <c:v>26.033762023925782</c:v>
                </c:pt>
                <c:pt idx="40">
                  <c:v>26.888956519126893</c:v>
                </c:pt>
                <c:pt idx="41">
                  <c:v>27.143032322883606</c:v>
                </c:pt>
                <c:pt idx="42">
                  <c:v>27.293927044868468</c:v>
                </c:pt>
                <c:pt idx="43">
                  <c:v>27.335681700706481</c:v>
                </c:pt>
                <c:pt idx="44">
                  <c:v>26.702875575065612</c:v>
                </c:pt>
                <c:pt idx="45">
                  <c:v>26.644888367652893</c:v>
                </c:pt>
                <c:pt idx="46">
                  <c:v>26.584381394386291</c:v>
                </c:pt>
                <c:pt idx="47">
                  <c:v>26.527313639640809</c:v>
                </c:pt>
                <c:pt idx="48">
                  <c:v>28.034980714797975</c:v>
                </c:pt>
                <c:pt idx="49">
                  <c:v>28.443591812133789</c:v>
                </c:pt>
                <c:pt idx="50">
                  <c:v>30.105021827697755</c:v>
                </c:pt>
                <c:pt idx="51">
                  <c:v>31.525458902359009</c:v>
                </c:pt>
                <c:pt idx="52">
                  <c:v>31.725188716888429</c:v>
                </c:pt>
                <c:pt idx="53">
                  <c:v>31.503862230300903</c:v>
                </c:pt>
                <c:pt idx="54">
                  <c:v>32.66210787200928</c:v>
                </c:pt>
                <c:pt idx="55">
                  <c:v>32.281770387649537</c:v>
                </c:pt>
                <c:pt idx="56">
                  <c:v>33.33431518173218</c:v>
                </c:pt>
                <c:pt idx="57">
                  <c:v>32.927678247451787</c:v>
                </c:pt>
                <c:pt idx="58">
                  <c:v>32.952089387893679</c:v>
                </c:pt>
                <c:pt idx="59">
                  <c:v>33.233444873809816</c:v>
                </c:pt>
                <c:pt idx="60">
                  <c:v>33.051493850708013</c:v>
                </c:pt>
                <c:pt idx="61">
                  <c:v>32.686960348129276</c:v>
                </c:pt>
                <c:pt idx="62">
                  <c:v>31.721308477401735</c:v>
                </c:pt>
                <c:pt idx="63">
                  <c:v>31.828412811279296</c:v>
                </c:pt>
                <c:pt idx="64">
                  <c:v>32.870461813926696</c:v>
                </c:pt>
                <c:pt idx="65">
                  <c:v>33.803370427131654</c:v>
                </c:pt>
                <c:pt idx="66">
                  <c:v>34.061718258857731</c:v>
                </c:pt>
                <c:pt idx="67">
                  <c:v>33.040947722435</c:v>
                </c:pt>
                <c:pt idx="68">
                  <c:v>32.949162547111513</c:v>
                </c:pt>
                <c:pt idx="69">
                  <c:v>31.716070862770078</c:v>
                </c:pt>
                <c:pt idx="70">
                  <c:v>31.842418720245359</c:v>
                </c:pt>
                <c:pt idx="71">
                  <c:v>31.859626188278199</c:v>
                </c:pt>
                <c:pt idx="72">
                  <c:v>31.635841038703919</c:v>
                </c:pt>
                <c:pt idx="73">
                  <c:v>32.664874484062196</c:v>
                </c:pt>
                <c:pt idx="74">
                  <c:v>33.590727170944213</c:v>
                </c:pt>
                <c:pt idx="75">
                  <c:v>34.333997055053715</c:v>
                </c:pt>
                <c:pt idx="76">
                  <c:v>35.154148894309998</c:v>
                </c:pt>
                <c:pt idx="77">
                  <c:v>36.231244755744939</c:v>
                </c:pt>
                <c:pt idx="78">
                  <c:v>35.663137837409977</c:v>
                </c:pt>
                <c:pt idx="79">
                  <c:v>36.029975264549257</c:v>
                </c:pt>
                <c:pt idx="80">
                  <c:v>37.258314947128298</c:v>
                </c:pt>
                <c:pt idx="81">
                  <c:v>37.61479527664185</c:v>
                </c:pt>
                <c:pt idx="82">
                  <c:v>37.868094524383551</c:v>
                </c:pt>
                <c:pt idx="83">
                  <c:v>37.340212690353397</c:v>
                </c:pt>
                <c:pt idx="84">
                  <c:v>37.747275525093073</c:v>
                </c:pt>
                <c:pt idx="85">
                  <c:v>36.01119797039032</c:v>
                </c:pt>
                <c:pt idx="86">
                  <c:v>35.094371493339537</c:v>
                </c:pt>
                <c:pt idx="87">
                  <c:v>36.150614789009097</c:v>
                </c:pt>
                <c:pt idx="88">
                  <c:v>36.239655304908752</c:v>
                </c:pt>
                <c:pt idx="89">
                  <c:v>36.585640166282658</c:v>
                </c:pt>
                <c:pt idx="90">
                  <c:v>36.330506659507748</c:v>
                </c:pt>
                <c:pt idx="91">
                  <c:v>36.888665246009829</c:v>
                </c:pt>
                <c:pt idx="92">
                  <c:v>36.34776817798614</c:v>
                </c:pt>
                <c:pt idx="93">
                  <c:v>37.059690028190616</c:v>
                </c:pt>
                <c:pt idx="94">
                  <c:v>37.53061893749237</c:v>
                </c:pt>
                <c:pt idx="95">
                  <c:v>36.536407780647281</c:v>
                </c:pt>
                <c:pt idx="96">
                  <c:v>36.11701554203033</c:v>
                </c:pt>
                <c:pt idx="97">
                  <c:v>36.87699980831146</c:v>
                </c:pt>
                <c:pt idx="98">
                  <c:v>36.351906722068783</c:v>
                </c:pt>
                <c:pt idx="99">
                  <c:v>35.903695267677307</c:v>
                </c:pt>
                <c:pt idx="100">
                  <c:v>36.708303054809569</c:v>
                </c:pt>
                <c:pt idx="101">
                  <c:v>36.09598029136658</c:v>
                </c:pt>
                <c:pt idx="102">
                  <c:v>35.799012658119203</c:v>
                </c:pt>
                <c:pt idx="103">
                  <c:v>35.716738192558289</c:v>
                </c:pt>
                <c:pt idx="104">
                  <c:v>35.213408072471623</c:v>
                </c:pt>
                <c:pt idx="105">
                  <c:v>34.781000599861144</c:v>
                </c:pt>
                <c:pt idx="106">
                  <c:v>34.92341204547882</c:v>
                </c:pt>
                <c:pt idx="107">
                  <c:v>35.387137282371526</c:v>
                </c:pt>
                <c:pt idx="108">
                  <c:v>35.423847880363468</c:v>
                </c:pt>
                <c:pt idx="109">
                  <c:v>36.713377396583553</c:v>
                </c:pt>
                <c:pt idx="110">
                  <c:v>37.581851258277894</c:v>
                </c:pt>
                <c:pt idx="111">
                  <c:v>37.76980535411834</c:v>
                </c:pt>
                <c:pt idx="112">
                  <c:v>38.850453264236457</c:v>
                </c:pt>
                <c:pt idx="113">
                  <c:v>39.510045196533198</c:v>
                </c:pt>
                <c:pt idx="114">
                  <c:v>40.744456370353703</c:v>
                </c:pt>
                <c:pt idx="115">
                  <c:v>41.053915295600888</c:v>
                </c:pt>
                <c:pt idx="116">
                  <c:v>40.826625298500069</c:v>
                </c:pt>
                <c:pt idx="117">
                  <c:v>39.500279646873473</c:v>
                </c:pt>
                <c:pt idx="118">
                  <c:v>39.420793929100043</c:v>
                </c:pt>
                <c:pt idx="119">
                  <c:v>38.740189843177795</c:v>
                </c:pt>
                <c:pt idx="120">
                  <c:v>38.814467389106753</c:v>
                </c:pt>
                <c:pt idx="121">
                  <c:v>39.204099741935728</c:v>
                </c:pt>
                <c:pt idx="122">
                  <c:v>38.674739153861999</c:v>
                </c:pt>
                <c:pt idx="123">
                  <c:v>38.402322911262509</c:v>
                </c:pt>
                <c:pt idx="124">
                  <c:v>38.344600159645083</c:v>
                </c:pt>
                <c:pt idx="125">
                  <c:v>38.357800055503844</c:v>
                </c:pt>
                <c:pt idx="126">
                  <c:v>37.769881906509397</c:v>
                </c:pt>
                <c:pt idx="127">
                  <c:v>37.323214511871342</c:v>
                </c:pt>
                <c:pt idx="128">
                  <c:v>38.483532801628115</c:v>
                </c:pt>
                <c:pt idx="129">
                  <c:v>38.184669686317442</c:v>
                </c:pt>
                <c:pt idx="130">
                  <c:v>38.14275091648102</c:v>
                </c:pt>
                <c:pt idx="131">
                  <c:v>39.533713778495787</c:v>
                </c:pt>
                <c:pt idx="132">
                  <c:v>40.244157197952269</c:v>
                </c:pt>
                <c:pt idx="133">
                  <c:v>39.135293785095215</c:v>
                </c:pt>
                <c:pt idx="134">
                  <c:v>39.639374717712407</c:v>
                </c:pt>
                <c:pt idx="135">
                  <c:v>38.773659334182739</c:v>
                </c:pt>
                <c:pt idx="136">
                  <c:v>39.700951009750362</c:v>
                </c:pt>
                <c:pt idx="137">
                  <c:v>40.27155647659302</c:v>
                </c:pt>
                <c:pt idx="138">
                  <c:v>41.411022200584405</c:v>
                </c:pt>
                <c:pt idx="139">
                  <c:v>41.271369233131409</c:v>
                </c:pt>
                <c:pt idx="140">
                  <c:v>41.886597897529597</c:v>
                </c:pt>
                <c:pt idx="141">
                  <c:v>41.402770907402044</c:v>
                </c:pt>
                <c:pt idx="142">
                  <c:v>41.732236010551453</c:v>
                </c:pt>
                <c:pt idx="143">
                  <c:v>40.962645459175114</c:v>
                </c:pt>
                <c:pt idx="144">
                  <c:v>40.630061966896058</c:v>
                </c:pt>
                <c:pt idx="145">
                  <c:v>40.008275694847114</c:v>
                </c:pt>
                <c:pt idx="146">
                  <c:v>41.317308664321899</c:v>
                </c:pt>
                <c:pt idx="147">
                  <c:v>40.23565542507172</c:v>
                </c:pt>
                <c:pt idx="148">
                  <c:v>39.40498690032959</c:v>
                </c:pt>
                <c:pt idx="149">
                  <c:v>38.471137617111204</c:v>
                </c:pt>
                <c:pt idx="150">
                  <c:v>39.288044538497928</c:v>
                </c:pt>
                <c:pt idx="151">
                  <c:v>39.106557121276857</c:v>
                </c:pt>
                <c:pt idx="152">
                  <c:v>39.319825908660889</c:v>
                </c:pt>
                <c:pt idx="153">
                  <c:v>39.112039041519168</c:v>
                </c:pt>
                <c:pt idx="154">
                  <c:v>38.981133806228641</c:v>
                </c:pt>
                <c:pt idx="155">
                  <c:v>37.883025791168215</c:v>
                </c:pt>
                <c:pt idx="156">
                  <c:v>38.397862121582037</c:v>
                </c:pt>
                <c:pt idx="157">
                  <c:v>39.234012243270875</c:v>
                </c:pt>
                <c:pt idx="158">
                  <c:v>39.823211086273197</c:v>
                </c:pt>
                <c:pt idx="159">
                  <c:v>39.631228200912474</c:v>
                </c:pt>
                <c:pt idx="160">
                  <c:v>39.336064233779908</c:v>
                </c:pt>
                <c:pt idx="161">
                  <c:v>40.47378189849853</c:v>
                </c:pt>
                <c:pt idx="162">
                  <c:v>40.072917083740236</c:v>
                </c:pt>
                <c:pt idx="163">
                  <c:v>39.748933900833123</c:v>
                </c:pt>
                <c:pt idx="164">
                  <c:v>39.999769636154177</c:v>
                </c:pt>
                <c:pt idx="165">
                  <c:v>40.183716159820563</c:v>
                </c:pt>
                <c:pt idx="166">
                  <c:v>40.942481601715095</c:v>
                </c:pt>
                <c:pt idx="167">
                  <c:v>40.306435407638546</c:v>
                </c:pt>
                <c:pt idx="168">
                  <c:v>40.599374574661255</c:v>
                </c:pt>
                <c:pt idx="169">
                  <c:v>40.291195373535153</c:v>
                </c:pt>
                <c:pt idx="170">
                  <c:v>39.879835090637201</c:v>
                </c:pt>
                <c:pt idx="171">
                  <c:v>40.721293725967406</c:v>
                </c:pt>
                <c:pt idx="172">
                  <c:v>40.204232595443727</c:v>
                </c:pt>
                <c:pt idx="173">
                  <c:v>40.261990383148188</c:v>
                </c:pt>
                <c:pt idx="174">
                  <c:v>39.898692516326904</c:v>
                </c:pt>
                <c:pt idx="175">
                  <c:v>40.464380010604856</c:v>
                </c:pt>
                <c:pt idx="176">
                  <c:v>39.888760995864871</c:v>
                </c:pt>
                <c:pt idx="177">
                  <c:v>39.994581199645992</c:v>
                </c:pt>
                <c:pt idx="178">
                  <c:v>39.991261337280271</c:v>
                </c:pt>
                <c:pt idx="179">
                  <c:v>39.068949180603028</c:v>
                </c:pt>
                <c:pt idx="180">
                  <c:v>39.897392581939698</c:v>
                </c:pt>
                <c:pt idx="181">
                  <c:v>40.982780328750607</c:v>
                </c:pt>
                <c:pt idx="182">
                  <c:v>41.281028009414676</c:v>
                </c:pt>
                <c:pt idx="183">
                  <c:v>41.40265219497681</c:v>
                </c:pt>
                <c:pt idx="184">
                  <c:v>41.601158012390137</c:v>
                </c:pt>
                <c:pt idx="185">
                  <c:v>41.012523117065427</c:v>
                </c:pt>
                <c:pt idx="186">
                  <c:v>40.860895927429198</c:v>
                </c:pt>
                <c:pt idx="187">
                  <c:v>40.712708602905273</c:v>
                </c:pt>
                <c:pt idx="188">
                  <c:v>40.190598888397219</c:v>
                </c:pt>
                <c:pt idx="189">
                  <c:v>41.101371452331549</c:v>
                </c:pt>
                <c:pt idx="190">
                  <c:v>41.411025001525886</c:v>
                </c:pt>
                <c:pt idx="191">
                  <c:v>41.43743540191651</c:v>
                </c:pt>
                <c:pt idx="192">
                  <c:v>42.139325389862059</c:v>
                </c:pt>
                <c:pt idx="193">
                  <c:v>40.704034942626947</c:v>
                </c:pt>
                <c:pt idx="194">
                  <c:v>41.559688194274898</c:v>
                </c:pt>
                <c:pt idx="195">
                  <c:v>42.486264739990233</c:v>
                </c:pt>
                <c:pt idx="196">
                  <c:v>42.313784984588622</c:v>
                </c:pt>
                <c:pt idx="197">
                  <c:v>42.102494239807129</c:v>
                </c:pt>
                <c:pt idx="198">
                  <c:v>42.142188209533693</c:v>
                </c:pt>
                <c:pt idx="199">
                  <c:v>41.400701744079591</c:v>
                </c:pt>
                <c:pt idx="200">
                  <c:v>41.774221691131586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Лист22!$F$17:$F$217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15.592338865280151</c:v>
                </c:pt>
                <c:pt idx="2">
                  <c:v>15.924527410507203</c:v>
                </c:pt>
                <c:pt idx="3">
                  <c:v>16.074133476257327</c:v>
                </c:pt>
                <c:pt idx="4">
                  <c:v>16.471610919952393</c:v>
                </c:pt>
                <c:pt idx="5">
                  <c:v>16.866568597793581</c:v>
                </c:pt>
                <c:pt idx="6">
                  <c:v>16.465313241958619</c:v>
                </c:pt>
                <c:pt idx="7">
                  <c:v>16.745497104644773</c:v>
                </c:pt>
                <c:pt idx="8">
                  <c:v>17.881224238395689</c:v>
                </c:pt>
                <c:pt idx="9">
                  <c:v>17.548696999549865</c:v>
                </c:pt>
                <c:pt idx="10">
                  <c:v>18.209524567604063</c:v>
                </c:pt>
                <c:pt idx="11">
                  <c:v>18.932201815605165</c:v>
                </c:pt>
                <c:pt idx="12">
                  <c:v>18.980318282127381</c:v>
                </c:pt>
                <c:pt idx="13">
                  <c:v>19.768284428596498</c:v>
                </c:pt>
                <c:pt idx="14">
                  <c:v>19.341501652717589</c:v>
                </c:pt>
                <c:pt idx="15">
                  <c:v>19.696819411277772</c:v>
                </c:pt>
                <c:pt idx="16">
                  <c:v>19.509429586410523</c:v>
                </c:pt>
                <c:pt idx="17">
                  <c:v>19.749973529815676</c:v>
                </c:pt>
                <c:pt idx="18">
                  <c:v>19.807934993743899</c:v>
                </c:pt>
                <c:pt idx="19">
                  <c:v>18.226652662277221</c:v>
                </c:pt>
                <c:pt idx="20">
                  <c:v>17.998850564956662</c:v>
                </c:pt>
                <c:pt idx="21">
                  <c:v>19.023867385864257</c:v>
                </c:pt>
                <c:pt idx="22">
                  <c:v>19.129891265869141</c:v>
                </c:pt>
                <c:pt idx="23">
                  <c:v>18.454734064102173</c:v>
                </c:pt>
                <c:pt idx="24">
                  <c:v>18.443780546188353</c:v>
                </c:pt>
                <c:pt idx="25">
                  <c:v>17.153708660125734</c:v>
                </c:pt>
                <c:pt idx="26">
                  <c:v>17.721013278961181</c:v>
                </c:pt>
                <c:pt idx="27">
                  <c:v>17.003240545272828</c:v>
                </c:pt>
                <c:pt idx="28">
                  <c:v>18.216287053108218</c:v>
                </c:pt>
                <c:pt idx="29">
                  <c:v>18.012403010368349</c:v>
                </c:pt>
                <c:pt idx="30">
                  <c:v>19.061337885856631</c:v>
                </c:pt>
                <c:pt idx="31">
                  <c:v>19.387502140998841</c:v>
                </c:pt>
                <c:pt idx="32">
                  <c:v>19.292610741615299</c:v>
                </c:pt>
                <c:pt idx="33">
                  <c:v>19.274600974082951</c:v>
                </c:pt>
                <c:pt idx="34">
                  <c:v>19.825451140403747</c:v>
                </c:pt>
                <c:pt idx="35">
                  <c:v>20.273120224952699</c:v>
                </c:pt>
                <c:pt idx="36">
                  <c:v>20.724228851318358</c:v>
                </c:pt>
                <c:pt idx="37">
                  <c:v>22.422197088241578</c:v>
                </c:pt>
                <c:pt idx="38">
                  <c:v>23.699109993934631</c:v>
                </c:pt>
                <c:pt idx="39">
                  <c:v>25.232966921806337</c:v>
                </c:pt>
                <c:pt idx="40">
                  <c:v>24.947517340660095</c:v>
                </c:pt>
                <c:pt idx="41">
                  <c:v>26.015547993659975</c:v>
                </c:pt>
                <c:pt idx="42">
                  <c:v>25.624397564888</c:v>
                </c:pt>
                <c:pt idx="43">
                  <c:v>24.314254195213316</c:v>
                </c:pt>
                <c:pt idx="44">
                  <c:v>24.748908045768736</c:v>
                </c:pt>
                <c:pt idx="45">
                  <c:v>25.440506241798399</c:v>
                </c:pt>
                <c:pt idx="46">
                  <c:v>26.028923356056211</c:v>
                </c:pt>
                <c:pt idx="47">
                  <c:v>25.756757990837098</c:v>
                </c:pt>
                <c:pt idx="48">
                  <c:v>25.561474257469175</c:v>
                </c:pt>
                <c:pt idx="49">
                  <c:v>24.585009442329408</c:v>
                </c:pt>
                <c:pt idx="50">
                  <c:v>24.723551686286925</c:v>
                </c:pt>
                <c:pt idx="51">
                  <c:v>24.859574164390565</c:v>
                </c:pt>
                <c:pt idx="52">
                  <c:v>24.532290133476259</c:v>
                </c:pt>
                <c:pt idx="53">
                  <c:v>25.637887734413148</c:v>
                </c:pt>
                <c:pt idx="54">
                  <c:v>25.458407982826234</c:v>
                </c:pt>
                <c:pt idx="55">
                  <c:v>26.351684435844422</c:v>
                </c:pt>
                <c:pt idx="56">
                  <c:v>26.57040010738373</c:v>
                </c:pt>
                <c:pt idx="57">
                  <c:v>26.679975712776187</c:v>
                </c:pt>
                <c:pt idx="58">
                  <c:v>27.046495663642887</c:v>
                </c:pt>
                <c:pt idx="59">
                  <c:v>28.845897246360781</c:v>
                </c:pt>
                <c:pt idx="60">
                  <c:v>28.190243174552922</c:v>
                </c:pt>
                <c:pt idx="61">
                  <c:v>27.489818482398988</c:v>
                </c:pt>
                <c:pt idx="62">
                  <c:v>28.402338459014892</c:v>
                </c:pt>
                <c:pt idx="63">
                  <c:v>28.533677030563354</c:v>
                </c:pt>
                <c:pt idx="64">
                  <c:v>28.4180640001297</c:v>
                </c:pt>
                <c:pt idx="65">
                  <c:v>28.199269564628601</c:v>
                </c:pt>
                <c:pt idx="66">
                  <c:v>28.301789243698121</c:v>
                </c:pt>
                <c:pt idx="67">
                  <c:v>27.797231246948243</c:v>
                </c:pt>
                <c:pt idx="68">
                  <c:v>28.725555205345152</c:v>
                </c:pt>
                <c:pt idx="69">
                  <c:v>27.876823185920713</c:v>
                </c:pt>
                <c:pt idx="70">
                  <c:v>27.422847371101376</c:v>
                </c:pt>
                <c:pt idx="71">
                  <c:v>28.575856917381284</c:v>
                </c:pt>
                <c:pt idx="72">
                  <c:v>28.556368395805357</c:v>
                </c:pt>
                <c:pt idx="73">
                  <c:v>27.575636078834535</c:v>
                </c:pt>
                <c:pt idx="74">
                  <c:v>28.519763695716858</c:v>
                </c:pt>
                <c:pt idx="75">
                  <c:v>30.038710230827331</c:v>
                </c:pt>
                <c:pt idx="76">
                  <c:v>30.458601111412047</c:v>
                </c:pt>
                <c:pt idx="77">
                  <c:v>28.577190548896791</c:v>
                </c:pt>
                <c:pt idx="78">
                  <c:v>29.124536190986635</c:v>
                </c:pt>
                <c:pt idx="79">
                  <c:v>29.610951605796814</c:v>
                </c:pt>
                <c:pt idx="80">
                  <c:v>29.814123548507691</c:v>
                </c:pt>
                <c:pt idx="81">
                  <c:v>29.590281175613406</c:v>
                </c:pt>
                <c:pt idx="82">
                  <c:v>29.189814661026002</c:v>
                </c:pt>
                <c:pt idx="83">
                  <c:v>29.862104351043705</c:v>
                </c:pt>
                <c:pt idx="84">
                  <c:v>30.785379725456234</c:v>
                </c:pt>
                <c:pt idx="85">
                  <c:v>30.927473694801332</c:v>
                </c:pt>
                <c:pt idx="86">
                  <c:v>30.150574723243707</c:v>
                </c:pt>
                <c:pt idx="87">
                  <c:v>30.626494669914248</c:v>
                </c:pt>
                <c:pt idx="88">
                  <c:v>30.739769423484798</c:v>
                </c:pt>
                <c:pt idx="89">
                  <c:v>31.607925808906558</c:v>
                </c:pt>
                <c:pt idx="90">
                  <c:v>31.196963826179502</c:v>
                </c:pt>
                <c:pt idx="91">
                  <c:v>30.603420010566715</c:v>
                </c:pt>
                <c:pt idx="92">
                  <c:v>31.262694466590879</c:v>
                </c:pt>
                <c:pt idx="93">
                  <c:v>31.861038695335392</c:v>
                </c:pt>
                <c:pt idx="94">
                  <c:v>32.35024285793304</c:v>
                </c:pt>
                <c:pt idx="95">
                  <c:v>33.054140511512763</c:v>
                </c:pt>
                <c:pt idx="96">
                  <c:v>32.405477383613587</c:v>
                </c:pt>
                <c:pt idx="97">
                  <c:v>32.505736903190609</c:v>
                </c:pt>
                <c:pt idx="98">
                  <c:v>31.824815340995787</c:v>
                </c:pt>
                <c:pt idx="99">
                  <c:v>32.396712697029116</c:v>
                </c:pt>
                <c:pt idx="100">
                  <c:v>31.869554398536682</c:v>
                </c:pt>
                <c:pt idx="101">
                  <c:v>31.233256033897398</c:v>
                </c:pt>
                <c:pt idx="102">
                  <c:v>31.278396887779238</c:v>
                </c:pt>
                <c:pt idx="103">
                  <c:v>32.258482087135313</c:v>
                </c:pt>
                <c:pt idx="104">
                  <c:v>32.091301793098452</c:v>
                </c:pt>
                <c:pt idx="105">
                  <c:v>32.18106584453583</c:v>
                </c:pt>
                <c:pt idx="106">
                  <c:v>31.489648814201356</c:v>
                </c:pt>
                <c:pt idx="107">
                  <c:v>30.975775054931642</c:v>
                </c:pt>
                <c:pt idx="108">
                  <c:v>31.534657176971436</c:v>
                </c:pt>
                <c:pt idx="109">
                  <c:v>33.028483644485469</c:v>
                </c:pt>
                <c:pt idx="110">
                  <c:v>33.063129353523259</c:v>
                </c:pt>
                <c:pt idx="111">
                  <c:v>33.168697386741634</c:v>
                </c:pt>
                <c:pt idx="112">
                  <c:v>33.097641924858095</c:v>
                </c:pt>
                <c:pt idx="113">
                  <c:v>34.279405381202693</c:v>
                </c:pt>
                <c:pt idx="114">
                  <c:v>34.536216912269595</c:v>
                </c:pt>
                <c:pt idx="115">
                  <c:v>35.727972788810725</c:v>
                </c:pt>
                <c:pt idx="116">
                  <c:v>36.456422156333929</c:v>
                </c:pt>
                <c:pt idx="117">
                  <c:v>37.680289044380189</c:v>
                </c:pt>
                <c:pt idx="118">
                  <c:v>37.625037564277655</c:v>
                </c:pt>
                <c:pt idx="119">
                  <c:v>37.964542288780208</c:v>
                </c:pt>
                <c:pt idx="120">
                  <c:v>38.560991358757022</c:v>
                </c:pt>
                <c:pt idx="121">
                  <c:v>39.726300362586976</c:v>
                </c:pt>
                <c:pt idx="122">
                  <c:v>40.217048584938048</c:v>
                </c:pt>
                <c:pt idx="123">
                  <c:v>41.462678439140319</c:v>
                </c:pt>
                <c:pt idx="124">
                  <c:v>41.603293654441835</c:v>
                </c:pt>
                <c:pt idx="125">
                  <c:v>41.958602360725401</c:v>
                </c:pt>
                <c:pt idx="126">
                  <c:v>40.536855412483213</c:v>
                </c:pt>
                <c:pt idx="127">
                  <c:v>40.367927382469176</c:v>
                </c:pt>
                <c:pt idx="128">
                  <c:v>40.376542623519896</c:v>
                </c:pt>
                <c:pt idx="129">
                  <c:v>40.281976459503177</c:v>
                </c:pt>
                <c:pt idx="130">
                  <c:v>40.0842292137146</c:v>
                </c:pt>
                <c:pt idx="131">
                  <c:v>40.730748365402221</c:v>
                </c:pt>
                <c:pt idx="132">
                  <c:v>41.200644345283507</c:v>
                </c:pt>
                <c:pt idx="133">
                  <c:v>40.57148434734345</c:v>
                </c:pt>
                <c:pt idx="134">
                  <c:v>40.331121569633488</c:v>
                </c:pt>
                <c:pt idx="135">
                  <c:v>41.703703137397767</c:v>
                </c:pt>
                <c:pt idx="136">
                  <c:v>42.157292087554929</c:v>
                </c:pt>
                <c:pt idx="137">
                  <c:v>42.068172807693486</c:v>
                </c:pt>
                <c:pt idx="138">
                  <c:v>42.55387276935577</c:v>
                </c:pt>
                <c:pt idx="139">
                  <c:v>42.936391325950623</c:v>
                </c:pt>
                <c:pt idx="140">
                  <c:v>43.575854228019715</c:v>
                </c:pt>
                <c:pt idx="141">
                  <c:v>44.106177063941963</c:v>
                </c:pt>
                <c:pt idx="142">
                  <c:v>45.455751300811762</c:v>
                </c:pt>
                <c:pt idx="143">
                  <c:v>45.388394987106331</c:v>
                </c:pt>
                <c:pt idx="144">
                  <c:v>46.387836216926573</c:v>
                </c:pt>
                <c:pt idx="145">
                  <c:v>47.64422146892548</c:v>
                </c:pt>
                <c:pt idx="146">
                  <c:v>49.655488352775571</c:v>
                </c:pt>
                <c:pt idx="147">
                  <c:v>49.090047329902653</c:v>
                </c:pt>
                <c:pt idx="148">
                  <c:v>49.459550975799559</c:v>
                </c:pt>
                <c:pt idx="149">
                  <c:v>49.047873216629029</c:v>
                </c:pt>
                <c:pt idx="150">
                  <c:v>47.717202516555787</c:v>
                </c:pt>
                <c:pt idx="151">
                  <c:v>48.311391750335694</c:v>
                </c:pt>
                <c:pt idx="152">
                  <c:v>49.480400225639343</c:v>
                </c:pt>
                <c:pt idx="153">
                  <c:v>49.794784882545471</c:v>
                </c:pt>
                <c:pt idx="154">
                  <c:v>50.180092186927794</c:v>
                </c:pt>
                <c:pt idx="155">
                  <c:v>50.642281123161318</c:v>
                </c:pt>
                <c:pt idx="156">
                  <c:v>49.64528897762299</c:v>
                </c:pt>
                <c:pt idx="157">
                  <c:v>49.265366604804996</c:v>
                </c:pt>
                <c:pt idx="158">
                  <c:v>49.878799038887024</c:v>
                </c:pt>
                <c:pt idx="159">
                  <c:v>49.350925610542298</c:v>
                </c:pt>
                <c:pt idx="160">
                  <c:v>50.435996204376224</c:v>
                </c:pt>
                <c:pt idx="161">
                  <c:v>50.235989122390741</c:v>
                </c:pt>
                <c:pt idx="162">
                  <c:v>51.288801281929018</c:v>
                </c:pt>
                <c:pt idx="163">
                  <c:v>51.984926909446713</c:v>
                </c:pt>
                <c:pt idx="164">
                  <c:v>52.254038221359259</c:v>
                </c:pt>
                <c:pt idx="165">
                  <c:v>52.419968128204353</c:v>
                </c:pt>
                <c:pt idx="166">
                  <c:v>53.520842703819284</c:v>
                </c:pt>
                <c:pt idx="167">
                  <c:v>52.844661301612852</c:v>
                </c:pt>
                <c:pt idx="168">
                  <c:v>52.801709279060361</c:v>
                </c:pt>
                <c:pt idx="169">
                  <c:v>54.371701601982117</c:v>
                </c:pt>
                <c:pt idx="170">
                  <c:v>54.482513166427609</c:v>
                </c:pt>
                <c:pt idx="171">
                  <c:v>54.346372482299806</c:v>
                </c:pt>
                <c:pt idx="172">
                  <c:v>55.029482875823973</c:v>
                </c:pt>
                <c:pt idx="173">
                  <c:v>55.291537614822388</c:v>
                </c:pt>
                <c:pt idx="174">
                  <c:v>55.444452287673954</c:v>
                </c:pt>
                <c:pt idx="175">
                  <c:v>57.030248592376708</c:v>
                </c:pt>
                <c:pt idx="176">
                  <c:v>58.014926528930665</c:v>
                </c:pt>
                <c:pt idx="177">
                  <c:v>58.218423383712768</c:v>
                </c:pt>
                <c:pt idx="178">
                  <c:v>58.599463186264039</c:v>
                </c:pt>
                <c:pt idx="179">
                  <c:v>59.237447334289556</c:v>
                </c:pt>
                <c:pt idx="180">
                  <c:v>58.734124973297121</c:v>
                </c:pt>
                <c:pt idx="181">
                  <c:v>58.979725259780885</c:v>
                </c:pt>
                <c:pt idx="182">
                  <c:v>60.658207178115845</c:v>
                </c:pt>
                <c:pt idx="183">
                  <c:v>61.121940174102789</c:v>
                </c:pt>
                <c:pt idx="184">
                  <c:v>59.220002281188968</c:v>
                </c:pt>
                <c:pt idx="185">
                  <c:v>59.926883306503299</c:v>
                </c:pt>
                <c:pt idx="186">
                  <c:v>59.534709323883064</c:v>
                </c:pt>
                <c:pt idx="187">
                  <c:v>59.219416326522833</c:v>
                </c:pt>
                <c:pt idx="188">
                  <c:v>58.901603563308718</c:v>
                </c:pt>
                <c:pt idx="189">
                  <c:v>58.798484291076662</c:v>
                </c:pt>
                <c:pt idx="190">
                  <c:v>58.95230936431885</c:v>
                </c:pt>
                <c:pt idx="191">
                  <c:v>59.674994371414186</c:v>
                </c:pt>
                <c:pt idx="192">
                  <c:v>60.156686437606808</c:v>
                </c:pt>
                <c:pt idx="193">
                  <c:v>61.637692295074459</c:v>
                </c:pt>
                <c:pt idx="194">
                  <c:v>62.331558086395262</c:v>
                </c:pt>
                <c:pt idx="195">
                  <c:v>63.102305509567259</c:v>
                </c:pt>
                <c:pt idx="196">
                  <c:v>63.271934564590453</c:v>
                </c:pt>
                <c:pt idx="197">
                  <c:v>63.698507965087892</c:v>
                </c:pt>
                <c:pt idx="198">
                  <c:v>64.513878585815434</c:v>
                </c:pt>
                <c:pt idx="199">
                  <c:v>65.332688425064092</c:v>
                </c:pt>
                <c:pt idx="200">
                  <c:v>65.910505970001225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Лист22!$G$17:$G$217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16.96661411857605</c:v>
                </c:pt>
                <c:pt idx="2">
                  <c:v>17.576542028427124</c:v>
                </c:pt>
                <c:pt idx="3">
                  <c:v>18.2483196182251</c:v>
                </c:pt>
                <c:pt idx="4">
                  <c:v>18.923536426544189</c:v>
                </c:pt>
                <c:pt idx="5">
                  <c:v>19.660602914810184</c:v>
                </c:pt>
                <c:pt idx="6">
                  <c:v>18.49896149635315</c:v>
                </c:pt>
                <c:pt idx="7">
                  <c:v>18.803379596710204</c:v>
                </c:pt>
                <c:pt idx="8">
                  <c:v>18.56509011363983</c:v>
                </c:pt>
                <c:pt idx="9">
                  <c:v>19.426775414466857</c:v>
                </c:pt>
                <c:pt idx="10">
                  <c:v>19.433837220191954</c:v>
                </c:pt>
                <c:pt idx="11">
                  <c:v>19.322685992240906</c:v>
                </c:pt>
                <c:pt idx="12">
                  <c:v>18.536973982810974</c:v>
                </c:pt>
                <c:pt idx="13">
                  <c:v>19.847111653327943</c:v>
                </c:pt>
                <c:pt idx="14">
                  <c:v>21.334792594909668</c:v>
                </c:pt>
                <c:pt idx="15">
                  <c:v>22.2122818775177</c:v>
                </c:pt>
                <c:pt idx="16">
                  <c:v>23.405126290321352</c:v>
                </c:pt>
                <c:pt idx="17">
                  <c:v>23.74334688472748</c:v>
                </c:pt>
                <c:pt idx="18">
                  <c:v>23.645479872703554</c:v>
                </c:pt>
                <c:pt idx="19">
                  <c:v>23.624494492530822</c:v>
                </c:pt>
                <c:pt idx="20">
                  <c:v>23.589712796211241</c:v>
                </c:pt>
                <c:pt idx="21">
                  <c:v>23.240495745658873</c:v>
                </c:pt>
                <c:pt idx="22">
                  <c:v>23.466097613334654</c:v>
                </c:pt>
                <c:pt idx="23">
                  <c:v>23.222433987617492</c:v>
                </c:pt>
                <c:pt idx="24">
                  <c:v>23.235714707374573</c:v>
                </c:pt>
                <c:pt idx="25">
                  <c:v>22.64787705898285</c:v>
                </c:pt>
                <c:pt idx="26">
                  <c:v>22.375394217491149</c:v>
                </c:pt>
                <c:pt idx="27">
                  <c:v>22.677730294227601</c:v>
                </c:pt>
                <c:pt idx="28">
                  <c:v>22.559011039733889</c:v>
                </c:pt>
                <c:pt idx="29">
                  <c:v>22.337110380172732</c:v>
                </c:pt>
                <c:pt idx="30">
                  <c:v>21.688195081710816</c:v>
                </c:pt>
                <c:pt idx="31">
                  <c:v>21.296224128723146</c:v>
                </c:pt>
                <c:pt idx="32">
                  <c:v>20.865441539764404</c:v>
                </c:pt>
                <c:pt idx="33">
                  <c:v>20.007644311904908</c:v>
                </c:pt>
                <c:pt idx="34">
                  <c:v>19.724666002273558</c:v>
                </c:pt>
                <c:pt idx="35">
                  <c:v>19.878694751739502</c:v>
                </c:pt>
                <c:pt idx="36">
                  <c:v>20.846015917778015</c:v>
                </c:pt>
                <c:pt idx="37">
                  <c:v>22.748281105995179</c:v>
                </c:pt>
                <c:pt idx="38">
                  <c:v>22.51336521244049</c:v>
                </c:pt>
                <c:pt idx="39">
                  <c:v>23.711330950737</c:v>
                </c:pt>
                <c:pt idx="40">
                  <c:v>24.302219659805299</c:v>
                </c:pt>
                <c:pt idx="41">
                  <c:v>25.214421836853028</c:v>
                </c:pt>
                <c:pt idx="42">
                  <c:v>25.207631072998044</c:v>
                </c:pt>
                <c:pt idx="43">
                  <c:v>26.129825670242308</c:v>
                </c:pt>
                <c:pt idx="44">
                  <c:v>25.910713758468628</c:v>
                </c:pt>
                <c:pt idx="45">
                  <c:v>27.124483478546143</c:v>
                </c:pt>
                <c:pt idx="46">
                  <c:v>27.47767071914673</c:v>
                </c:pt>
                <c:pt idx="47">
                  <c:v>27.547614164352417</c:v>
                </c:pt>
                <c:pt idx="48">
                  <c:v>27.19650195503235</c:v>
                </c:pt>
                <c:pt idx="49">
                  <c:v>28.098208663940429</c:v>
                </c:pt>
                <c:pt idx="50">
                  <c:v>27.894900733947754</c:v>
                </c:pt>
                <c:pt idx="51">
                  <c:v>28.870969308853148</c:v>
                </c:pt>
                <c:pt idx="52">
                  <c:v>28.069982229232789</c:v>
                </c:pt>
                <c:pt idx="53">
                  <c:v>28.833729656219482</c:v>
                </c:pt>
                <c:pt idx="54">
                  <c:v>27.820421428680422</c:v>
                </c:pt>
                <c:pt idx="55">
                  <c:v>28.05993211936951</c:v>
                </c:pt>
                <c:pt idx="56">
                  <c:v>28.058449869155886</c:v>
                </c:pt>
                <c:pt idx="57">
                  <c:v>27.694323072433473</c:v>
                </c:pt>
                <c:pt idx="58">
                  <c:v>27.905014547348024</c:v>
                </c:pt>
                <c:pt idx="59">
                  <c:v>28.192587654113773</c:v>
                </c:pt>
                <c:pt idx="60">
                  <c:v>27.873083408355715</c:v>
                </c:pt>
                <c:pt idx="61">
                  <c:v>28.4885235080719</c:v>
                </c:pt>
                <c:pt idx="62">
                  <c:v>27.211214685440062</c:v>
                </c:pt>
                <c:pt idx="63">
                  <c:v>28.89689122390747</c:v>
                </c:pt>
                <c:pt idx="64">
                  <c:v>29.663575144767762</c:v>
                </c:pt>
                <c:pt idx="65">
                  <c:v>30.825014946937561</c:v>
                </c:pt>
                <c:pt idx="66">
                  <c:v>30.527273667335511</c:v>
                </c:pt>
                <c:pt idx="67">
                  <c:v>31.222887194633486</c:v>
                </c:pt>
                <c:pt idx="68">
                  <c:v>31.4974450674057</c:v>
                </c:pt>
                <c:pt idx="69">
                  <c:v>30.312821858406064</c:v>
                </c:pt>
                <c:pt idx="70">
                  <c:v>30.872996192932128</c:v>
                </c:pt>
                <c:pt idx="71">
                  <c:v>30.694239976882933</c:v>
                </c:pt>
                <c:pt idx="72">
                  <c:v>30.656734838485718</c:v>
                </c:pt>
                <c:pt idx="73">
                  <c:v>30.965558811187744</c:v>
                </c:pt>
                <c:pt idx="74">
                  <c:v>32.029264739036563</c:v>
                </c:pt>
                <c:pt idx="75">
                  <c:v>32.131726548194884</c:v>
                </c:pt>
                <c:pt idx="76">
                  <c:v>32.231668591499329</c:v>
                </c:pt>
                <c:pt idx="77">
                  <c:v>32.228429553031923</c:v>
                </c:pt>
                <c:pt idx="78">
                  <c:v>31.306197573661805</c:v>
                </c:pt>
                <c:pt idx="79">
                  <c:v>30.958784512519838</c:v>
                </c:pt>
                <c:pt idx="80">
                  <c:v>31.858231708526613</c:v>
                </c:pt>
                <c:pt idx="81">
                  <c:v>32.156560213088994</c:v>
                </c:pt>
                <c:pt idx="82">
                  <c:v>32.278265222549443</c:v>
                </c:pt>
                <c:pt idx="83">
                  <c:v>32.470892879486087</c:v>
                </c:pt>
                <c:pt idx="84">
                  <c:v>31.882339454650875</c:v>
                </c:pt>
                <c:pt idx="85">
                  <c:v>31.232856449127201</c:v>
                </c:pt>
                <c:pt idx="86">
                  <c:v>31.158191715240473</c:v>
                </c:pt>
                <c:pt idx="87">
                  <c:v>31.038756361007692</c:v>
                </c:pt>
                <c:pt idx="88">
                  <c:v>32.532265675544735</c:v>
                </c:pt>
                <c:pt idx="89">
                  <c:v>32.746656298637397</c:v>
                </c:pt>
                <c:pt idx="90">
                  <c:v>34.207907178878784</c:v>
                </c:pt>
                <c:pt idx="91">
                  <c:v>33.531976654052741</c:v>
                </c:pt>
                <c:pt idx="92">
                  <c:v>32.8594853477478</c:v>
                </c:pt>
                <c:pt idx="93">
                  <c:v>33.433853975296024</c:v>
                </c:pt>
                <c:pt idx="94">
                  <c:v>34.265167271614075</c:v>
                </c:pt>
                <c:pt idx="95">
                  <c:v>33.997424590110782</c:v>
                </c:pt>
                <c:pt idx="96">
                  <c:v>33.266375399589535</c:v>
                </c:pt>
                <c:pt idx="97">
                  <c:v>33.888806443214413</c:v>
                </c:pt>
                <c:pt idx="98">
                  <c:v>33.052056405067447</c:v>
                </c:pt>
                <c:pt idx="99">
                  <c:v>33.33031342601776</c:v>
                </c:pt>
                <c:pt idx="100">
                  <c:v>33.319367667198179</c:v>
                </c:pt>
                <c:pt idx="101">
                  <c:v>32.887366253852846</c:v>
                </c:pt>
                <c:pt idx="102">
                  <c:v>32.098678955078128</c:v>
                </c:pt>
                <c:pt idx="103">
                  <c:v>33.414913980484009</c:v>
                </c:pt>
                <c:pt idx="104">
                  <c:v>34.130030637741086</c:v>
                </c:pt>
                <c:pt idx="105">
                  <c:v>34.063966213226323</c:v>
                </c:pt>
                <c:pt idx="106">
                  <c:v>33.756909171104432</c:v>
                </c:pt>
                <c:pt idx="107">
                  <c:v>34.125332039833069</c:v>
                </c:pt>
                <c:pt idx="108">
                  <c:v>34.030448399543765</c:v>
                </c:pt>
                <c:pt idx="109">
                  <c:v>34.012446391105648</c:v>
                </c:pt>
                <c:pt idx="110">
                  <c:v>35.421367353439337</c:v>
                </c:pt>
                <c:pt idx="111">
                  <c:v>34.513044197082515</c:v>
                </c:pt>
                <c:pt idx="112">
                  <c:v>35.642160582542424</c:v>
                </c:pt>
                <c:pt idx="113">
                  <c:v>36.662136578559874</c:v>
                </c:pt>
                <c:pt idx="114">
                  <c:v>36.58305724334717</c:v>
                </c:pt>
                <c:pt idx="115">
                  <c:v>36.580859216690058</c:v>
                </c:pt>
                <c:pt idx="116">
                  <c:v>37.513605858802798</c:v>
                </c:pt>
                <c:pt idx="117">
                  <c:v>37.72358155727386</c:v>
                </c:pt>
                <c:pt idx="118">
                  <c:v>38.190501924514777</c:v>
                </c:pt>
                <c:pt idx="119">
                  <c:v>37.198240886688232</c:v>
                </c:pt>
                <c:pt idx="120">
                  <c:v>37.31502792358399</c:v>
                </c:pt>
                <c:pt idx="121">
                  <c:v>37.328633878707883</c:v>
                </c:pt>
                <c:pt idx="122">
                  <c:v>38.341553948402407</c:v>
                </c:pt>
                <c:pt idx="123">
                  <c:v>38.747396342277526</c:v>
                </c:pt>
                <c:pt idx="124">
                  <c:v>39.23012069129944</c:v>
                </c:pt>
                <c:pt idx="125">
                  <c:v>39.969789062499999</c:v>
                </c:pt>
                <c:pt idx="126">
                  <c:v>40.426213638305661</c:v>
                </c:pt>
                <c:pt idx="127">
                  <c:v>40.975462198257446</c:v>
                </c:pt>
                <c:pt idx="128">
                  <c:v>41.961718140602116</c:v>
                </c:pt>
                <c:pt idx="129">
                  <c:v>41.986729964256291</c:v>
                </c:pt>
                <c:pt idx="130">
                  <c:v>41.224601721763612</c:v>
                </c:pt>
                <c:pt idx="131">
                  <c:v>41.037292397499087</c:v>
                </c:pt>
                <c:pt idx="132">
                  <c:v>40.853422291755678</c:v>
                </c:pt>
                <c:pt idx="133">
                  <c:v>40.560412119865418</c:v>
                </c:pt>
                <c:pt idx="134">
                  <c:v>39.984158152580264</c:v>
                </c:pt>
                <c:pt idx="135">
                  <c:v>39.346973958015447</c:v>
                </c:pt>
                <c:pt idx="136">
                  <c:v>39.104545968055717</c:v>
                </c:pt>
                <c:pt idx="137">
                  <c:v>39.537598212242131</c:v>
                </c:pt>
                <c:pt idx="138">
                  <c:v>40.725532411575315</c:v>
                </c:pt>
                <c:pt idx="139">
                  <c:v>40.274222492218023</c:v>
                </c:pt>
                <c:pt idx="140">
                  <c:v>39.395897933959958</c:v>
                </c:pt>
                <c:pt idx="141">
                  <c:v>39.092392293930061</c:v>
                </c:pt>
                <c:pt idx="142">
                  <c:v>39.650388909339902</c:v>
                </c:pt>
                <c:pt idx="143">
                  <c:v>40.099245135307314</c:v>
                </c:pt>
                <c:pt idx="144">
                  <c:v>41.122920602798459</c:v>
                </c:pt>
                <c:pt idx="145">
                  <c:v>40.867477378845223</c:v>
                </c:pt>
                <c:pt idx="146">
                  <c:v>42.044916110038756</c:v>
                </c:pt>
                <c:pt idx="147">
                  <c:v>42.615277165412905</c:v>
                </c:pt>
                <c:pt idx="148">
                  <c:v>42.828952335357663</c:v>
                </c:pt>
                <c:pt idx="149">
                  <c:v>42.98169695472717</c:v>
                </c:pt>
                <c:pt idx="150">
                  <c:v>43.703301831245419</c:v>
                </c:pt>
                <c:pt idx="151">
                  <c:v>43.961599875450133</c:v>
                </c:pt>
                <c:pt idx="152">
                  <c:v>44.901337138175968</c:v>
                </c:pt>
                <c:pt idx="153">
                  <c:v>45.233997048377994</c:v>
                </c:pt>
                <c:pt idx="154">
                  <c:v>45.463475876808168</c:v>
                </c:pt>
                <c:pt idx="155">
                  <c:v>44.911773623466495</c:v>
                </c:pt>
                <c:pt idx="156">
                  <c:v>45.973016038894656</c:v>
                </c:pt>
                <c:pt idx="157">
                  <c:v>45.993612937927246</c:v>
                </c:pt>
                <c:pt idx="158">
                  <c:v>46.271154505729676</c:v>
                </c:pt>
                <c:pt idx="159">
                  <c:v>45.449640095710755</c:v>
                </c:pt>
                <c:pt idx="160">
                  <c:v>45.51486019229889</c:v>
                </c:pt>
                <c:pt idx="161">
                  <c:v>44.481024634361262</c:v>
                </c:pt>
                <c:pt idx="162">
                  <c:v>44.446502867698669</c:v>
                </c:pt>
                <c:pt idx="163">
                  <c:v>44.165029175758356</c:v>
                </c:pt>
                <c:pt idx="164">
                  <c:v>43.600311688423162</c:v>
                </c:pt>
                <c:pt idx="165">
                  <c:v>43.292538546562199</c:v>
                </c:pt>
                <c:pt idx="166">
                  <c:v>44.237584322929386</c:v>
                </c:pt>
                <c:pt idx="167">
                  <c:v>45.00004761981964</c:v>
                </c:pt>
                <c:pt idx="168">
                  <c:v>45.161392548561096</c:v>
                </c:pt>
                <c:pt idx="169">
                  <c:v>44.541556395530698</c:v>
                </c:pt>
                <c:pt idx="170">
                  <c:v>45.03076864051819</c:v>
                </c:pt>
                <c:pt idx="171">
                  <c:v>44.420924907684324</c:v>
                </c:pt>
                <c:pt idx="172">
                  <c:v>44.450269538879397</c:v>
                </c:pt>
                <c:pt idx="173">
                  <c:v>45.228536817550662</c:v>
                </c:pt>
                <c:pt idx="174">
                  <c:v>46.083686051368716</c:v>
                </c:pt>
                <c:pt idx="175">
                  <c:v>47.333591166496277</c:v>
                </c:pt>
                <c:pt idx="176">
                  <c:v>46.806440627098084</c:v>
                </c:pt>
                <c:pt idx="177">
                  <c:v>46.848150021553039</c:v>
                </c:pt>
                <c:pt idx="178">
                  <c:v>46.215298634529113</c:v>
                </c:pt>
                <c:pt idx="179">
                  <c:v>45.659328879356387</c:v>
                </c:pt>
                <c:pt idx="180">
                  <c:v>46.127688558578491</c:v>
                </c:pt>
                <c:pt idx="181">
                  <c:v>47.488741405487062</c:v>
                </c:pt>
                <c:pt idx="182">
                  <c:v>48.428738597869874</c:v>
                </c:pt>
                <c:pt idx="183">
                  <c:v>48.328090597152709</c:v>
                </c:pt>
                <c:pt idx="184">
                  <c:v>47.986449655532837</c:v>
                </c:pt>
                <c:pt idx="185">
                  <c:v>47.541627632141115</c:v>
                </c:pt>
                <c:pt idx="186">
                  <c:v>47.671624526977538</c:v>
                </c:pt>
                <c:pt idx="187">
                  <c:v>48.550544069290162</c:v>
                </c:pt>
                <c:pt idx="188">
                  <c:v>48.574840439796453</c:v>
                </c:pt>
                <c:pt idx="189">
                  <c:v>48.178080832481385</c:v>
                </c:pt>
                <c:pt idx="190">
                  <c:v>48.170118445396426</c:v>
                </c:pt>
                <c:pt idx="191">
                  <c:v>48.419100403785713</c:v>
                </c:pt>
                <c:pt idx="192">
                  <c:v>49.529584617614745</c:v>
                </c:pt>
                <c:pt idx="193">
                  <c:v>50.350865728378295</c:v>
                </c:pt>
                <c:pt idx="194">
                  <c:v>49.712965757369993</c:v>
                </c:pt>
                <c:pt idx="195">
                  <c:v>51.683884704589843</c:v>
                </c:pt>
                <c:pt idx="196">
                  <c:v>51.877747997283933</c:v>
                </c:pt>
                <c:pt idx="197">
                  <c:v>50.352966096878049</c:v>
                </c:pt>
                <c:pt idx="198">
                  <c:v>50.578940401077269</c:v>
                </c:pt>
                <c:pt idx="199">
                  <c:v>50.743984477996825</c:v>
                </c:pt>
                <c:pt idx="200">
                  <c:v>50.619826098442076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Лист22!$H$17:$H$217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16.810785642623902</c:v>
                </c:pt>
                <c:pt idx="2">
                  <c:v>15.82948367881775</c:v>
                </c:pt>
                <c:pt idx="3">
                  <c:v>15.667432792663575</c:v>
                </c:pt>
                <c:pt idx="4">
                  <c:v>15.249357013702394</c:v>
                </c:pt>
                <c:pt idx="5">
                  <c:v>16.508595026016238</c:v>
                </c:pt>
                <c:pt idx="6">
                  <c:v>15.65787085914612</c:v>
                </c:pt>
                <c:pt idx="7">
                  <c:v>15.122501499176025</c:v>
                </c:pt>
                <c:pt idx="8">
                  <c:v>16.264446253776548</c:v>
                </c:pt>
                <c:pt idx="9">
                  <c:v>16.970303078651426</c:v>
                </c:pt>
                <c:pt idx="10">
                  <c:v>16.821536408424375</c:v>
                </c:pt>
                <c:pt idx="11">
                  <c:v>17.592682131767273</c:v>
                </c:pt>
                <c:pt idx="12">
                  <c:v>18.679182985305786</c:v>
                </c:pt>
                <c:pt idx="13">
                  <c:v>18.519743034362794</c:v>
                </c:pt>
                <c:pt idx="14">
                  <c:v>17.997657890319825</c:v>
                </c:pt>
                <c:pt idx="15">
                  <c:v>17.177296998977663</c:v>
                </c:pt>
                <c:pt idx="16">
                  <c:v>17.03837564945221</c:v>
                </c:pt>
                <c:pt idx="17">
                  <c:v>17.236710120201113</c:v>
                </c:pt>
                <c:pt idx="18">
                  <c:v>17.756358382225038</c:v>
                </c:pt>
                <c:pt idx="19">
                  <c:v>17.488866578102112</c:v>
                </c:pt>
                <c:pt idx="20">
                  <c:v>16.546813992500304</c:v>
                </c:pt>
                <c:pt idx="21">
                  <c:v>17.535580325126645</c:v>
                </c:pt>
                <c:pt idx="22">
                  <c:v>17.419332018852234</c:v>
                </c:pt>
                <c:pt idx="23">
                  <c:v>16.882028058052061</c:v>
                </c:pt>
                <c:pt idx="24">
                  <c:v>16.559417588233948</c:v>
                </c:pt>
                <c:pt idx="25">
                  <c:v>16.91228735256195</c:v>
                </c:pt>
                <c:pt idx="26">
                  <c:v>15.805976035118103</c:v>
                </c:pt>
                <c:pt idx="27">
                  <c:v>15.814672100067138</c:v>
                </c:pt>
                <c:pt idx="28">
                  <c:v>14.862124046325684</c:v>
                </c:pt>
                <c:pt idx="29">
                  <c:v>14.838561353683472</c:v>
                </c:pt>
                <c:pt idx="30">
                  <c:v>14.458313098907471</c:v>
                </c:pt>
                <c:pt idx="31">
                  <c:v>14.83294582939148</c:v>
                </c:pt>
                <c:pt idx="32">
                  <c:v>15.956501207351685</c:v>
                </c:pt>
                <c:pt idx="33">
                  <c:v>15.620875503540042</c:v>
                </c:pt>
                <c:pt idx="34">
                  <c:v>15.722256858825682</c:v>
                </c:pt>
                <c:pt idx="35">
                  <c:v>16.499118448257445</c:v>
                </c:pt>
                <c:pt idx="36">
                  <c:v>16.812673528671262</c:v>
                </c:pt>
                <c:pt idx="37">
                  <c:v>17.203110240936279</c:v>
                </c:pt>
                <c:pt idx="38">
                  <c:v>17.670428585052491</c:v>
                </c:pt>
                <c:pt idx="39">
                  <c:v>16.492544149398803</c:v>
                </c:pt>
                <c:pt idx="40">
                  <c:v>16.927604059219362</c:v>
                </c:pt>
                <c:pt idx="41">
                  <c:v>17.683977760314942</c:v>
                </c:pt>
                <c:pt idx="42">
                  <c:v>18.013336822509764</c:v>
                </c:pt>
                <c:pt idx="43">
                  <c:v>18.419577516555783</c:v>
                </c:pt>
                <c:pt idx="44">
                  <c:v>19.76076287937164</c:v>
                </c:pt>
                <c:pt idx="45">
                  <c:v>21.99464140987396</c:v>
                </c:pt>
                <c:pt idx="46">
                  <c:v>21.514000174522398</c:v>
                </c:pt>
                <c:pt idx="47">
                  <c:v>20.930177857398988</c:v>
                </c:pt>
                <c:pt idx="48">
                  <c:v>20.783362599372865</c:v>
                </c:pt>
                <c:pt idx="49">
                  <c:v>21.205407275199889</c:v>
                </c:pt>
                <c:pt idx="50">
                  <c:v>21.524271192550657</c:v>
                </c:pt>
                <c:pt idx="51">
                  <c:v>21.666511291503905</c:v>
                </c:pt>
                <c:pt idx="52">
                  <c:v>21.201674037933351</c:v>
                </c:pt>
                <c:pt idx="53">
                  <c:v>22.349781129837037</c:v>
                </c:pt>
                <c:pt idx="54">
                  <c:v>23.214644749641419</c:v>
                </c:pt>
                <c:pt idx="55">
                  <c:v>24.076988280296327</c:v>
                </c:pt>
                <c:pt idx="56">
                  <c:v>24.698338870048524</c:v>
                </c:pt>
                <c:pt idx="57">
                  <c:v>25.036445664405825</c:v>
                </c:pt>
                <c:pt idx="58">
                  <c:v>24.593371376991275</c:v>
                </c:pt>
                <c:pt idx="59">
                  <c:v>23.363157023429871</c:v>
                </c:pt>
                <c:pt idx="60">
                  <c:v>23.492381888389591</c:v>
                </c:pt>
                <c:pt idx="61">
                  <c:v>21.484425994873046</c:v>
                </c:pt>
                <c:pt idx="62">
                  <c:v>21.221266998291014</c:v>
                </c:pt>
                <c:pt idx="63">
                  <c:v>20.89717777442932</c:v>
                </c:pt>
                <c:pt idx="64">
                  <c:v>20.967844755172727</c:v>
                </c:pt>
                <c:pt idx="65">
                  <c:v>21.713991970062256</c:v>
                </c:pt>
                <c:pt idx="66">
                  <c:v>23.21502081680298</c:v>
                </c:pt>
                <c:pt idx="67">
                  <c:v>23.076805868148803</c:v>
                </c:pt>
                <c:pt idx="68">
                  <c:v>24.551535588264464</c:v>
                </c:pt>
                <c:pt idx="69">
                  <c:v>24.656468668937681</c:v>
                </c:pt>
                <c:pt idx="70">
                  <c:v>25.876409132003783</c:v>
                </c:pt>
                <c:pt idx="71">
                  <c:v>24.705663063049315</c:v>
                </c:pt>
                <c:pt idx="72">
                  <c:v>26.137777251243591</c:v>
                </c:pt>
                <c:pt idx="73">
                  <c:v>26.290772747993469</c:v>
                </c:pt>
                <c:pt idx="74">
                  <c:v>27.876649876594541</c:v>
                </c:pt>
                <c:pt idx="75">
                  <c:v>28.861408637046814</c:v>
                </c:pt>
                <c:pt idx="76">
                  <c:v>28.12752220439911</c:v>
                </c:pt>
                <c:pt idx="77">
                  <c:v>28.688705544471741</c:v>
                </c:pt>
                <c:pt idx="78">
                  <c:v>28.468707802772521</c:v>
                </c:pt>
                <c:pt idx="79">
                  <c:v>28.457444567680358</c:v>
                </c:pt>
                <c:pt idx="80">
                  <c:v>28.025125678062441</c:v>
                </c:pt>
                <c:pt idx="81">
                  <c:v>27.416183293342591</c:v>
                </c:pt>
                <c:pt idx="82">
                  <c:v>28.054101165771485</c:v>
                </c:pt>
                <c:pt idx="83">
                  <c:v>26.554837633132937</c:v>
                </c:pt>
                <c:pt idx="84">
                  <c:v>27.346518769264215</c:v>
                </c:pt>
                <c:pt idx="85">
                  <c:v>26.679018177032475</c:v>
                </c:pt>
                <c:pt idx="86">
                  <c:v>27.364998465538022</c:v>
                </c:pt>
                <c:pt idx="87">
                  <c:v>26.273923099517823</c:v>
                </c:pt>
                <c:pt idx="88">
                  <c:v>26.075540901184077</c:v>
                </c:pt>
                <c:pt idx="89">
                  <c:v>25.450144063949587</c:v>
                </c:pt>
                <c:pt idx="90">
                  <c:v>26.077566144943233</c:v>
                </c:pt>
                <c:pt idx="91">
                  <c:v>26.210490158081058</c:v>
                </c:pt>
                <c:pt idx="92">
                  <c:v>26.054211391448973</c:v>
                </c:pt>
                <c:pt idx="93">
                  <c:v>26.154876970291141</c:v>
                </c:pt>
                <c:pt idx="94">
                  <c:v>26.830361467361449</c:v>
                </c:pt>
                <c:pt idx="95">
                  <c:v>27.582727596282965</c:v>
                </c:pt>
                <c:pt idx="96">
                  <c:v>28.152511245727538</c:v>
                </c:pt>
                <c:pt idx="97">
                  <c:v>27.941113813400268</c:v>
                </c:pt>
                <c:pt idx="98">
                  <c:v>28.166724086761473</c:v>
                </c:pt>
                <c:pt idx="99">
                  <c:v>27.965319074630735</c:v>
                </c:pt>
                <c:pt idx="100">
                  <c:v>29.334608200073241</c:v>
                </c:pt>
                <c:pt idx="101">
                  <c:v>29.849273183822632</c:v>
                </c:pt>
                <c:pt idx="102">
                  <c:v>31.11286113834381</c:v>
                </c:pt>
                <c:pt idx="103">
                  <c:v>32.093204974174498</c:v>
                </c:pt>
                <c:pt idx="104">
                  <c:v>31.974493155479433</c:v>
                </c:pt>
                <c:pt idx="105">
                  <c:v>33.108600255012512</c:v>
                </c:pt>
                <c:pt idx="106">
                  <c:v>32.884187911987304</c:v>
                </c:pt>
                <c:pt idx="107">
                  <c:v>32.058656877517706</c:v>
                </c:pt>
                <c:pt idx="108">
                  <c:v>32.846070511817935</c:v>
                </c:pt>
                <c:pt idx="109">
                  <c:v>33.84221832942962</c:v>
                </c:pt>
                <c:pt idx="110">
                  <c:v>35.09531081581116</c:v>
                </c:pt>
                <c:pt idx="111">
                  <c:v>34.635716770172117</c:v>
                </c:pt>
                <c:pt idx="112">
                  <c:v>34.607170799255371</c:v>
                </c:pt>
                <c:pt idx="113">
                  <c:v>33.797443746566771</c:v>
                </c:pt>
                <c:pt idx="114">
                  <c:v>32.884535612106326</c:v>
                </c:pt>
                <c:pt idx="115">
                  <c:v>33.40450910949707</c:v>
                </c:pt>
                <c:pt idx="116">
                  <c:v>33.741900450706488</c:v>
                </c:pt>
                <c:pt idx="117">
                  <c:v>33.658235814094539</c:v>
                </c:pt>
                <c:pt idx="118">
                  <c:v>33.969327382087712</c:v>
                </c:pt>
                <c:pt idx="119">
                  <c:v>33.175403987884522</c:v>
                </c:pt>
                <c:pt idx="120">
                  <c:v>32.818487976074223</c:v>
                </c:pt>
                <c:pt idx="121">
                  <c:v>33.280823041915895</c:v>
                </c:pt>
                <c:pt idx="122">
                  <c:v>34.237862438201901</c:v>
                </c:pt>
                <c:pt idx="123">
                  <c:v>33.735720106124873</c:v>
                </c:pt>
                <c:pt idx="124">
                  <c:v>34.846522442817687</c:v>
                </c:pt>
                <c:pt idx="125">
                  <c:v>37.210143374443057</c:v>
                </c:pt>
                <c:pt idx="126">
                  <c:v>37.928561526298523</c:v>
                </c:pt>
                <c:pt idx="127">
                  <c:v>38.332544323921205</c:v>
                </c:pt>
                <c:pt idx="128">
                  <c:v>38.453283326148991</c:v>
                </c:pt>
                <c:pt idx="129">
                  <c:v>38.825007689476017</c:v>
                </c:pt>
                <c:pt idx="130">
                  <c:v>38.595613684654239</c:v>
                </c:pt>
                <c:pt idx="131">
                  <c:v>38.760975884437563</c:v>
                </c:pt>
                <c:pt idx="132">
                  <c:v>38.245818318367007</c:v>
                </c:pt>
                <c:pt idx="133">
                  <c:v>39.661479670524599</c:v>
                </c:pt>
                <c:pt idx="134">
                  <c:v>40.158148405075075</c:v>
                </c:pt>
                <c:pt idx="135">
                  <c:v>41.229635734558109</c:v>
                </c:pt>
                <c:pt idx="136">
                  <c:v>41.938477870941156</c:v>
                </c:pt>
                <c:pt idx="137">
                  <c:v>42.724201639175419</c:v>
                </c:pt>
                <c:pt idx="138">
                  <c:v>42.908807039260864</c:v>
                </c:pt>
                <c:pt idx="139">
                  <c:v>42.486335086822514</c:v>
                </c:pt>
                <c:pt idx="140">
                  <c:v>43.3166820526123</c:v>
                </c:pt>
                <c:pt idx="141">
                  <c:v>42.476593664169314</c:v>
                </c:pt>
                <c:pt idx="142">
                  <c:v>41.527365532875059</c:v>
                </c:pt>
                <c:pt idx="143">
                  <c:v>41.470830569267278</c:v>
                </c:pt>
                <c:pt idx="144">
                  <c:v>40.993239951133724</c:v>
                </c:pt>
                <c:pt idx="145">
                  <c:v>41.270530964851382</c:v>
                </c:pt>
                <c:pt idx="146">
                  <c:v>43.219176785469053</c:v>
                </c:pt>
                <c:pt idx="147">
                  <c:v>43.030641524314888</c:v>
                </c:pt>
                <c:pt idx="148">
                  <c:v>43.777050931930539</c:v>
                </c:pt>
                <c:pt idx="149">
                  <c:v>44.41431995010376</c:v>
                </c:pt>
                <c:pt idx="150">
                  <c:v>44.630533313751222</c:v>
                </c:pt>
                <c:pt idx="151">
                  <c:v>44.172185895919803</c:v>
                </c:pt>
                <c:pt idx="152">
                  <c:v>45.956572984695434</c:v>
                </c:pt>
                <c:pt idx="153">
                  <c:v>46.641904418945316</c:v>
                </c:pt>
                <c:pt idx="154">
                  <c:v>48.580054771423342</c:v>
                </c:pt>
                <c:pt idx="155">
                  <c:v>48.921212182998659</c:v>
                </c:pt>
                <c:pt idx="156">
                  <c:v>49.651167138099673</c:v>
                </c:pt>
                <c:pt idx="157">
                  <c:v>49.706560988426212</c:v>
                </c:pt>
                <c:pt idx="158">
                  <c:v>48.980773756980895</c:v>
                </c:pt>
                <c:pt idx="159">
                  <c:v>47.647909173011783</c:v>
                </c:pt>
                <c:pt idx="160">
                  <c:v>47.069926220893862</c:v>
                </c:pt>
                <c:pt idx="161">
                  <c:v>47.744762187004085</c:v>
                </c:pt>
                <c:pt idx="162">
                  <c:v>48.597141424179078</c:v>
                </c:pt>
                <c:pt idx="163">
                  <c:v>48.350464683532714</c:v>
                </c:pt>
                <c:pt idx="164">
                  <c:v>48.996481433868411</c:v>
                </c:pt>
                <c:pt idx="165">
                  <c:v>49.041379816055304</c:v>
                </c:pt>
                <c:pt idx="166">
                  <c:v>49.157200845718386</c:v>
                </c:pt>
                <c:pt idx="167">
                  <c:v>48.058272953033445</c:v>
                </c:pt>
                <c:pt idx="168">
                  <c:v>48.572289729118346</c:v>
                </c:pt>
                <c:pt idx="169">
                  <c:v>47.621166115760801</c:v>
                </c:pt>
                <c:pt idx="170">
                  <c:v>47.604986847877498</c:v>
                </c:pt>
                <c:pt idx="171">
                  <c:v>49.021689211845398</c:v>
                </c:pt>
                <c:pt idx="172">
                  <c:v>49.079871809959414</c:v>
                </c:pt>
                <c:pt idx="173">
                  <c:v>48.674747899055482</c:v>
                </c:pt>
                <c:pt idx="174">
                  <c:v>49.882568656921386</c:v>
                </c:pt>
                <c:pt idx="175">
                  <c:v>50.309208009719846</c:v>
                </c:pt>
                <c:pt idx="176">
                  <c:v>51.008734060287473</c:v>
                </c:pt>
                <c:pt idx="177">
                  <c:v>51.60507902908325</c:v>
                </c:pt>
                <c:pt idx="178">
                  <c:v>52.09824323940277</c:v>
                </c:pt>
                <c:pt idx="179">
                  <c:v>51.984329773902893</c:v>
                </c:pt>
                <c:pt idx="180">
                  <c:v>52.625298263549809</c:v>
                </c:pt>
                <c:pt idx="181">
                  <c:v>53.947705648422243</c:v>
                </c:pt>
                <c:pt idx="182">
                  <c:v>55.65891025352478</c:v>
                </c:pt>
                <c:pt idx="183">
                  <c:v>54.915059204101567</c:v>
                </c:pt>
                <c:pt idx="184">
                  <c:v>53.930215213775639</c:v>
                </c:pt>
                <c:pt idx="185">
                  <c:v>54.018127428054811</c:v>
                </c:pt>
                <c:pt idx="186">
                  <c:v>53.743394772529605</c:v>
                </c:pt>
                <c:pt idx="187">
                  <c:v>52.687480711936956</c:v>
                </c:pt>
                <c:pt idx="188">
                  <c:v>53.244510996818548</c:v>
                </c:pt>
                <c:pt idx="189">
                  <c:v>53.014401215553285</c:v>
                </c:pt>
                <c:pt idx="190">
                  <c:v>54.535047962188727</c:v>
                </c:pt>
                <c:pt idx="191">
                  <c:v>53.960764158248907</c:v>
                </c:pt>
                <c:pt idx="192">
                  <c:v>54.199772447586057</c:v>
                </c:pt>
                <c:pt idx="193">
                  <c:v>54.017725082397462</c:v>
                </c:pt>
                <c:pt idx="194">
                  <c:v>53.234559349060056</c:v>
                </c:pt>
                <c:pt idx="195">
                  <c:v>54.202149820327755</c:v>
                </c:pt>
                <c:pt idx="196">
                  <c:v>54.742725975990297</c:v>
                </c:pt>
                <c:pt idx="197">
                  <c:v>54.926615599632264</c:v>
                </c:pt>
                <c:pt idx="198">
                  <c:v>56.225512605667113</c:v>
                </c:pt>
                <c:pt idx="199">
                  <c:v>55.381269222259519</c:v>
                </c:pt>
                <c:pt idx="200">
                  <c:v>54.433844757080081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Лист22!$I$17:$I$217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16.485457166671754</c:v>
                </c:pt>
                <c:pt idx="2">
                  <c:v>16.534826726913451</c:v>
                </c:pt>
                <c:pt idx="3">
                  <c:v>17.085572792053224</c:v>
                </c:pt>
                <c:pt idx="4">
                  <c:v>17.698168537139892</c:v>
                </c:pt>
                <c:pt idx="5">
                  <c:v>17.990369943618777</c:v>
                </c:pt>
                <c:pt idx="6">
                  <c:v>17.672380014419556</c:v>
                </c:pt>
                <c:pt idx="7">
                  <c:v>17.987619464874268</c:v>
                </c:pt>
                <c:pt idx="8">
                  <c:v>18.046834345817565</c:v>
                </c:pt>
                <c:pt idx="9">
                  <c:v>17.92942540836334</c:v>
                </c:pt>
                <c:pt idx="10">
                  <c:v>18.551866150856018</c:v>
                </c:pt>
                <c:pt idx="11">
                  <c:v>18.817620684623719</c:v>
                </c:pt>
                <c:pt idx="12">
                  <c:v>19.080855775833129</c:v>
                </c:pt>
                <c:pt idx="13">
                  <c:v>18.727940223693849</c:v>
                </c:pt>
                <c:pt idx="14">
                  <c:v>19.734464213371279</c:v>
                </c:pt>
                <c:pt idx="15">
                  <c:v>19.902306736946105</c:v>
                </c:pt>
                <c:pt idx="16">
                  <c:v>19.353337624549866</c:v>
                </c:pt>
                <c:pt idx="17">
                  <c:v>19.226343619346618</c:v>
                </c:pt>
                <c:pt idx="18">
                  <c:v>18.736704421043399</c:v>
                </c:pt>
                <c:pt idx="19">
                  <c:v>18.006072281837461</c:v>
                </c:pt>
                <c:pt idx="20">
                  <c:v>18.094691543579099</c:v>
                </c:pt>
                <c:pt idx="21">
                  <c:v>17.756295843124388</c:v>
                </c:pt>
                <c:pt idx="22">
                  <c:v>18.670719384193418</c:v>
                </c:pt>
                <c:pt idx="23">
                  <c:v>18.306024233818054</c:v>
                </c:pt>
                <c:pt idx="24">
                  <c:v>18.018211038589477</c:v>
                </c:pt>
                <c:pt idx="25">
                  <c:v>18.723752326965332</c:v>
                </c:pt>
                <c:pt idx="26">
                  <c:v>19.866300997734069</c:v>
                </c:pt>
                <c:pt idx="27">
                  <c:v>19.909793690681457</c:v>
                </c:pt>
                <c:pt idx="28">
                  <c:v>19.4840208902359</c:v>
                </c:pt>
                <c:pt idx="29">
                  <c:v>20.491129721641542</c:v>
                </c:pt>
                <c:pt idx="30">
                  <c:v>21.321615381240846</c:v>
                </c:pt>
                <c:pt idx="31">
                  <c:v>21.184897937774661</c:v>
                </c:pt>
                <c:pt idx="32">
                  <c:v>21.983125163078309</c:v>
                </c:pt>
                <c:pt idx="33">
                  <c:v>20.644170983314517</c:v>
                </c:pt>
                <c:pt idx="34">
                  <c:v>21.596161149024962</c:v>
                </c:pt>
                <c:pt idx="35">
                  <c:v>21.009568835258484</c:v>
                </c:pt>
                <c:pt idx="36">
                  <c:v>20.679920866966246</c:v>
                </c:pt>
                <c:pt idx="37">
                  <c:v>19.886966389656067</c:v>
                </c:pt>
                <c:pt idx="38">
                  <c:v>20.022997596740723</c:v>
                </c:pt>
                <c:pt idx="39">
                  <c:v>21.158342271804809</c:v>
                </c:pt>
                <c:pt idx="40">
                  <c:v>21.374694005966187</c:v>
                </c:pt>
                <c:pt idx="41">
                  <c:v>22.159905673980713</c:v>
                </c:pt>
                <c:pt idx="42">
                  <c:v>22.841936583518979</c:v>
                </c:pt>
                <c:pt idx="43">
                  <c:v>22.244848801612854</c:v>
                </c:pt>
                <c:pt idx="44">
                  <c:v>22.821178540229795</c:v>
                </c:pt>
                <c:pt idx="45">
                  <c:v>23.654452624320982</c:v>
                </c:pt>
                <c:pt idx="46">
                  <c:v>24.882483236312865</c:v>
                </c:pt>
                <c:pt idx="47">
                  <c:v>24.333457870483397</c:v>
                </c:pt>
                <c:pt idx="48">
                  <c:v>24.89348057937622</c:v>
                </c:pt>
                <c:pt idx="49">
                  <c:v>26.272754365921021</c:v>
                </c:pt>
                <c:pt idx="50">
                  <c:v>25.514847070693971</c:v>
                </c:pt>
                <c:pt idx="51">
                  <c:v>24.647799709320068</c:v>
                </c:pt>
                <c:pt idx="52">
                  <c:v>25.393697016716004</c:v>
                </c:pt>
                <c:pt idx="53">
                  <c:v>26.714412919044495</c:v>
                </c:pt>
                <c:pt idx="54">
                  <c:v>27.751885349273682</c:v>
                </c:pt>
                <c:pt idx="55">
                  <c:v>28.46896311759949</c:v>
                </c:pt>
                <c:pt idx="56">
                  <c:v>28.902797090530399</c:v>
                </c:pt>
                <c:pt idx="57">
                  <c:v>28.915575408935549</c:v>
                </c:pt>
                <c:pt idx="58">
                  <c:v>28.999276374816898</c:v>
                </c:pt>
                <c:pt idx="59">
                  <c:v>29.477733545303348</c:v>
                </c:pt>
                <c:pt idx="60">
                  <c:v>28.603629934310916</c:v>
                </c:pt>
                <c:pt idx="61">
                  <c:v>29.65438625717163</c:v>
                </c:pt>
                <c:pt idx="62">
                  <c:v>30.464149962425232</c:v>
                </c:pt>
                <c:pt idx="63">
                  <c:v>31.170732262611388</c:v>
                </c:pt>
                <c:pt idx="64">
                  <c:v>30.418133481025695</c:v>
                </c:pt>
                <c:pt idx="65">
                  <c:v>30.934295969963074</c:v>
                </c:pt>
                <c:pt idx="66">
                  <c:v>30.84934009075165</c:v>
                </c:pt>
                <c:pt idx="67">
                  <c:v>31.51926584339142</c:v>
                </c:pt>
                <c:pt idx="68">
                  <c:v>32.080051529884337</c:v>
                </c:pt>
                <c:pt idx="69">
                  <c:v>31.901906989097593</c:v>
                </c:pt>
                <c:pt idx="70">
                  <c:v>32.723076562881467</c:v>
                </c:pt>
                <c:pt idx="71">
                  <c:v>33.074980319976802</c:v>
                </c:pt>
                <c:pt idx="72">
                  <c:v>32.327828422546389</c:v>
                </c:pt>
                <c:pt idx="73">
                  <c:v>33.013558156967164</c:v>
                </c:pt>
                <c:pt idx="74">
                  <c:v>32.240106809616087</c:v>
                </c:pt>
                <c:pt idx="75">
                  <c:v>32.713515396118162</c:v>
                </c:pt>
                <c:pt idx="76">
                  <c:v>33.190363524436954</c:v>
                </c:pt>
                <c:pt idx="77">
                  <c:v>33.564030247688294</c:v>
                </c:pt>
                <c:pt idx="78">
                  <c:v>34.18868233203888</c:v>
                </c:pt>
                <c:pt idx="79">
                  <c:v>35.748278761863709</c:v>
                </c:pt>
                <c:pt idx="80">
                  <c:v>35.913063555717471</c:v>
                </c:pt>
                <c:pt idx="81">
                  <c:v>36.328833710670473</c:v>
                </c:pt>
                <c:pt idx="82">
                  <c:v>37.319423107147216</c:v>
                </c:pt>
                <c:pt idx="83">
                  <c:v>38.069019239425664</c:v>
                </c:pt>
                <c:pt idx="84">
                  <c:v>38.535372222900385</c:v>
                </c:pt>
                <c:pt idx="85">
                  <c:v>37.643204793930053</c:v>
                </c:pt>
                <c:pt idx="86">
                  <c:v>37.325856283187861</c:v>
                </c:pt>
                <c:pt idx="87">
                  <c:v>37.085389404296876</c:v>
                </c:pt>
                <c:pt idx="88">
                  <c:v>36.915845172882079</c:v>
                </c:pt>
                <c:pt idx="89">
                  <c:v>37.321119859695436</c:v>
                </c:pt>
                <c:pt idx="90">
                  <c:v>37.909896801948548</c:v>
                </c:pt>
                <c:pt idx="91">
                  <c:v>38.071658782005315</c:v>
                </c:pt>
                <c:pt idx="92">
                  <c:v>37.770114253044127</c:v>
                </c:pt>
                <c:pt idx="93">
                  <c:v>38.223451355934145</c:v>
                </c:pt>
                <c:pt idx="94">
                  <c:v>37.397670090675355</c:v>
                </c:pt>
                <c:pt idx="95">
                  <c:v>36.707180918693545</c:v>
                </c:pt>
                <c:pt idx="96">
                  <c:v>37.629636415481563</c:v>
                </c:pt>
                <c:pt idx="97">
                  <c:v>37.770910507202146</c:v>
                </c:pt>
                <c:pt idx="98">
                  <c:v>37.48516996002197</c:v>
                </c:pt>
                <c:pt idx="99">
                  <c:v>38.63231104469299</c:v>
                </c:pt>
                <c:pt idx="100">
                  <c:v>38.002396474838257</c:v>
                </c:pt>
                <c:pt idx="101">
                  <c:v>36.649711284637455</c:v>
                </c:pt>
                <c:pt idx="102">
                  <c:v>37.58797043991089</c:v>
                </c:pt>
                <c:pt idx="103">
                  <c:v>38.423048513412475</c:v>
                </c:pt>
                <c:pt idx="104">
                  <c:v>39.017133969306947</c:v>
                </c:pt>
                <c:pt idx="105">
                  <c:v>38.82407968235016</c:v>
                </c:pt>
                <c:pt idx="106">
                  <c:v>38.952338540077214</c:v>
                </c:pt>
                <c:pt idx="107">
                  <c:v>39.83547902965546</c:v>
                </c:pt>
                <c:pt idx="108">
                  <c:v>40.789542490005495</c:v>
                </c:pt>
                <c:pt idx="109">
                  <c:v>40.644549972534179</c:v>
                </c:pt>
                <c:pt idx="110">
                  <c:v>39.538313659667971</c:v>
                </c:pt>
                <c:pt idx="111">
                  <c:v>39.107557580947869</c:v>
                </c:pt>
                <c:pt idx="112">
                  <c:v>38.435808561325075</c:v>
                </c:pt>
                <c:pt idx="113">
                  <c:v>37.480815746307371</c:v>
                </c:pt>
                <c:pt idx="114">
                  <c:v>37.778641849517825</c:v>
                </c:pt>
                <c:pt idx="115">
                  <c:v>38.64532788658142</c:v>
                </c:pt>
                <c:pt idx="116">
                  <c:v>38.83745314216614</c:v>
                </c:pt>
                <c:pt idx="117">
                  <c:v>40.960397315979002</c:v>
                </c:pt>
                <c:pt idx="118">
                  <c:v>41.533482460021979</c:v>
                </c:pt>
                <c:pt idx="119">
                  <c:v>41.367637376785275</c:v>
                </c:pt>
                <c:pt idx="120">
                  <c:v>41.34304369449616</c:v>
                </c:pt>
                <c:pt idx="121">
                  <c:v>40.891435050010678</c:v>
                </c:pt>
                <c:pt idx="122">
                  <c:v>40.516708037376404</c:v>
                </c:pt>
                <c:pt idx="123">
                  <c:v>41.214737229347229</c:v>
                </c:pt>
                <c:pt idx="124">
                  <c:v>41.49171109008789</c:v>
                </c:pt>
                <c:pt idx="125">
                  <c:v>42.084039434432981</c:v>
                </c:pt>
                <c:pt idx="126">
                  <c:v>43.113375161170957</c:v>
                </c:pt>
                <c:pt idx="127">
                  <c:v>44.039529482841495</c:v>
                </c:pt>
                <c:pt idx="128">
                  <c:v>43.500543738365174</c:v>
                </c:pt>
                <c:pt idx="129">
                  <c:v>44.394439625740056</c:v>
                </c:pt>
                <c:pt idx="130">
                  <c:v>44.687217144966127</c:v>
                </c:pt>
                <c:pt idx="131">
                  <c:v>45.475412184715275</c:v>
                </c:pt>
                <c:pt idx="132">
                  <c:v>46.160426465988159</c:v>
                </c:pt>
                <c:pt idx="133">
                  <c:v>48.140510196685796</c:v>
                </c:pt>
                <c:pt idx="134">
                  <c:v>47.983412845611575</c:v>
                </c:pt>
                <c:pt idx="135">
                  <c:v>48.035050001144413</c:v>
                </c:pt>
                <c:pt idx="136">
                  <c:v>48.090126375198359</c:v>
                </c:pt>
                <c:pt idx="137">
                  <c:v>48.900084381103518</c:v>
                </c:pt>
                <c:pt idx="138">
                  <c:v>48.244902320861812</c:v>
                </c:pt>
                <c:pt idx="139">
                  <c:v>48.84253917884827</c:v>
                </c:pt>
                <c:pt idx="140">
                  <c:v>48.341120382308958</c:v>
                </c:pt>
                <c:pt idx="141">
                  <c:v>48.155056392669685</c:v>
                </c:pt>
                <c:pt idx="142">
                  <c:v>47.547937071800227</c:v>
                </c:pt>
                <c:pt idx="143">
                  <c:v>47.875761773109438</c:v>
                </c:pt>
                <c:pt idx="144">
                  <c:v>47.062279965400691</c:v>
                </c:pt>
                <c:pt idx="145">
                  <c:v>47.855783518791206</c:v>
                </c:pt>
                <c:pt idx="146">
                  <c:v>48.970601186752319</c:v>
                </c:pt>
                <c:pt idx="147">
                  <c:v>49.844425590515144</c:v>
                </c:pt>
                <c:pt idx="148">
                  <c:v>50.42904721450806</c:v>
                </c:pt>
                <c:pt idx="149">
                  <c:v>51.270613183975222</c:v>
                </c:pt>
                <c:pt idx="150">
                  <c:v>50.652998394966126</c:v>
                </c:pt>
                <c:pt idx="151">
                  <c:v>50.790264914512633</c:v>
                </c:pt>
                <c:pt idx="152">
                  <c:v>50.744949277877808</c:v>
                </c:pt>
                <c:pt idx="153">
                  <c:v>51.952452236175539</c:v>
                </c:pt>
                <c:pt idx="154">
                  <c:v>52.240962253570558</c:v>
                </c:pt>
                <c:pt idx="155">
                  <c:v>52.780457632064824</c:v>
                </c:pt>
                <c:pt idx="156">
                  <c:v>52.856646501541142</c:v>
                </c:pt>
                <c:pt idx="157">
                  <c:v>52.078211875915528</c:v>
                </c:pt>
                <c:pt idx="158">
                  <c:v>52.048699897766113</c:v>
                </c:pt>
                <c:pt idx="159">
                  <c:v>52.413944124221807</c:v>
                </c:pt>
                <c:pt idx="160">
                  <c:v>53.036133342742922</c:v>
                </c:pt>
                <c:pt idx="161">
                  <c:v>52.61767672157287</c:v>
                </c:pt>
                <c:pt idx="162">
                  <c:v>53.81216444587708</c:v>
                </c:pt>
                <c:pt idx="163">
                  <c:v>54.405533802032465</c:v>
                </c:pt>
                <c:pt idx="164">
                  <c:v>55.25584750366211</c:v>
                </c:pt>
                <c:pt idx="165">
                  <c:v>55.636895711898809</c:v>
                </c:pt>
                <c:pt idx="166">
                  <c:v>56.699383138656621</c:v>
                </c:pt>
                <c:pt idx="167">
                  <c:v>56.302689483642574</c:v>
                </c:pt>
                <c:pt idx="168">
                  <c:v>57.015043903350829</c:v>
                </c:pt>
                <c:pt idx="169">
                  <c:v>56.946217241287229</c:v>
                </c:pt>
                <c:pt idx="170">
                  <c:v>58.130210144042969</c:v>
                </c:pt>
                <c:pt idx="171">
                  <c:v>57.192963670730592</c:v>
                </c:pt>
                <c:pt idx="172">
                  <c:v>57.010598829269412</c:v>
                </c:pt>
                <c:pt idx="173">
                  <c:v>57.085178333282471</c:v>
                </c:pt>
                <c:pt idx="174">
                  <c:v>56.876514041900634</c:v>
                </c:pt>
                <c:pt idx="175">
                  <c:v>57.596835111618041</c:v>
                </c:pt>
                <c:pt idx="176">
                  <c:v>57.144658113479615</c:v>
                </c:pt>
                <c:pt idx="177">
                  <c:v>57.765237319946287</c:v>
                </c:pt>
                <c:pt idx="178">
                  <c:v>58.276676460266117</c:v>
                </c:pt>
                <c:pt idx="179">
                  <c:v>58.006934518814091</c:v>
                </c:pt>
                <c:pt idx="180">
                  <c:v>57.994136922836304</c:v>
                </c:pt>
                <c:pt idx="181">
                  <c:v>56.522158245086672</c:v>
                </c:pt>
                <c:pt idx="182">
                  <c:v>57.219471660614019</c:v>
                </c:pt>
                <c:pt idx="183">
                  <c:v>57.855854848861696</c:v>
                </c:pt>
                <c:pt idx="184">
                  <c:v>58.886994241714483</c:v>
                </c:pt>
                <c:pt idx="185">
                  <c:v>59.491118995666511</c:v>
                </c:pt>
                <c:pt idx="186">
                  <c:v>60.850125381469731</c:v>
                </c:pt>
                <c:pt idx="187">
                  <c:v>61.672382844924932</c:v>
                </c:pt>
                <c:pt idx="188">
                  <c:v>62.067625669479376</c:v>
                </c:pt>
                <c:pt idx="189">
                  <c:v>62.35968741226197</c:v>
                </c:pt>
                <c:pt idx="190">
                  <c:v>62.410756214141848</c:v>
                </c:pt>
                <c:pt idx="191">
                  <c:v>62.358643934249884</c:v>
                </c:pt>
                <c:pt idx="192">
                  <c:v>61.943886461257932</c:v>
                </c:pt>
                <c:pt idx="193">
                  <c:v>62.284010620117186</c:v>
                </c:pt>
                <c:pt idx="194">
                  <c:v>62.023016410827637</c:v>
                </c:pt>
                <c:pt idx="195">
                  <c:v>61.832944849014282</c:v>
                </c:pt>
                <c:pt idx="196">
                  <c:v>62.217692852020264</c:v>
                </c:pt>
                <c:pt idx="197">
                  <c:v>62.966004854202268</c:v>
                </c:pt>
                <c:pt idx="198">
                  <c:v>62.927176790237425</c:v>
                </c:pt>
                <c:pt idx="199">
                  <c:v>63.103042217254639</c:v>
                </c:pt>
                <c:pt idx="200">
                  <c:v>64.21385198974609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18720"/>
        <c:axId val="201920512"/>
      </c:lineChart>
      <c:catAx>
        <c:axId val="2019187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01920512"/>
        <c:crosses val="autoZero"/>
        <c:auto val="1"/>
        <c:lblAlgn val="ctr"/>
        <c:lblOffset val="100"/>
        <c:noMultiLvlLbl val="0"/>
      </c:catAx>
      <c:valAx>
        <c:axId val="20192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91872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marker>
            <c:symbol val="none"/>
          </c:marker>
          <c:val>
            <c:numRef>
              <c:f>Лист23!$B$11:$B$210</c:f>
              <c:numCache>
                <c:formatCode>General</c:formatCode>
                <c:ptCount val="200"/>
                <c:pt idx="0">
                  <c:v>63.404722274749133</c:v>
                </c:pt>
                <c:pt idx="1">
                  <c:v>60.373157634286287</c:v>
                </c:pt>
                <c:pt idx="2">
                  <c:v>64.004357933144092</c:v>
                </c:pt>
                <c:pt idx="3">
                  <c:v>69.862070430473423</c:v>
                </c:pt>
                <c:pt idx="4">
                  <c:v>68.616554087887096</c:v>
                </c:pt>
                <c:pt idx="5">
                  <c:v>51.636771565764157</c:v>
                </c:pt>
                <c:pt idx="6">
                  <c:v>78.675198812776742</c:v>
                </c:pt>
                <c:pt idx="7">
                  <c:v>61.368135463638801</c:v>
                </c:pt>
                <c:pt idx="8">
                  <c:v>61.988652640348583</c:v>
                </c:pt>
                <c:pt idx="9">
                  <c:v>67.335639723352358</c:v>
                </c:pt>
                <c:pt idx="10">
                  <c:v>68.682503425819192</c:v>
                </c:pt>
                <c:pt idx="11">
                  <c:v>72.331617562018593</c:v>
                </c:pt>
                <c:pt idx="12">
                  <c:v>70.726526613844342</c:v>
                </c:pt>
                <c:pt idx="13">
                  <c:v>59.861378270932768</c:v>
                </c:pt>
                <c:pt idx="14">
                  <c:v>63.498928906633132</c:v>
                </c:pt>
                <c:pt idx="15">
                  <c:v>53.641574431386239</c:v>
                </c:pt>
                <c:pt idx="16">
                  <c:v>75.189426578961147</c:v>
                </c:pt>
                <c:pt idx="17">
                  <c:v>63.049536254675111</c:v>
                </c:pt>
                <c:pt idx="18">
                  <c:v>65.078282503231733</c:v>
                </c:pt>
                <c:pt idx="19">
                  <c:v>65.256833181333462</c:v>
                </c:pt>
                <c:pt idx="20">
                  <c:v>69.001036094471104</c:v>
                </c:pt>
                <c:pt idx="21">
                  <c:v>65.802584434884125</c:v>
                </c:pt>
                <c:pt idx="22">
                  <c:v>71.406477440392592</c:v>
                </c:pt>
                <c:pt idx="23">
                  <c:v>70.55391472302307</c:v>
                </c:pt>
                <c:pt idx="24">
                  <c:v>71.132695818852056</c:v>
                </c:pt>
                <c:pt idx="25">
                  <c:v>77.753731629001848</c:v>
                </c:pt>
                <c:pt idx="26">
                  <c:v>70.105046994038389</c:v>
                </c:pt>
                <c:pt idx="27">
                  <c:v>72.875274381421107</c:v>
                </c:pt>
                <c:pt idx="28">
                  <c:v>77.99615578315543</c:v>
                </c:pt>
                <c:pt idx="29">
                  <c:v>65.834922505362414</c:v>
                </c:pt>
                <c:pt idx="30">
                  <c:v>72.342697217416458</c:v>
                </c:pt>
                <c:pt idx="31">
                  <c:v>70.185726097812363</c:v>
                </c:pt>
                <c:pt idx="32">
                  <c:v>64.869310253118357</c:v>
                </c:pt>
                <c:pt idx="33">
                  <c:v>59.966806183918784</c:v>
                </c:pt>
                <c:pt idx="34">
                  <c:v>75.532197349001038</c:v>
                </c:pt>
                <c:pt idx="35">
                  <c:v>58.892377982501955</c:v>
                </c:pt>
                <c:pt idx="36">
                  <c:v>52.858565177814171</c:v>
                </c:pt>
                <c:pt idx="37">
                  <c:v>69.474106947182108</c:v>
                </c:pt>
                <c:pt idx="38">
                  <c:v>60.635811056390573</c:v>
                </c:pt>
                <c:pt idx="39">
                  <c:v>60.715868152587582</c:v>
                </c:pt>
                <c:pt idx="40">
                  <c:v>65.262701508693723</c:v>
                </c:pt>
                <c:pt idx="41">
                  <c:v>78.663990649402351</c:v>
                </c:pt>
                <c:pt idx="42">
                  <c:v>64.197261871027408</c:v>
                </c:pt>
                <c:pt idx="43">
                  <c:v>69.075209099618746</c:v>
                </c:pt>
                <c:pt idx="44">
                  <c:v>81.234814567321649</c:v>
                </c:pt>
                <c:pt idx="45">
                  <c:v>79.557335860996972</c:v>
                </c:pt>
                <c:pt idx="46">
                  <c:v>81.653413068595157</c:v>
                </c:pt>
                <c:pt idx="47">
                  <c:v>67.890329128506778</c:v>
                </c:pt>
                <c:pt idx="48">
                  <c:v>71.139883996912246</c:v>
                </c:pt>
                <c:pt idx="49">
                  <c:v>60.858234546949596</c:v>
                </c:pt>
                <c:pt idx="50">
                  <c:v>54.793429376851137</c:v>
                </c:pt>
                <c:pt idx="51">
                  <c:v>63.018800956683577</c:v>
                </c:pt>
                <c:pt idx="52">
                  <c:v>53.211591164593777</c:v>
                </c:pt>
                <c:pt idx="53">
                  <c:v>64.827359217626764</c:v>
                </c:pt>
                <c:pt idx="54">
                  <c:v>62.122526438386203</c:v>
                </c:pt>
                <c:pt idx="55">
                  <c:v>56.321709424593877</c:v>
                </c:pt>
                <c:pt idx="56">
                  <c:v>53.09476888989181</c:v>
                </c:pt>
                <c:pt idx="57">
                  <c:v>60.465895223498364</c:v>
                </c:pt>
                <c:pt idx="58">
                  <c:v>69.717909381957654</c:v>
                </c:pt>
                <c:pt idx="59">
                  <c:v>61.995324584024814</c:v>
                </c:pt>
                <c:pt idx="60">
                  <c:v>70.213339676909797</c:v>
                </c:pt>
                <c:pt idx="61">
                  <c:v>77.175957789246027</c:v>
                </c:pt>
                <c:pt idx="62">
                  <c:v>63.093695183486695</c:v>
                </c:pt>
                <c:pt idx="63">
                  <c:v>63.671145963935928</c:v>
                </c:pt>
                <c:pt idx="64">
                  <c:v>66.647785545849146</c:v>
                </c:pt>
                <c:pt idx="65">
                  <c:v>56.651616509045816</c:v>
                </c:pt>
                <c:pt idx="66">
                  <c:v>75.498107117044682</c:v>
                </c:pt>
                <c:pt idx="67">
                  <c:v>58.050085196411722</c:v>
                </c:pt>
                <c:pt idx="68">
                  <c:v>67.586409753713298</c:v>
                </c:pt>
                <c:pt idx="69">
                  <c:v>63.31583426684837</c:v>
                </c:pt>
                <c:pt idx="70">
                  <c:v>62.596711357125891</c:v>
                </c:pt>
                <c:pt idx="71">
                  <c:v>78.249110544915851</c:v>
                </c:pt>
                <c:pt idx="72">
                  <c:v>75.073814638795582</c:v>
                </c:pt>
                <c:pt idx="73">
                  <c:v>72.210423908694509</c:v>
                </c:pt>
                <c:pt idx="74">
                  <c:v>63.404190131278973</c:v>
                </c:pt>
                <c:pt idx="75">
                  <c:v>60.422246766740038</c:v>
                </c:pt>
                <c:pt idx="76">
                  <c:v>55.545886389583835</c:v>
                </c:pt>
                <c:pt idx="77">
                  <c:v>63.525165546897938</c:v>
                </c:pt>
                <c:pt idx="78">
                  <c:v>70.42458147015617</c:v>
                </c:pt>
                <c:pt idx="79">
                  <c:v>62.077615911587046</c:v>
                </c:pt>
                <c:pt idx="80">
                  <c:v>55.098797861886169</c:v>
                </c:pt>
                <c:pt idx="81">
                  <c:v>55.076863340831913</c:v>
                </c:pt>
                <c:pt idx="82">
                  <c:v>63.166966238318047</c:v>
                </c:pt>
                <c:pt idx="83">
                  <c:v>65.175224248161726</c:v>
                </c:pt>
                <c:pt idx="84">
                  <c:v>55.022510385783136</c:v>
                </c:pt>
                <c:pt idx="85">
                  <c:v>74.271786652892686</c:v>
                </c:pt>
                <c:pt idx="86">
                  <c:v>53.03019305121839</c:v>
                </c:pt>
                <c:pt idx="87">
                  <c:v>69.461657644787792</c:v>
                </c:pt>
                <c:pt idx="88">
                  <c:v>66.201190273162041</c:v>
                </c:pt>
                <c:pt idx="89">
                  <c:v>69.811230239978954</c:v>
                </c:pt>
                <c:pt idx="90">
                  <c:v>66.229738480163007</c:v>
                </c:pt>
                <c:pt idx="91">
                  <c:v>74.758809207268555</c:v>
                </c:pt>
                <c:pt idx="92">
                  <c:v>63.017503778849537</c:v>
                </c:pt>
                <c:pt idx="93">
                  <c:v>73.800388050711803</c:v>
                </c:pt>
                <c:pt idx="94">
                  <c:v>65.336922081384614</c:v>
                </c:pt>
                <c:pt idx="95">
                  <c:v>65.10557142207071</c:v>
                </c:pt>
                <c:pt idx="96">
                  <c:v>77.131188934130492</c:v>
                </c:pt>
                <c:pt idx="97">
                  <c:v>69.246236279667471</c:v>
                </c:pt>
                <c:pt idx="98">
                  <c:v>66.896924338498366</c:v>
                </c:pt>
                <c:pt idx="99">
                  <c:v>66.941761448334091</c:v>
                </c:pt>
                <c:pt idx="100">
                  <c:v>78.102459580735143</c:v>
                </c:pt>
                <c:pt idx="101">
                  <c:v>77.721485684988323</c:v>
                </c:pt>
                <c:pt idx="102">
                  <c:v>65.725476101841821</c:v>
                </c:pt>
                <c:pt idx="103">
                  <c:v>70.152445006920303</c:v>
                </c:pt>
                <c:pt idx="104">
                  <c:v>68.518728654376403</c:v>
                </c:pt>
                <c:pt idx="105">
                  <c:v>70.72962528485219</c:v>
                </c:pt>
                <c:pt idx="106">
                  <c:v>70.522416571783467</c:v>
                </c:pt>
                <c:pt idx="107">
                  <c:v>74.145362702748301</c:v>
                </c:pt>
                <c:pt idx="108">
                  <c:v>63.700595878715099</c:v>
                </c:pt>
                <c:pt idx="109">
                  <c:v>51.973684611316386</c:v>
                </c:pt>
                <c:pt idx="110">
                  <c:v>66.81656526455221</c:v>
                </c:pt>
                <c:pt idx="111">
                  <c:v>55.81036555796338</c:v>
                </c:pt>
                <c:pt idx="112">
                  <c:v>58.774617753791368</c:v>
                </c:pt>
                <c:pt idx="113">
                  <c:v>62.817781039795371</c:v>
                </c:pt>
                <c:pt idx="114">
                  <c:v>60.670722497617824</c:v>
                </c:pt>
                <c:pt idx="115">
                  <c:v>67.804050050452119</c:v>
                </c:pt>
                <c:pt idx="116">
                  <c:v>59.685117777525008</c:v>
                </c:pt>
                <c:pt idx="117">
                  <c:v>68.507775212265457</c:v>
                </c:pt>
                <c:pt idx="118">
                  <c:v>65.251683928617794</c:v>
                </c:pt>
                <c:pt idx="119">
                  <c:v>63.694082401460022</c:v>
                </c:pt>
                <c:pt idx="120">
                  <c:v>73.067854624239615</c:v>
                </c:pt>
                <c:pt idx="121">
                  <c:v>65.54070229412892</c:v>
                </c:pt>
                <c:pt idx="122">
                  <c:v>57.806672688521857</c:v>
                </c:pt>
                <c:pt idx="123">
                  <c:v>74.481652895416318</c:v>
                </c:pt>
                <c:pt idx="124">
                  <c:v>77.590939859722781</c:v>
                </c:pt>
                <c:pt idx="125">
                  <c:v>68.233293127816211</c:v>
                </c:pt>
                <c:pt idx="126">
                  <c:v>58.046431861650831</c:v>
                </c:pt>
                <c:pt idx="127">
                  <c:v>66.328286751205226</c:v>
                </c:pt>
                <c:pt idx="128">
                  <c:v>50.157426939800793</c:v>
                </c:pt>
                <c:pt idx="129">
                  <c:v>63.883904339678814</c:v>
                </c:pt>
                <c:pt idx="130">
                  <c:v>61.49662658472031</c:v>
                </c:pt>
                <c:pt idx="131">
                  <c:v>61.594666522284314</c:v>
                </c:pt>
                <c:pt idx="132">
                  <c:v>71.148169430253461</c:v>
                </c:pt>
                <c:pt idx="133">
                  <c:v>66.636424937813686</c:v>
                </c:pt>
                <c:pt idx="134">
                  <c:v>57.848529547150967</c:v>
                </c:pt>
                <c:pt idx="135">
                  <c:v>65.224879731407526</c:v>
                </c:pt>
                <c:pt idx="136">
                  <c:v>79.650781056953164</c:v>
                </c:pt>
                <c:pt idx="137">
                  <c:v>59.599157992396776</c:v>
                </c:pt>
                <c:pt idx="138">
                  <c:v>61.008555671148194</c:v>
                </c:pt>
                <c:pt idx="139">
                  <c:v>68.325071159278792</c:v>
                </c:pt>
                <c:pt idx="140">
                  <c:v>66.85107656763779</c:v>
                </c:pt>
                <c:pt idx="141">
                  <c:v>67.627245802044897</c:v>
                </c:pt>
                <c:pt idx="142">
                  <c:v>60.43293813164756</c:v>
                </c:pt>
                <c:pt idx="143">
                  <c:v>78.505780465067218</c:v>
                </c:pt>
                <c:pt idx="144">
                  <c:v>59.308882054150232</c:v>
                </c:pt>
                <c:pt idx="145">
                  <c:v>74.318658891703734</c:v>
                </c:pt>
                <c:pt idx="146">
                  <c:v>65.823921608710165</c:v>
                </c:pt>
                <c:pt idx="147">
                  <c:v>61.540386431366443</c:v>
                </c:pt>
                <c:pt idx="148">
                  <c:v>71.719814246369353</c:v>
                </c:pt>
                <c:pt idx="149">
                  <c:v>46.448112881341238</c:v>
                </c:pt>
                <c:pt idx="150">
                  <c:v>67.965187085745185</c:v>
                </c:pt>
                <c:pt idx="151">
                  <c:v>57.443952687284281</c:v>
                </c:pt>
                <c:pt idx="152">
                  <c:v>73.02739407353684</c:v>
                </c:pt>
                <c:pt idx="153">
                  <c:v>77.041359747305307</c:v>
                </c:pt>
                <c:pt idx="154">
                  <c:v>54.716026021298298</c:v>
                </c:pt>
                <c:pt idx="155">
                  <c:v>71.98252873474523</c:v>
                </c:pt>
                <c:pt idx="156">
                  <c:v>53.458289936261053</c:v>
                </c:pt>
                <c:pt idx="157">
                  <c:v>59.041873752108302</c:v>
                </c:pt>
                <c:pt idx="158">
                  <c:v>82.397301341069905</c:v>
                </c:pt>
                <c:pt idx="159">
                  <c:v>60.8859905978141</c:v>
                </c:pt>
                <c:pt idx="160">
                  <c:v>61.559502827808991</c:v>
                </c:pt>
                <c:pt idx="161">
                  <c:v>58.068859002966683</c:v>
                </c:pt>
                <c:pt idx="162">
                  <c:v>74.771192423527566</c:v>
                </c:pt>
                <c:pt idx="163">
                  <c:v>72.014574715495527</c:v>
                </c:pt>
                <c:pt idx="164">
                  <c:v>81.914924334899482</c:v>
                </c:pt>
                <c:pt idx="165">
                  <c:v>62.395722828324438</c:v>
                </c:pt>
                <c:pt idx="166">
                  <c:v>69.361446346614429</c:v>
                </c:pt>
                <c:pt idx="167">
                  <c:v>59.979513650344799</c:v>
                </c:pt>
                <c:pt idx="168">
                  <c:v>72.659235328209817</c:v>
                </c:pt>
                <c:pt idx="169">
                  <c:v>74.251598076710181</c:v>
                </c:pt>
                <c:pt idx="170">
                  <c:v>54.041347460108383</c:v>
                </c:pt>
                <c:pt idx="171">
                  <c:v>77.663316443411915</c:v>
                </c:pt>
                <c:pt idx="172">
                  <c:v>79.070546427302261</c:v>
                </c:pt>
                <c:pt idx="173">
                  <c:v>76.21772422403167</c:v>
                </c:pt>
                <c:pt idx="174">
                  <c:v>69.885217835018892</c:v>
                </c:pt>
                <c:pt idx="175">
                  <c:v>58.842104307629619</c:v>
                </c:pt>
                <c:pt idx="176">
                  <c:v>65.86380726304462</c:v>
                </c:pt>
                <c:pt idx="177">
                  <c:v>68.542309624308388</c:v>
                </c:pt>
                <c:pt idx="178">
                  <c:v>76.144650595550232</c:v>
                </c:pt>
                <c:pt idx="179">
                  <c:v>72.589940677518655</c:v>
                </c:pt>
                <c:pt idx="180">
                  <c:v>75.406218570345374</c:v>
                </c:pt>
                <c:pt idx="181">
                  <c:v>55.868408475324003</c:v>
                </c:pt>
                <c:pt idx="182">
                  <c:v>76.11134722941803</c:v>
                </c:pt>
                <c:pt idx="183">
                  <c:v>52.512212833328007</c:v>
                </c:pt>
                <c:pt idx="184">
                  <c:v>75.830199168077655</c:v>
                </c:pt>
                <c:pt idx="185">
                  <c:v>54.458276162846161</c:v>
                </c:pt>
                <c:pt idx="186">
                  <c:v>62.552313177979642</c:v>
                </c:pt>
                <c:pt idx="187">
                  <c:v>71.729850167529776</c:v>
                </c:pt>
                <c:pt idx="188">
                  <c:v>65.587988156142359</c:v>
                </c:pt>
                <c:pt idx="189">
                  <c:v>72.770532709851111</c:v>
                </c:pt>
                <c:pt idx="190">
                  <c:v>56.035215285375294</c:v>
                </c:pt>
                <c:pt idx="191">
                  <c:v>58.506318864671272</c:v>
                </c:pt>
                <c:pt idx="192">
                  <c:v>55.465141199929683</c:v>
                </c:pt>
                <c:pt idx="193">
                  <c:v>66.03513067399453</c:v>
                </c:pt>
                <c:pt idx="194">
                  <c:v>69.858692591479951</c:v>
                </c:pt>
                <c:pt idx="195">
                  <c:v>77.741339394696055</c:v>
                </c:pt>
                <c:pt idx="196">
                  <c:v>75.870505410247006</c:v>
                </c:pt>
                <c:pt idx="197">
                  <c:v>74.030979035845135</c:v>
                </c:pt>
                <c:pt idx="198">
                  <c:v>64.031709497126116</c:v>
                </c:pt>
                <c:pt idx="199">
                  <c:v>68.970542446866062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73216"/>
        <c:axId val="202074752"/>
      </c:radarChart>
      <c:catAx>
        <c:axId val="20207321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02074752"/>
        <c:crosses val="autoZero"/>
        <c:auto val="1"/>
        <c:lblAlgn val="ctr"/>
        <c:lblOffset val="100"/>
        <c:noMultiLvlLbl val="0"/>
      </c:catAx>
      <c:valAx>
        <c:axId val="20207475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202073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Лист23!$C$218:$C$233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10</c:v>
                </c:pt>
                <c:pt idx="4">
                  <c:v>13</c:v>
                </c:pt>
                <c:pt idx="5">
                  <c:v>11</c:v>
                </c:pt>
                <c:pt idx="6">
                  <c:v>21</c:v>
                </c:pt>
                <c:pt idx="7">
                  <c:v>25</c:v>
                </c:pt>
                <c:pt idx="8">
                  <c:v>27</c:v>
                </c:pt>
                <c:pt idx="9">
                  <c:v>20</c:v>
                </c:pt>
                <c:pt idx="10">
                  <c:v>22</c:v>
                </c:pt>
                <c:pt idx="11">
                  <c:v>16</c:v>
                </c:pt>
                <c:pt idx="12">
                  <c:v>15</c:v>
                </c:pt>
                <c:pt idx="13">
                  <c:v>14</c:v>
                </c:pt>
                <c:pt idx="14">
                  <c:v>3</c:v>
                </c:pt>
                <c:pt idx="1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2398336"/>
        <c:axId val="202412416"/>
      </c:barChart>
      <c:catAx>
        <c:axId val="20239833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2412416"/>
        <c:crosses val="autoZero"/>
        <c:auto val="1"/>
        <c:lblAlgn val="ctr"/>
        <c:lblOffset val="100"/>
        <c:noMultiLvlLbl val="0"/>
      </c:catAx>
      <c:valAx>
        <c:axId val="2024124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23983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chart" Target="../charts/chart3.xml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jpe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2.png"/><Relationship Id="rId7" Type="http://schemas.openxmlformats.org/officeDocument/2006/relationships/chart" Target="../charts/chart5.xml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Relationship Id="rId9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40.png"/><Relationship Id="rId1" Type="http://schemas.openxmlformats.org/officeDocument/2006/relationships/image" Target="../media/image39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4" Type="http://schemas.openxmlformats.org/officeDocument/2006/relationships/image" Target="../media/image57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604836</xdr:colOff>
      <xdr:row>1</xdr:row>
      <xdr:rowOff>28575</xdr:rowOff>
    </xdr:from>
    <xdr:ext cx="2690814" cy="3822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5033961" y="219075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𝑎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033961" y="219075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>
                  <a:latin typeface="Cambria Math"/>
                </a:rPr>
                <a:t>𝐹(𝑥)=(𝑥−𝑎)/(𝑏−𝑎)=𝑟</a:t>
              </a:r>
              <a:r>
                <a:rPr lang="en-US" sz="1100" b="0" i="0">
                  <a:latin typeface="Cambria Math"/>
                  <a:ea typeface="Cambria Math"/>
                </a:rPr>
                <a:t>→𝑥=𝑎+𝑟∙(𝑏−𝑎)</a:t>
              </a:r>
              <a:endParaRPr lang="ru-RU" sz="1100"/>
            </a:p>
          </xdr:txBody>
        </xdr:sp>
      </mc:Fallback>
    </mc:AlternateContent>
    <xdr:clientData/>
  </xdr:oneCellAnchor>
  <xdr:twoCellAnchor editAs="oneCell">
    <xdr:from>
      <xdr:col>13</xdr:col>
      <xdr:colOff>85725</xdr:colOff>
      <xdr:row>0</xdr:row>
      <xdr:rowOff>152400</xdr:rowOff>
    </xdr:from>
    <xdr:to>
      <xdr:col>14</xdr:col>
      <xdr:colOff>476125</xdr:colOff>
      <xdr:row>2</xdr:row>
      <xdr:rowOff>161870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34375" y="152400"/>
          <a:ext cx="1000000" cy="438095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3</xdr:row>
      <xdr:rowOff>85725</xdr:rowOff>
    </xdr:from>
    <xdr:to>
      <xdr:col>15</xdr:col>
      <xdr:colOff>142716</xdr:colOff>
      <xdr:row>5</xdr:row>
      <xdr:rowOff>219006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4375" y="657225"/>
          <a:ext cx="1276191" cy="552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3</xdr:row>
          <xdr:rowOff>180975</xdr:rowOff>
        </xdr:from>
        <xdr:to>
          <xdr:col>5</xdr:col>
          <xdr:colOff>561975</xdr:colOff>
          <xdr:row>7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9</xdr:row>
      <xdr:rowOff>0</xdr:rowOff>
    </xdr:from>
    <xdr:to>
      <xdr:col>11</xdr:col>
      <xdr:colOff>466113</xdr:colOff>
      <xdr:row>25</xdr:row>
      <xdr:rowOff>85334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62250" y="1933575"/>
          <a:ext cx="4895238" cy="3133334"/>
        </a:xfrm>
        <a:prstGeom prst="rect">
          <a:avLst/>
        </a:prstGeom>
      </xdr:spPr>
    </xdr:pic>
    <xdr:clientData/>
  </xdr:twoCellAnchor>
  <xdr:twoCellAnchor>
    <xdr:from>
      <xdr:col>9</xdr:col>
      <xdr:colOff>593911</xdr:colOff>
      <xdr:row>1</xdr:row>
      <xdr:rowOff>44823</xdr:rowOff>
    </xdr:from>
    <xdr:to>
      <xdr:col>11</xdr:col>
      <xdr:colOff>549088</xdr:colOff>
      <xdr:row>3</xdr:row>
      <xdr:rowOff>11205</xdr:rowOff>
    </xdr:to>
    <xdr:sp macro="" textlink="">
      <xdr:nvSpPr>
        <xdr:cNvPr id="5" name="Прямоугольник 4"/>
        <xdr:cNvSpPr/>
      </xdr:nvSpPr>
      <xdr:spPr>
        <a:xfrm>
          <a:off x="6544235" y="280147"/>
          <a:ext cx="1165412" cy="347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212912</xdr:colOff>
      <xdr:row>19</xdr:row>
      <xdr:rowOff>152400</xdr:rowOff>
    </xdr:from>
    <xdr:to>
      <xdr:col>23</xdr:col>
      <xdr:colOff>414617</xdr:colOff>
      <xdr:row>40</xdr:row>
      <xdr:rowOff>134470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33617</xdr:colOff>
      <xdr:row>2</xdr:row>
      <xdr:rowOff>163605</xdr:rowOff>
    </xdr:from>
    <xdr:to>
      <xdr:col>23</xdr:col>
      <xdr:colOff>369793</xdr:colOff>
      <xdr:row>16</xdr:row>
      <xdr:rowOff>82923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16</xdr:col>
      <xdr:colOff>604836</xdr:colOff>
      <xdr:row>44</xdr:row>
      <xdr:rowOff>28575</xdr:rowOff>
    </xdr:from>
    <xdr:ext cx="2690814" cy="3822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5176836" y="263899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𝑎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5176836" y="263899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𝐹(𝑥)=(𝑥−𝑎)/(𝑏−𝑎)=𝑟</a:t>
              </a:r>
              <a:r>
                <a:rPr lang="en-US" sz="1100" b="0" i="0">
                  <a:latin typeface="Cambria Math"/>
                  <a:ea typeface="Cambria Math"/>
                </a:rPr>
                <a:t>→𝑥=𝑎+𝑟∙(𝑏−𝑎)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18</xdr:col>
      <xdr:colOff>593911</xdr:colOff>
      <xdr:row>44</xdr:row>
      <xdr:rowOff>44823</xdr:rowOff>
    </xdr:from>
    <xdr:to>
      <xdr:col>20</xdr:col>
      <xdr:colOff>549088</xdr:colOff>
      <xdr:row>46</xdr:row>
      <xdr:rowOff>11205</xdr:rowOff>
    </xdr:to>
    <xdr:sp macro="" textlink="">
      <xdr:nvSpPr>
        <xdr:cNvPr id="11" name="Прямоугольник 10"/>
        <xdr:cNvSpPr/>
      </xdr:nvSpPr>
      <xdr:spPr>
        <a:xfrm>
          <a:off x="6544235" y="280147"/>
          <a:ext cx="1165412" cy="347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123825</xdr:rowOff>
        </xdr:from>
        <xdr:to>
          <xdr:col>4</xdr:col>
          <xdr:colOff>533400</xdr:colOff>
          <xdr:row>33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58079</xdr:colOff>
      <xdr:row>2</xdr:row>
      <xdr:rowOff>0</xdr:rowOff>
    </xdr:from>
    <xdr:to>
      <xdr:col>14</xdr:col>
      <xdr:colOff>486422</xdr:colOff>
      <xdr:row>5</xdr:row>
      <xdr:rowOff>121635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45244" y="499482"/>
          <a:ext cx="2240416" cy="795354"/>
        </a:xfrm>
        <a:prstGeom prst="rect">
          <a:avLst/>
        </a:prstGeom>
      </xdr:spPr>
    </xdr:pic>
    <xdr:clientData/>
  </xdr:twoCellAnchor>
  <xdr:twoCellAnchor editAs="oneCell">
    <xdr:from>
      <xdr:col>11</xdr:col>
      <xdr:colOff>92928</xdr:colOff>
      <xdr:row>8</xdr:row>
      <xdr:rowOff>139390</xdr:rowOff>
    </xdr:from>
    <xdr:to>
      <xdr:col>14</xdr:col>
      <xdr:colOff>22085</xdr:colOff>
      <xdr:row>10</xdr:row>
      <xdr:rowOff>39446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0093" y="1963079"/>
          <a:ext cx="1741230" cy="37630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13</xdr:col>
      <xdr:colOff>314134</xdr:colOff>
      <xdr:row>12</xdr:row>
      <xdr:rowOff>142834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91375" y="2371725"/>
          <a:ext cx="1533333" cy="3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3</xdr:row>
          <xdr:rowOff>152400</xdr:rowOff>
        </xdr:from>
        <xdr:to>
          <xdr:col>9</xdr:col>
          <xdr:colOff>676275</xdr:colOff>
          <xdr:row>5</xdr:row>
          <xdr:rowOff>238125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10</xdr:col>
      <xdr:colOff>0</xdr:colOff>
      <xdr:row>32</xdr:row>
      <xdr:rowOff>0</xdr:rowOff>
    </xdr:from>
    <xdr:to>
      <xdr:col>15</xdr:col>
      <xdr:colOff>82780</xdr:colOff>
      <xdr:row>34</xdr:row>
      <xdr:rowOff>38047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00650" y="6505575"/>
          <a:ext cx="3123810" cy="41904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35</xdr:row>
      <xdr:rowOff>0</xdr:rowOff>
    </xdr:from>
    <xdr:to>
      <xdr:col>15</xdr:col>
      <xdr:colOff>25637</xdr:colOff>
      <xdr:row>37</xdr:row>
      <xdr:rowOff>28523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00650" y="7077075"/>
          <a:ext cx="3066667" cy="4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</xdr:row>
      <xdr:rowOff>122464</xdr:rowOff>
    </xdr:from>
    <xdr:to>
      <xdr:col>18</xdr:col>
      <xdr:colOff>503182</xdr:colOff>
      <xdr:row>30</xdr:row>
      <xdr:rowOff>178642</xdr:rowOff>
    </xdr:to>
    <xdr:pic>
      <xdr:nvPicPr>
        <xdr:cNvPr id="8" name="Picture 2" descr="http://stom-vest.ru/standart/images/snormal.jp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6071" y="3279321"/>
          <a:ext cx="4789431" cy="30089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576610</xdr:colOff>
      <xdr:row>8</xdr:row>
      <xdr:rowOff>135209</xdr:rowOff>
    </xdr:from>
    <xdr:ext cx="281522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10066762" y="1935666"/>
              <a:ext cx="281522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ru-RU" sz="1800" i="1">
                          <a:latin typeface="Cambria Math"/>
                        </a:rPr>
                      </m:ctrlPr>
                    </m:sSubPr>
                    <m:e>
                      <m:r>
                        <a:rPr lang="en-US" sz="1800" b="0" i="1">
                          <a:latin typeface="Cambria Math"/>
                        </a:rPr>
                        <m:t>𝑚</m:t>
                      </m:r>
                    </m:e>
                    <m:sub>
                      <m:r>
                        <a:rPr lang="en-US" sz="1800" b="0" i="1">
                          <a:latin typeface="Cambria Math"/>
                        </a:rPr>
                        <m:t>𝑍</m:t>
                      </m:r>
                    </m:sub>
                  </m:sSub>
                  <m:r>
                    <a:rPr lang="ru-RU" sz="1800" b="0" i="1">
                      <a:latin typeface="Cambria Math"/>
                    </a:rPr>
                    <m:t>=0</m:t>
                  </m:r>
                </m:oMath>
              </a14:m>
              <a:r>
                <a:rPr lang="en-US" sz="1800"/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800" i="1">
                          <a:latin typeface="Cambria Math"/>
                        </a:rPr>
                      </m:ctrlPr>
                    </m:sSubPr>
                    <m:e>
                      <m:r>
                        <a:rPr lang="en-US" sz="1800" i="1">
                          <a:latin typeface="Cambria Math"/>
                          <a:ea typeface="Cambria Math"/>
                        </a:rPr>
                        <m:t>𝜎</m:t>
                      </m:r>
                    </m:e>
                    <m:sub>
                      <m:r>
                        <a:rPr lang="en-US" sz="1800" b="0" i="1">
                          <a:latin typeface="Cambria Math"/>
                        </a:rPr>
                        <m:t>𝑍</m:t>
                      </m:r>
                    </m:sub>
                  </m:sSub>
                  <m:r>
                    <a:rPr lang="en-US" sz="1800" b="0" i="1">
                      <a:latin typeface="Cambria Math"/>
                    </a:rPr>
                    <m:t>=1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0066762" y="1935666"/>
              <a:ext cx="281522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800" b="0" i="0">
                  <a:latin typeface="Cambria Math"/>
                </a:rPr>
                <a:t>𝑚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𝑍</a:t>
              </a:r>
              <a:r>
                <a:rPr lang="ru-RU" sz="1800" b="0" i="0">
                  <a:latin typeface="Cambria Math"/>
                </a:rPr>
                <a:t>=0</a:t>
              </a:r>
              <a:r>
                <a:rPr lang="en-US" sz="1800"/>
                <a:t>         </a:t>
              </a:r>
              <a:r>
                <a:rPr lang="en-US" sz="1800" i="0">
                  <a:latin typeface="Cambria Math"/>
                  <a:ea typeface="Cambria Math"/>
                </a:rPr>
                <a:t>𝜎_</a:t>
              </a:r>
              <a:r>
                <a:rPr lang="en-US" sz="1800" b="0" i="0">
                  <a:latin typeface="Cambria Math"/>
                </a:rPr>
                <a:t>𝑍=1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18</xdr:col>
      <xdr:colOff>594732</xdr:colOff>
      <xdr:row>16</xdr:row>
      <xdr:rowOff>45535</xdr:rowOff>
    </xdr:from>
    <xdr:to>
      <xdr:col>26</xdr:col>
      <xdr:colOff>334537</xdr:colOff>
      <xdr:row>30</xdr:row>
      <xdr:rowOff>82241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590550</xdr:colOff>
          <xdr:row>0</xdr:row>
          <xdr:rowOff>171450</xdr:rowOff>
        </xdr:from>
        <xdr:to>
          <xdr:col>23</xdr:col>
          <xdr:colOff>9525</xdr:colOff>
          <xdr:row>2</xdr:row>
          <xdr:rowOff>123825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566737</xdr:colOff>
      <xdr:row>19</xdr:row>
      <xdr:rowOff>28575</xdr:rowOff>
    </xdr:from>
    <xdr:to>
      <xdr:col>10</xdr:col>
      <xdr:colOff>261937</xdr:colOff>
      <xdr:row>33</xdr:row>
      <xdr:rowOff>104775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0</xdr:colOff>
      <xdr:row>31</xdr:row>
      <xdr:rowOff>0</xdr:rowOff>
    </xdr:from>
    <xdr:ext cx="2690814" cy="3822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6867525" y="60960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𝑎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6867525" y="60960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>
                  <a:latin typeface="Cambria Math"/>
                </a:rPr>
                <a:t>𝐹(𝑥)=(𝑥−𝑎)/(𝑏−𝑎)=𝑟</a:t>
              </a:r>
              <a:r>
                <a:rPr lang="en-US" sz="1100" b="0" i="0">
                  <a:latin typeface="Cambria Math"/>
                  <a:ea typeface="Cambria Math"/>
                </a:rPr>
                <a:t>→𝑥=𝑎+𝑟∙(𝑏−𝑎)</a:t>
              </a:r>
              <a:endParaRPr lang="ru-RU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49</xdr:row>
          <xdr:rowOff>0</xdr:rowOff>
        </xdr:from>
        <xdr:to>
          <xdr:col>12</xdr:col>
          <xdr:colOff>228600</xdr:colOff>
          <xdr:row>51</xdr:row>
          <xdr:rowOff>66675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22</xdr:col>
      <xdr:colOff>0</xdr:colOff>
      <xdr:row>2</xdr:row>
      <xdr:rowOff>0</xdr:rowOff>
    </xdr:from>
    <xdr:to>
      <xdr:col>29</xdr:col>
      <xdr:colOff>228027</xdr:colOff>
      <xdr:row>19</xdr:row>
      <xdr:rowOff>47198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58900" y="438150"/>
          <a:ext cx="4590477" cy="34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162716</xdr:colOff>
      <xdr:row>19</xdr:row>
      <xdr:rowOff>47198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1700" y="438150"/>
          <a:ext cx="4552381" cy="3419048"/>
        </a:xfrm>
        <a:prstGeom prst="rect">
          <a:avLst/>
        </a:prstGeom>
      </xdr:spPr>
    </xdr:pic>
    <xdr:clientData/>
  </xdr:twoCellAnchor>
  <xdr:twoCellAnchor>
    <xdr:from>
      <xdr:col>1</xdr:col>
      <xdr:colOff>21772</xdr:colOff>
      <xdr:row>2</xdr:row>
      <xdr:rowOff>81642</xdr:rowOff>
    </xdr:from>
    <xdr:to>
      <xdr:col>6</xdr:col>
      <xdr:colOff>770165</xdr:colOff>
      <xdr:row>7</xdr:row>
      <xdr:rowOff>68035</xdr:rowOff>
    </xdr:to>
    <xdr:sp macro="" textlink="">
      <xdr:nvSpPr>
        <xdr:cNvPr id="12" name="Прямоугольник 11"/>
        <xdr:cNvSpPr/>
      </xdr:nvSpPr>
      <xdr:spPr>
        <a:xfrm>
          <a:off x="634093" y="530678"/>
          <a:ext cx="3973286" cy="93889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0</xdr:col>
      <xdr:colOff>585107</xdr:colOff>
      <xdr:row>2</xdr:row>
      <xdr:rowOff>141513</xdr:rowOff>
    </xdr:from>
    <xdr:ext cx="4022271" cy="9878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585107" y="590549"/>
              <a:ext cx="4022271" cy="9878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0" i="1">
                        <a:latin typeface="Cambria Math"/>
                      </a:rPr>
                      <m:t>𝑓</m:t>
                    </m:r>
                    <m:d>
                      <m:dPr>
                        <m:ctrlPr>
                          <a:rPr lang="en-US" sz="20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20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2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20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2000" b="0" i="1">
                            <a:latin typeface="Cambria Math"/>
                          </a:rPr>
                          <m:t>6</m:t>
                        </m:r>
                      </m:num>
                      <m:den>
                        <m:r>
                          <a:rPr lang="en-US" sz="2000" b="0" i="1">
                            <a:latin typeface="Cambria Math"/>
                          </a:rPr>
                          <m:t>4</m:t>
                        </m:r>
                        <m:d>
                          <m:dPr>
                            <m:ctrlPr>
                              <a:rPr lang="en-US" sz="20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20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20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20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n-US" sz="20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2000" b="0" i="1">
                            <a:latin typeface="Cambria Math"/>
                          </a:rPr>
                          <m:t>1−4</m:t>
                        </m:r>
                        <m:sSup>
                          <m:sSupPr>
                            <m:ctrlPr>
                              <a:rPr lang="en-US" sz="20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20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2000" b="0" i="1">
                                        <a:latin typeface="Cambria Math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2000" b="0" i="1">
                                        <a:latin typeface="Cambria Math"/>
                                      </a:rPr>
                                      <m:t>𝑥</m:t>
                                    </m:r>
                                    <m:r>
                                      <a:rPr lang="en-US" sz="2000" b="0" i="1">
                                        <a:latin typeface="Cambria Math"/>
                                      </a:rPr>
                                      <m:t>−</m:t>
                                    </m:r>
                                    <m:r>
                                      <a:rPr lang="en-US" sz="2000" b="0" i="1">
                                        <a:latin typeface="Cambria Math"/>
                                      </a:rPr>
                                      <m:t>𝑚</m:t>
                                    </m:r>
                                  </m:num>
                                  <m:den>
                                    <m:r>
                                      <a:rPr lang="en-US" sz="2000" b="0" i="1">
                                        <a:latin typeface="Cambria Math"/>
                                      </a:rPr>
                                      <m:t>𝑏</m:t>
                                    </m:r>
                                    <m:r>
                                      <a:rPr lang="en-US" sz="2000" b="0" i="1">
                                        <a:latin typeface="Cambria Math"/>
                                      </a:rPr>
                                      <m:t>−</m:t>
                                    </m:r>
                                    <m:r>
                                      <a:rPr lang="en-US" sz="2000" b="0" i="1">
                                        <a:latin typeface="Cambria Math"/>
                                      </a:rPr>
                                      <m:t>𝑎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20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ru-RU" sz="20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585107" y="590549"/>
              <a:ext cx="4022271" cy="9878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2000" b="0" i="0">
                  <a:latin typeface="Cambria Math"/>
                </a:rPr>
                <a:t>𝑓(𝑥)=6/4(𝑏−𝑎)  (1−4((𝑥−𝑚)/(𝑏−𝑎))^2 )</a:t>
              </a:r>
              <a:endParaRPr lang="ru-RU" sz="2000"/>
            </a:p>
          </xdr:txBody>
        </xdr:sp>
      </mc:Fallback>
    </mc:AlternateContent>
    <xdr:clientData/>
  </xdr:oneCellAnchor>
  <xdr:oneCellAnchor>
    <xdr:from>
      <xdr:col>3</xdr:col>
      <xdr:colOff>8165</xdr:colOff>
      <xdr:row>8</xdr:row>
      <xdr:rowOff>19051</xdr:rowOff>
    </xdr:from>
    <xdr:ext cx="2068286" cy="6340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1845129" y="1611087"/>
              <a:ext cx="2068286" cy="6340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8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/>
                          </a:rPr>
                          <m:t>𝑚</m:t>
                        </m:r>
                      </m:e>
                      <m:sub>
                        <m:r>
                          <a:rPr lang="en-US" sz="1800" b="0" i="1">
                            <a:latin typeface="Cambria Math"/>
                          </a:rPr>
                          <m:t>𝑥</m:t>
                        </m:r>
                      </m:sub>
                    </m:sSub>
                    <m:r>
                      <a:rPr lang="en-US" sz="1800" b="0" i="1">
                        <a:latin typeface="Cambria Math"/>
                      </a:rPr>
                      <m:t>=</m:t>
                    </m:r>
                    <m:r>
                      <a:rPr lang="en-US" sz="1800" b="0" i="1">
                        <a:latin typeface="Cambria Math"/>
                      </a:rPr>
                      <m:t>𝑚</m:t>
                    </m:r>
                    <m:r>
                      <a:rPr lang="en-US" sz="18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8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800" b="0" i="1">
                            <a:latin typeface="Cambria Math"/>
                          </a:rPr>
                          <m:t>𝑎</m:t>
                        </m:r>
                        <m:r>
                          <a:rPr lang="en-US" sz="1800" b="0" i="1">
                            <a:latin typeface="Cambria Math"/>
                          </a:rPr>
                          <m:t>+</m:t>
                        </m:r>
                        <m:r>
                          <a:rPr lang="en-US" sz="1800" b="0" i="1">
                            <a:latin typeface="Cambria Math"/>
                          </a:rPr>
                          <m:t>𝑏</m:t>
                        </m:r>
                      </m:num>
                      <m:den>
                        <m:r>
                          <a:rPr lang="en-US" sz="1800" b="0" i="1">
                            <a:latin typeface="Cambria Math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1845129" y="1611087"/>
              <a:ext cx="2068286" cy="6340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800" b="0" i="0">
                  <a:latin typeface="Cambria Math"/>
                </a:rPr>
                <a:t>𝑚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𝑥=𝑚=(𝑎+𝑏)/2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3</xdr:col>
      <xdr:colOff>76200</xdr:colOff>
      <xdr:row>11</xdr:row>
      <xdr:rowOff>59871</xdr:rowOff>
    </xdr:from>
    <xdr:ext cx="1646466" cy="4008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1913164" y="2223407"/>
              <a:ext cx="1646466" cy="4008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800" b="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800" b="0" i="1">
                            <a:latin typeface="Cambria Math"/>
                            <a:ea typeface="Cambria Math"/>
                          </a:rPr>
                          <m:t>𝜎</m:t>
                        </m:r>
                      </m:e>
                      <m:sub>
                        <m:r>
                          <a:rPr lang="en-US" sz="1800" b="0" i="1">
                            <a:latin typeface="Cambria Math"/>
                          </a:rPr>
                          <m:t>𝑥</m:t>
                        </m:r>
                      </m:sub>
                      <m:sup>
                        <m:r>
                          <a:rPr lang="en-US" sz="1800" b="0" i="1">
                            <a:latin typeface="Cambria Math"/>
                          </a:rPr>
                          <m:t>2</m:t>
                        </m:r>
                      </m:sup>
                    </m:sSubSup>
                    <m:r>
                      <a:rPr lang="en-US" sz="1800" b="0" i="1">
                        <a:latin typeface="Cambria Math"/>
                      </a:rPr>
                      <m:t>=</m:t>
                    </m:r>
                    <m:acc>
                      <m:accPr>
                        <m:chr m:val="̅"/>
                        <m:ctrlPr>
                          <a:rPr lang="en-US" sz="1800" b="0" i="1">
                            <a:latin typeface="Cambria Math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/>
                              </a:rPr>
                              <m:t>𝑥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e>
                    </m:acc>
                    <m:r>
                      <a:rPr lang="en-US" sz="1800" b="0" i="1">
                        <a:latin typeface="Cambria Math"/>
                      </a:rPr>
                      <m:t>−</m:t>
                    </m:r>
                    <m:sSubSup>
                      <m:sSubSupPr>
                        <m:ctrlPr>
                          <a:rPr lang="en-US" sz="1800" b="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800" b="0" i="1">
                            <a:latin typeface="Cambria Math"/>
                          </a:rPr>
                          <m:t>𝑚</m:t>
                        </m:r>
                      </m:e>
                      <m:sub>
                        <m:r>
                          <a:rPr lang="en-US" sz="1800" b="0" i="1">
                            <a:latin typeface="Cambria Math"/>
                          </a:rPr>
                          <m:t>𝑥</m:t>
                        </m:r>
                      </m:sub>
                      <m:sup>
                        <m:r>
                          <a:rPr lang="en-US" sz="1800" b="0" i="1">
                            <a:latin typeface="Cambria Math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1913164" y="2223407"/>
              <a:ext cx="1646466" cy="4008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800" b="0" i="0">
                  <a:latin typeface="Cambria Math"/>
                  <a:ea typeface="Cambria Math"/>
                </a:rPr>
                <a:t>𝜎_</a:t>
              </a:r>
              <a:r>
                <a:rPr lang="en-US" sz="1800" b="0" i="0">
                  <a:latin typeface="Cambria Math"/>
                </a:rPr>
                <a:t>𝑥^2=(𝑥^2</a:t>
              </a:r>
              <a:r>
                <a:rPr lang="ru-RU" sz="1800" b="0" i="0">
                  <a:latin typeface="Cambria Math"/>
                </a:rPr>
                <a:t> </a:t>
              </a:r>
              <a:r>
                <a:rPr lang="en-US" sz="1800" b="0" i="0">
                  <a:latin typeface="Cambria Math"/>
                </a:rPr>
                <a:t>) ̅−𝑚_𝑥^2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3</xdr:col>
      <xdr:colOff>68035</xdr:colOff>
      <xdr:row>13</xdr:row>
      <xdr:rowOff>168728</xdr:rowOff>
    </xdr:from>
    <xdr:ext cx="2389415" cy="6463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1904999" y="2713264"/>
              <a:ext cx="2389415" cy="646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800" i="1">
                            <a:latin typeface="Cambria Math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ru-RU" sz="180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/>
                              </a:rPr>
                              <m:t>𝑥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e>
                    </m:acc>
                    <m:r>
                      <a:rPr lang="en-US" sz="18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8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800" b="0" i="1">
                            <a:latin typeface="Cambria Math"/>
                          </a:rPr>
                          <m:t>20</m:t>
                        </m:r>
                        <m:sSup>
                          <m:sSupPr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/>
                              </a:rPr>
                              <m:t>𝑚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  <m:r>
                          <a:rPr lang="en-US" sz="1800" b="0" i="1">
                            <a:latin typeface="Cambria Math"/>
                          </a:rPr>
                          <m:t>+</m:t>
                        </m:r>
                        <m:sSup>
                          <m:sSupPr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8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r>
                                  <a:rPr lang="en-US" sz="18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𝑎</m:t>
                                </m:r>
                              </m:e>
                            </m:d>
                          </m:e>
                          <m:sup>
                            <m:r>
                              <a:rPr lang="en-US" sz="18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n-US" sz="1800" b="0" i="1">
                            <a:latin typeface="Cambria Math"/>
                          </a:rPr>
                          <m:t>20</m:t>
                        </m:r>
                      </m:den>
                    </m:f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1904999" y="2713264"/>
              <a:ext cx="2389415" cy="646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ru-RU" sz="1800" i="0">
                  <a:latin typeface="Cambria Math"/>
                </a:rPr>
                <a:t>(</a:t>
              </a:r>
              <a:r>
                <a:rPr lang="en-US" sz="1800" b="0" i="0">
                  <a:latin typeface="Cambria Math"/>
                </a:rPr>
                <a:t>𝑥</a:t>
              </a:r>
              <a:r>
                <a:rPr lang="ru-RU" sz="1800" b="0" i="0">
                  <a:latin typeface="Cambria Math"/>
                </a:rPr>
                <a:t>^</a:t>
              </a:r>
              <a:r>
                <a:rPr lang="en-US" sz="1800" b="0" i="0">
                  <a:latin typeface="Cambria Math"/>
                </a:rPr>
                <a:t>2</a:t>
              </a:r>
              <a:r>
                <a:rPr lang="ru-RU" sz="1800" b="0" i="0">
                  <a:latin typeface="Cambria Math"/>
                </a:rPr>
                <a:t> ) ̅</a:t>
              </a:r>
              <a:r>
                <a:rPr lang="en-US" sz="1800" b="0" i="0">
                  <a:latin typeface="Cambria Math"/>
                </a:rPr>
                <a:t>=(20𝑚^2+(𝑏−𝑎)^2)/20</a:t>
              </a:r>
              <a:endParaRPr lang="ru-RU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600075</xdr:colOff>
          <xdr:row>22</xdr:row>
          <xdr:rowOff>190500</xdr:rowOff>
        </xdr:from>
        <xdr:to>
          <xdr:col>25</xdr:col>
          <xdr:colOff>57150</xdr:colOff>
          <xdr:row>25</xdr:row>
          <xdr:rowOff>123825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3</xdr:row>
      <xdr:rowOff>161925</xdr:rowOff>
    </xdr:from>
    <xdr:to>
      <xdr:col>6</xdr:col>
      <xdr:colOff>24067</xdr:colOff>
      <xdr:row>7</xdr:row>
      <xdr:rowOff>5366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809625"/>
          <a:ext cx="3409524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9</xdr:row>
      <xdr:rowOff>76200</xdr:rowOff>
    </xdr:from>
    <xdr:to>
      <xdr:col>9</xdr:col>
      <xdr:colOff>483586</xdr:colOff>
      <xdr:row>12</xdr:row>
      <xdr:rowOff>76129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1866900"/>
          <a:ext cx="6628572" cy="5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590380</xdr:colOff>
      <xdr:row>16</xdr:row>
      <xdr:rowOff>114214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552700"/>
          <a:ext cx="1361905" cy="6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13</xdr:row>
      <xdr:rowOff>95250</xdr:rowOff>
    </xdr:from>
    <xdr:to>
      <xdr:col>7</xdr:col>
      <xdr:colOff>266440</xdr:colOff>
      <xdr:row>16</xdr:row>
      <xdr:rowOff>47560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47925" y="2647950"/>
          <a:ext cx="2085714" cy="5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18</xdr:row>
      <xdr:rowOff>85725</xdr:rowOff>
    </xdr:from>
    <xdr:to>
      <xdr:col>1</xdr:col>
      <xdr:colOff>609452</xdr:colOff>
      <xdr:row>21</xdr:row>
      <xdr:rowOff>47558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" y="3590925"/>
          <a:ext cx="1180952" cy="5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21</xdr:row>
      <xdr:rowOff>104775</xdr:rowOff>
    </xdr:from>
    <xdr:to>
      <xdr:col>2</xdr:col>
      <xdr:colOff>247455</xdr:colOff>
      <xdr:row>24</xdr:row>
      <xdr:rowOff>171370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675" y="4181475"/>
          <a:ext cx="1561905" cy="6380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40</xdr:row>
          <xdr:rowOff>152400</xdr:rowOff>
        </xdr:from>
        <xdr:to>
          <xdr:col>6</xdr:col>
          <xdr:colOff>19050</xdr:colOff>
          <xdr:row>42</xdr:row>
          <xdr:rowOff>123825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266700</xdr:colOff>
      <xdr:row>30</xdr:row>
      <xdr:rowOff>19049</xdr:rowOff>
    </xdr:from>
    <xdr:to>
      <xdr:col>16</xdr:col>
      <xdr:colOff>504825</xdr:colOff>
      <xdr:row>47</xdr:row>
      <xdr:rowOff>66674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598712</xdr:colOff>
      <xdr:row>57</xdr:row>
      <xdr:rowOff>2720</xdr:rowOff>
    </xdr:from>
    <xdr:to>
      <xdr:col>20</xdr:col>
      <xdr:colOff>544285</xdr:colOff>
      <xdr:row>74</xdr:row>
      <xdr:rowOff>136071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602797</xdr:colOff>
      <xdr:row>80</xdr:row>
      <xdr:rowOff>12247</xdr:rowOff>
    </xdr:from>
    <xdr:to>
      <xdr:col>19</xdr:col>
      <xdr:colOff>571500</xdr:colOff>
      <xdr:row>98</xdr:row>
      <xdr:rowOff>163286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0</xdr:row>
          <xdr:rowOff>219075</xdr:rowOff>
        </xdr:from>
        <xdr:to>
          <xdr:col>19</xdr:col>
          <xdr:colOff>9525</xdr:colOff>
          <xdr:row>3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78441</xdr:rowOff>
    </xdr:from>
    <xdr:to>
      <xdr:col>6</xdr:col>
      <xdr:colOff>601197</xdr:colOff>
      <xdr:row>3</xdr:row>
      <xdr:rowOff>168585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9794"/>
          <a:ext cx="4444815" cy="5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123265</xdr:rowOff>
    </xdr:from>
    <xdr:to>
      <xdr:col>11</xdr:col>
      <xdr:colOff>291012</xdr:colOff>
      <xdr:row>7</xdr:row>
      <xdr:rowOff>161265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73206"/>
          <a:ext cx="7160218" cy="8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20</xdr:row>
          <xdr:rowOff>85725</xdr:rowOff>
        </xdr:from>
        <xdr:to>
          <xdr:col>6</xdr:col>
          <xdr:colOff>142875</xdr:colOff>
          <xdr:row>22</xdr:row>
          <xdr:rowOff>38100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448235</xdr:colOff>
      <xdr:row>10</xdr:row>
      <xdr:rowOff>44824</xdr:rowOff>
    </xdr:from>
    <xdr:to>
      <xdr:col>13</xdr:col>
      <xdr:colOff>33618</xdr:colOff>
      <xdr:row>12</xdr:row>
      <xdr:rowOff>11206</xdr:rowOff>
    </xdr:to>
    <xdr:sp macro="" textlink="">
      <xdr:nvSpPr>
        <xdr:cNvPr id="4" name="Стрелка вниз 3"/>
        <xdr:cNvSpPr/>
      </xdr:nvSpPr>
      <xdr:spPr>
        <a:xfrm>
          <a:off x="7709647" y="2028265"/>
          <a:ext cx="190500" cy="3473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0</xdr:colOff>
      <xdr:row>18</xdr:row>
      <xdr:rowOff>0</xdr:rowOff>
    </xdr:from>
    <xdr:to>
      <xdr:col>22</xdr:col>
      <xdr:colOff>468322</xdr:colOff>
      <xdr:row>40</xdr:row>
      <xdr:rowOff>67802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1647" y="3697941"/>
          <a:ext cx="5152381" cy="44380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114300</xdr:rowOff>
        </xdr:from>
        <xdr:to>
          <xdr:col>16</xdr:col>
          <xdr:colOff>257175</xdr:colOff>
          <xdr:row>2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4</xdr:row>
      <xdr:rowOff>95250</xdr:rowOff>
    </xdr:from>
    <xdr:ext cx="142874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9525" y="1076325"/>
              <a:ext cx="142874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9525" y="1076325"/>
              <a:ext cx="142874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𝑺[𝒑𝒑(𝟑,𝟏𝟕)]</a:t>
              </a:r>
              <a:endParaRPr lang="ru-RU" sz="1800" b="1"/>
            </a:p>
          </xdr:txBody>
        </xdr:sp>
      </mc:Fallback>
    </mc:AlternateContent>
    <xdr:clientData/>
  </xdr:oneCellAnchor>
  <xdr:twoCellAnchor>
    <xdr:from>
      <xdr:col>1</xdr:col>
      <xdr:colOff>0</xdr:colOff>
      <xdr:row>13</xdr:row>
      <xdr:rowOff>38100</xdr:rowOff>
    </xdr:from>
    <xdr:to>
      <xdr:col>1</xdr:col>
      <xdr:colOff>9525</xdr:colOff>
      <xdr:row>24</xdr:row>
      <xdr:rowOff>19050</xdr:rowOff>
    </xdr:to>
    <xdr:cxnSp macro="">
      <xdr:nvCxnSpPr>
        <xdr:cNvPr id="7" name="Прямая со стрелкой 6"/>
        <xdr:cNvCxnSpPr/>
      </xdr:nvCxnSpPr>
      <xdr:spPr>
        <a:xfrm flipV="1">
          <a:off x="885825" y="2886075"/>
          <a:ext cx="9525" cy="236220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24</xdr:row>
      <xdr:rowOff>28575</xdr:rowOff>
    </xdr:from>
    <xdr:to>
      <xdr:col>5</xdr:col>
      <xdr:colOff>381000</xdr:colOff>
      <xdr:row>24</xdr:row>
      <xdr:rowOff>28575</xdr:rowOff>
    </xdr:to>
    <xdr:cxnSp macro="">
      <xdr:nvCxnSpPr>
        <xdr:cNvPr id="9" name="Прямая со стрелкой 8"/>
        <xdr:cNvCxnSpPr/>
      </xdr:nvCxnSpPr>
      <xdr:spPr>
        <a:xfrm>
          <a:off x="638175" y="4514850"/>
          <a:ext cx="2790825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0</xdr:rowOff>
    </xdr:from>
    <xdr:to>
      <xdr:col>3</xdr:col>
      <xdr:colOff>304800</xdr:colOff>
      <xdr:row>24</xdr:row>
      <xdr:rowOff>57150</xdr:rowOff>
    </xdr:to>
    <xdr:cxnSp macro="">
      <xdr:nvCxnSpPr>
        <xdr:cNvPr id="11" name="Прямая соединительная линия 10"/>
        <xdr:cNvCxnSpPr/>
      </xdr:nvCxnSpPr>
      <xdr:spPr>
        <a:xfrm flipH="1">
          <a:off x="1219200" y="3152775"/>
          <a:ext cx="914400" cy="139065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16</xdr:row>
      <xdr:rowOff>9525</xdr:rowOff>
    </xdr:from>
    <xdr:to>
      <xdr:col>5</xdr:col>
      <xdr:colOff>0</xdr:colOff>
      <xdr:row>24</xdr:row>
      <xdr:rowOff>47625</xdr:rowOff>
    </xdr:to>
    <xdr:cxnSp macro="">
      <xdr:nvCxnSpPr>
        <xdr:cNvPr id="13" name="Прямая соединительная линия 12"/>
        <xdr:cNvCxnSpPr/>
      </xdr:nvCxnSpPr>
      <xdr:spPr>
        <a:xfrm>
          <a:off x="2143125" y="3162300"/>
          <a:ext cx="904875" cy="13716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16</xdr:row>
      <xdr:rowOff>28575</xdr:rowOff>
    </xdr:from>
    <xdr:to>
      <xdr:col>3</xdr:col>
      <xdr:colOff>304800</xdr:colOff>
      <xdr:row>24</xdr:row>
      <xdr:rowOff>38100</xdr:rowOff>
    </xdr:to>
    <xdr:cxnSp macro="">
      <xdr:nvCxnSpPr>
        <xdr:cNvPr id="15" name="Прямая соединительная линия 14"/>
        <xdr:cNvCxnSpPr/>
      </xdr:nvCxnSpPr>
      <xdr:spPr>
        <a:xfrm>
          <a:off x="2133600" y="3181350"/>
          <a:ext cx="0" cy="1343025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257175</xdr:colOff>
      <xdr:row>12</xdr:row>
      <xdr:rowOff>76200</xdr:rowOff>
    </xdr:from>
    <xdr:ext cx="1409700" cy="5457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1476375" y="2657475"/>
              <a:ext cx="1409700" cy="5457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𝒉</m:t>
                    </m:r>
                    <m:r>
                      <a:rPr lang="en-US" sz="11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/>
                          </a:rPr>
                          <m:t>𝟏</m:t>
                        </m:r>
                      </m:num>
                      <m:den>
                        <m:f>
                          <m:fPr>
                            <m:ctrlPr>
                              <a:rPr lang="en-US" sz="1100" b="1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latin typeface="Cambria Math"/>
                              </a:rPr>
                              <m:t>𝟐</m:t>
                            </m:r>
                          </m:den>
                        </m:f>
                        <m:d>
                          <m:dPr>
                            <m:ctrlPr>
                              <a:rPr lang="en-US" sz="11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100" b="1" i="1">
                                <a:latin typeface="Cambria Math"/>
                              </a:rPr>
                              <m:t>𝟏𝟕</m:t>
                            </m:r>
                            <m:r>
                              <a:rPr lang="en-US" sz="1100" b="1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latin typeface="Cambria Math"/>
                              </a:rPr>
                              <m:t>𝟑</m:t>
                            </m:r>
                          </m:e>
                        </m:d>
                      </m:den>
                    </m:f>
                    <m:r>
                      <a:rPr lang="en-US" sz="1100" b="1" i="0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100" b="1" i="1">
                            <a:latin typeface="Cambria Math"/>
                          </a:rPr>
                          <m:t>𝟕</m:t>
                        </m:r>
                      </m:den>
                    </m:f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1476375" y="2657475"/>
              <a:ext cx="1409700" cy="5457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latin typeface="Cambria Math"/>
                </a:rPr>
                <a:t>𝒉=𝟏/(𝟏/𝟐 (𝟏𝟕−𝟑) )=𝟏/𝟕</a:t>
              </a:r>
              <a:endParaRPr lang="ru-RU" sz="1100" b="1"/>
            </a:p>
          </xdr:txBody>
        </xdr:sp>
      </mc:Fallback>
    </mc:AlternateContent>
    <xdr:clientData/>
  </xdr:oneCellAnchor>
  <xdr:twoCellAnchor>
    <xdr:from>
      <xdr:col>3</xdr:col>
      <xdr:colOff>0</xdr:colOff>
      <xdr:row>18</xdr:row>
      <xdr:rowOff>76200</xdr:rowOff>
    </xdr:from>
    <xdr:to>
      <xdr:col>3</xdr:col>
      <xdr:colOff>0</xdr:colOff>
      <xdr:row>24</xdr:row>
      <xdr:rowOff>57150</xdr:rowOff>
    </xdr:to>
    <xdr:cxnSp macro="">
      <xdr:nvCxnSpPr>
        <xdr:cNvPr id="18" name="Прямая соединительная линия 17"/>
        <xdr:cNvCxnSpPr/>
      </xdr:nvCxnSpPr>
      <xdr:spPr>
        <a:xfrm>
          <a:off x="1828800" y="3609975"/>
          <a:ext cx="0" cy="933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9526</xdr:colOff>
      <xdr:row>22</xdr:row>
      <xdr:rowOff>28575</xdr:rowOff>
    </xdr:from>
    <xdr:ext cx="3895724" cy="5927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/>
            <xdr:cNvSpPr txBox="1"/>
          </xdr:nvSpPr>
          <xdr:spPr>
            <a:xfrm>
              <a:off x="3667126" y="4514850"/>
              <a:ext cx="3895724" cy="5927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𝑷</m:t>
                        </m:r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∆</m:t>
                        </m:r>
                      </m:e>
                      <m:sub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𝟑</m:t>
                        </m:r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𝟏𝟎</m:t>
                        </m:r>
                      </m:sub>
                    </m:sSub>
                    <m:r>
                      <a:rPr lang="en-US" sz="1600" b="1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𝟐</m:t>
                        </m:r>
                      </m:den>
                    </m:f>
                    <m:d>
                      <m:d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𝒙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𝟑</m:t>
                        </m:r>
                      </m:e>
                    </m:d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𝟕</m:t>
                        </m:r>
                      </m:den>
                    </m:f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6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600" b="1" i="1">
                                <a:latin typeface="Cambria Math"/>
                                <a:ea typeface="Cambria Math"/>
                              </a:rPr>
                              <m:t>𝒙</m:t>
                            </m:r>
                            <m:r>
                              <a:rPr lang="en-US" sz="1600" b="1" i="1">
                                <a:latin typeface="Cambria Math"/>
                                <a:ea typeface="Cambria Math"/>
                              </a:rPr>
                              <m:t>−</m:t>
                            </m:r>
                            <m:r>
                              <a:rPr lang="en-US" sz="16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</m:e>
                        </m:d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𝟕</m:t>
                        </m:r>
                      </m:den>
                    </m:f>
                    <m:r>
                      <a:rPr lang="en-US" sz="1600" b="1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600" b="1" i="1">
                                <a:latin typeface="Cambria Math"/>
                                <a:ea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</m:ctrlPr>
                              </m:dPr>
                              <m:e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𝒙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−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𝟑</m:t>
                                </m:r>
                              </m:e>
                            </m:d>
                          </m:e>
                          <m:sup>
                            <m:r>
                              <a:rPr lang="en-US" sz="1600" b="1" i="1">
                                <a:latin typeface="Cambria Math"/>
                                <a:ea typeface="Cambria Math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𝟗𝟖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3667126" y="4514850"/>
              <a:ext cx="3895724" cy="5927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〖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𝑷∆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〗_(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𝟑−𝟏𝟎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600" b="1" i="0">
                  <a:latin typeface="Cambria Math"/>
                  <a:ea typeface="Cambria Math"/>
                </a:rPr>
                <a:t>=𝟏/𝟐 (𝒙−𝟑)  𝟏/𝟕  ((𝒙−𝟑))/𝟕=(𝒙−𝟑)^𝟐/𝟗𝟖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6</xdr:col>
      <xdr:colOff>85725</xdr:colOff>
      <xdr:row>24</xdr:row>
      <xdr:rowOff>180975</xdr:rowOff>
    </xdr:from>
    <xdr:ext cx="2419350" cy="5927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3743325" y="5410200"/>
              <a:ext cx="2419350" cy="5927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/>
                          </a:rPr>
                          <m:t>𝑷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∆</m:t>
                        </m:r>
                      </m:e>
                      <m:sub>
                        <m:r>
                          <a:rPr lang="en-US" sz="1600" b="1" i="1">
                            <a:latin typeface="Cambria Math"/>
                          </a:rPr>
                          <m:t>𝟏𝟎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𝟏𝟕</m:t>
                        </m:r>
                      </m:sub>
                    </m:sSub>
                    <m:r>
                      <a:rPr lang="en-US" sz="1600" b="1" i="1">
                        <a:latin typeface="Cambria Math"/>
                      </a:rPr>
                      <m:t>=</m:t>
                    </m:r>
                    <m:r>
                      <a:rPr lang="en-US" sz="1600" b="1" i="1">
                        <a:latin typeface="Cambria Math"/>
                      </a:rPr>
                      <m:t>𝟏</m:t>
                    </m:r>
                    <m:r>
                      <a:rPr lang="en-US" sz="1600" b="1" i="1">
                        <a:latin typeface="Cambria Math"/>
                      </a:rPr>
                      <m:t>−</m:t>
                    </m:r>
                    <m:f>
                      <m:fPr>
                        <m:ctrlPr>
                          <a:rPr lang="ru-RU" sz="1600" b="1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ru-RU" sz="1600" b="1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ru-RU" sz="1600" b="1" i="1">
                                    <a:latin typeface="Cambria Math"/>
                                  </a:rPr>
                                </m:ctrlPr>
                              </m:dPr>
                              <m:e>
                                <m:r>
                                  <a:rPr lang="ru-RU" sz="1600" b="1" i="1">
                                    <a:latin typeface="Cambria Math"/>
                                  </a:rPr>
                                  <m:t>𝟏𝟕</m:t>
                                </m:r>
                                <m:r>
                                  <a:rPr lang="ru-RU" sz="1600" b="1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600" b="1" i="1">
                                    <a:latin typeface="Cambria Math"/>
                                  </a:rPr>
                                  <m:t>𝒙</m:t>
                                </m:r>
                              </m:e>
                            </m:d>
                          </m:e>
                          <m:sup>
                            <m:r>
                              <a:rPr lang="ru-RU" sz="1600" b="1" i="1">
                                <a:latin typeface="Cambria Math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r>
                          <a:rPr lang="ru-RU" sz="1600" b="1" i="1">
                            <a:latin typeface="Cambria Math"/>
                          </a:rPr>
                          <m:t>𝟗𝟖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3743325" y="5410200"/>
              <a:ext cx="2419350" cy="5927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〖𝑷</a:t>
              </a:r>
              <a:r>
                <a:rPr lang="en-US" sz="1600" b="1" i="0">
                  <a:latin typeface="Cambria Math"/>
                  <a:ea typeface="Cambria Math"/>
                </a:rPr>
                <a:t>∆〗_(</a:t>
              </a:r>
              <a:r>
                <a:rPr lang="en-US" sz="1600" b="1" i="0">
                  <a:latin typeface="Cambria Math"/>
                </a:rPr>
                <a:t>𝟏𝟎−𝟏𝟕)=𝟏−</a:t>
              </a:r>
              <a:r>
                <a:rPr lang="ru-RU" sz="1600" b="1" i="0">
                  <a:latin typeface="Cambria Math"/>
                </a:rPr>
                <a:t>(𝟏𝟕−</a:t>
              </a:r>
              <a:r>
                <a:rPr lang="en-US" sz="1600" b="1" i="0">
                  <a:latin typeface="Cambria Math"/>
                </a:rPr>
                <a:t>𝒙)</a:t>
              </a:r>
              <a:r>
                <a:rPr lang="ru-RU" sz="1600" b="1" i="0">
                  <a:latin typeface="Cambria Math"/>
                </a:rPr>
                <a:t>^𝟐/𝟗𝟖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6</xdr:col>
      <xdr:colOff>495300</xdr:colOff>
      <xdr:row>12</xdr:row>
      <xdr:rowOff>133350</xdr:rowOff>
    </xdr:from>
    <xdr:ext cx="2647950" cy="554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5695950" y="2714625"/>
              <a:ext cx="2647950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𝒇</m:t>
                        </m:r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∆</m:t>
                        </m:r>
                      </m:e>
                      <m:sub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𝟏𝟎</m:t>
                        </m:r>
                      </m:sub>
                    </m:sSub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𝟕</m:t>
                        </m:r>
                      </m:den>
                    </m:f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𝟏𝟎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</m:den>
                    </m:f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𝟒𝟗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5695950" y="2714625"/>
              <a:ext cx="2647950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〖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𝒇∆〗_(</a:t>
              </a:r>
              <a:r>
                <a:rPr lang="en-US" sz="1600" b="1" i="0">
                  <a:latin typeface="Cambria Math"/>
                </a:rPr>
                <a:t>𝟑−𝟏𝟎)=𝟏/𝟕  (𝒙−𝟑)/(𝟏𝟎−𝟑)=(𝒙−𝟑)/𝟒𝟗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6</xdr:col>
      <xdr:colOff>361949</xdr:colOff>
      <xdr:row>15</xdr:row>
      <xdr:rowOff>47625</xdr:rowOff>
    </xdr:from>
    <xdr:ext cx="2895601" cy="554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5562599" y="3324225"/>
              <a:ext cx="2895601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6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/>
                          </a:rPr>
                          <m:t>𝒇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∆</m:t>
                        </m:r>
                      </m:e>
                      <m:sub>
                        <m:r>
                          <a:rPr lang="en-US" sz="1600" b="1" i="1">
                            <a:latin typeface="Cambria Math"/>
                          </a:rPr>
                          <m:t>𝟏𝟎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𝟏𝟕</m:t>
                        </m:r>
                      </m:sub>
                    </m:sSub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𝟕</m:t>
                        </m:r>
                      </m:den>
                    </m:f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𝟏𝟕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𝟏𝟕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𝟏𝟎</m:t>
                        </m:r>
                      </m:den>
                    </m:f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𝟏𝟕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𝟒𝟗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5562599" y="3324225"/>
              <a:ext cx="2895601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600" b="1" i="0">
                  <a:latin typeface="Cambria Math"/>
                </a:rPr>
                <a:t>〖</a:t>
              </a:r>
              <a:r>
                <a:rPr lang="en-US" sz="1600" b="1" i="0">
                  <a:latin typeface="Cambria Math"/>
                </a:rPr>
                <a:t>𝒇</a:t>
              </a:r>
              <a:r>
                <a:rPr lang="en-US" sz="1600" b="1" i="0">
                  <a:latin typeface="Cambria Math"/>
                  <a:ea typeface="Cambria Math"/>
                </a:rPr>
                <a:t>∆</a:t>
              </a:r>
              <a:r>
                <a:rPr lang="ru-RU" sz="1600" b="1" i="0">
                  <a:latin typeface="Cambria Math"/>
                  <a:ea typeface="Cambria Math"/>
                </a:rPr>
                <a:t>〗_(</a:t>
              </a:r>
              <a:r>
                <a:rPr lang="en-US" sz="1600" b="1" i="0">
                  <a:latin typeface="Cambria Math"/>
                </a:rPr>
                <a:t>𝟏𝟎−𝟏𝟕</a:t>
              </a:r>
              <a:r>
                <a:rPr lang="ru-RU" sz="1600" b="1" i="0">
                  <a:latin typeface="Cambria Math"/>
                </a:rPr>
                <a:t>)</a:t>
              </a:r>
              <a:r>
                <a:rPr lang="en-US" sz="1600" b="1" i="0">
                  <a:latin typeface="Cambria Math"/>
                </a:rPr>
                <a:t>=𝟏/𝟕  (𝟏𝟕−𝒙)/(𝟏𝟕−𝟏𝟎)=(𝟏𝟕−𝒙)/𝟒𝟗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8</xdr:col>
      <xdr:colOff>66675</xdr:colOff>
      <xdr:row>4</xdr:row>
      <xdr:rowOff>0</xdr:rowOff>
    </xdr:from>
    <xdr:ext cx="2009776" cy="4970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6619875" y="866775"/>
              <a:ext cx="2009776" cy="497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1" i="1">
                            <a:latin typeface="Cambria Math"/>
                          </a:rPr>
                          <m:t>𝒇𝒑</m:t>
                        </m:r>
                      </m:e>
                      <m:sub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𝟏𝟕</m:t>
                        </m:r>
                      </m:sub>
                    </m:sSub>
                    <m:r>
                      <a:rPr lang="en-US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400" b="1" i="1">
                            <a:latin typeface="Cambria Math"/>
                          </a:rPr>
                          <m:t>𝟏𝟕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</m:den>
                    </m:f>
                    <m:r>
                      <a:rPr lang="en-US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400" b="1" i="1">
                            <a:latin typeface="Cambria Math"/>
                          </a:rPr>
                          <m:t>𝟏𝟒</m:t>
                        </m:r>
                      </m:den>
                    </m:f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6619875" y="866775"/>
              <a:ext cx="2009776" cy="497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400" b="1" i="0">
                  <a:latin typeface="Cambria Math"/>
                </a:rPr>
                <a:t>〖</a:t>
              </a:r>
              <a:r>
                <a:rPr lang="en-US" sz="1400" b="1" i="0">
                  <a:latin typeface="Cambria Math"/>
                </a:rPr>
                <a:t>𝒇𝒑</a:t>
              </a:r>
              <a:r>
                <a:rPr lang="ru-RU" sz="1400" b="1" i="0">
                  <a:latin typeface="Cambria Math"/>
                </a:rPr>
                <a:t>〗_(</a:t>
              </a:r>
              <a:r>
                <a:rPr lang="en-US" sz="1400" b="1" i="0">
                  <a:latin typeface="Cambria Math"/>
                </a:rPr>
                <a:t>𝟑−𝟏𝟕</a:t>
              </a:r>
              <a:r>
                <a:rPr lang="ru-RU" sz="1400" b="1" i="0">
                  <a:latin typeface="Cambria Math"/>
                </a:rPr>
                <a:t>)</a:t>
              </a:r>
              <a:r>
                <a:rPr lang="en-US" sz="1400" b="1" i="0">
                  <a:latin typeface="Cambria Math"/>
                </a:rPr>
                <a:t>=𝟏/(𝟏𝟕−𝟑)=𝟏/𝟏𝟒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12</xdr:col>
      <xdr:colOff>304800</xdr:colOff>
      <xdr:row>4</xdr:row>
      <xdr:rowOff>66675</xdr:rowOff>
    </xdr:from>
    <xdr:ext cx="2333626" cy="4970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/>
            <xdr:cNvSpPr txBox="1"/>
          </xdr:nvSpPr>
          <xdr:spPr>
            <a:xfrm>
              <a:off x="9296400" y="933450"/>
              <a:ext cx="2333626" cy="497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1" i="1">
                            <a:latin typeface="Cambria Math"/>
                          </a:rPr>
                          <m:t>𝑷𝒑</m:t>
                        </m:r>
                      </m:e>
                      <m:sub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𝟏𝟕</m:t>
                        </m:r>
                      </m:sub>
                    </m:sSub>
                    <m:r>
                      <a:rPr lang="en-US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1" i="1">
                            <a:latin typeface="Cambria Math"/>
                          </a:rPr>
                          <m:t>𝒙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400" b="1" i="1">
                            <a:latin typeface="Cambria Math"/>
                          </a:rPr>
                          <m:t>𝟏𝟕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</m:den>
                    </m:f>
                    <m:r>
                      <a:rPr lang="en-US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1" i="1">
                            <a:latin typeface="Cambria Math"/>
                          </a:rPr>
                          <m:t>𝒙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400" b="1" i="1">
                            <a:latin typeface="Cambria Math"/>
                          </a:rPr>
                          <m:t>𝟏𝟒</m:t>
                        </m:r>
                      </m:den>
                    </m:f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9296400" y="933450"/>
              <a:ext cx="2333626" cy="497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400" b="1" i="0">
                  <a:latin typeface="Cambria Math"/>
                </a:rPr>
                <a:t>〖</a:t>
              </a:r>
              <a:r>
                <a:rPr lang="en-US" sz="1400" b="1" i="0">
                  <a:latin typeface="Cambria Math"/>
                </a:rPr>
                <a:t>𝑷𝒑</a:t>
              </a:r>
              <a:r>
                <a:rPr lang="ru-RU" sz="1400" b="1" i="0">
                  <a:latin typeface="Cambria Math"/>
                </a:rPr>
                <a:t>〗_(</a:t>
              </a:r>
              <a:r>
                <a:rPr lang="en-US" sz="1400" b="1" i="0">
                  <a:latin typeface="Cambria Math"/>
                </a:rPr>
                <a:t>𝟑−𝟏𝟕</a:t>
              </a:r>
              <a:r>
                <a:rPr lang="ru-RU" sz="1400" b="1" i="0">
                  <a:latin typeface="Cambria Math"/>
                </a:rPr>
                <a:t>)</a:t>
              </a:r>
              <a:r>
                <a:rPr lang="en-US" sz="1400" b="1" i="0">
                  <a:latin typeface="Cambria Math"/>
                </a:rPr>
                <a:t>=(𝒙−𝟑)/(𝟏𝟕−𝟑)=(𝒙−𝟑)/𝟏𝟒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8</xdr:col>
      <xdr:colOff>76200</xdr:colOff>
      <xdr:row>6</xdr:row>
      <xdr:rowOff>85725</xdr:rowOff>
    </xdr:from>
    <xdr:ext cx="1666875" cy="4970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6629400" y="1381125"/>
              <a:ext cx="1666875" cy="497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1" i="1">
                            <a:latin typeface="Cambria Math"/>
                          </a:rPr>
                          <m:t>𝒇𝒑</m:t>
                        </m:r>
                      </m:e>
                      <m:sub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𝟓</m:t>
                        </m:r>
                      </m:sub>
                    </m:sSub>
                    <m:r>
                      <a:rPr lang="en-US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400" b="1" i="1">
                            <a:latin typeface="Cambria Math"/>
                          </a:rPr>
                          <m:t>𝟓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</m:den>
                    </m:f>
                    <m:r>
                      <a:rPr lang="en-US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400" b="1" i="1">
                            <a:latin typeface="Cambria Math"/>
                          </a:rPr>
                          <m:t>𝟐</m:t>
                        </m:r>
                      </m:den>
                    </m:f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6629400" y="1381125"/>
              <a:ext cx="1666875" cy="497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400" b="1" i="0">
                  <a:latin typeface="Cambria Math"/>
                </a:rPr>
                <a:t>〖</a:t>
              </a:r>
              <a:r>
                <a:rPr lang="en-US" sz="1400" b="1" i="0">
                  <a:latin typeface="Cambria Math"/>
                </a:rPr>
                <a:t>𝒇𝒑</a:t>
              </a:r>
              <a:r>
                <a:rPr lang="ru-RU" sz="1400" b="1" i="0">
                  <a:latin typeface="Cambria Math"/>
                </a:rPr>
                <a:t>〗_(</a:t>
              </a:r>
              <a:r>
                <a:rPr lang="en-US" sz="1400" b="1" i="0">
                  <a:latin typeface="Cambria Math"/>
                </a:rPr>
                <a:t>𝟑−𝟓</a:t>
              </a:r>
              <a:r>
                <a:rPr lang="ru-RU" sz="1400" b="1" i="0">
                  <a:latin typeface="Cambria Math"/>
                </a:rPr>
                <a:t>)</a:t>
              </a:r>
              <a:r>
                <a:rPr lang="en-US" sz="1400" b="1" i="0">
                  <a:latin typeface="Cambria Math"/>
                </a:rPr>
                <a:t>=𝟏/(𝟓−𝟑)=𝟏/𝟐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12</xdr:col>
      <xdr:colOff>361950</xdr:colOff>
      <xdr:row>6</xdr:row>
      <xdr:rowOff>95250</xdr:rowOff>
    </xdr:from>
    <xdr:ext cx="2143126" cy="4970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9353550" y="1390650"/>
              <a:ext cx="2143126" cy="497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1" i="1">
                            <a:latin typeface="Cambria Math"/>
                          </a:rPr>
                          <m:t>𝑷𝒑</m:t>
                        </m:r>
                      </m:e>
                      <m:sub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𝟏𝟕</m:t>
                        </m:r>
                      </m:sub>
                    </m:sSub>
                    <m:r>
                      <a:rPr lang="en-US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1" i="1">
                            <a:latin typeface="Cambria Math"/>
                          </a:rPr>
                          <m:t>𝒙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400" b="1" i="1">
                            <a:latin typeface="Cambria Math"/>
                          </a:rPr>
                          <m:t>𝟓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</m:den>
                    </m:f>
                    <m:r>
                      <a:rPr lang="en-US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1" i="1">
                            <a:latin typeface="Cambria Math"/>
                          </a:rPr>
                          <m:t>𝒙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400" b="1" i="1">
                            <a:latin typeface="Cambria Math"/>
                          </a:rPr>
                          <m:t>𝟐</m:t>
                        </m:r>
                      </m:den>
                    </m:f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9353550" y="1390650"/>
              <a:ext cx="2143126" cy="497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400" b="1" i="0">
                  <a:latin typeface="Cambria Math"/>
                </a:rPr>
                <a:t>〖</a:t>
              </a:r>
              <a:r>
                <a:rPr lang="en-US" sz="1400" b="1" i="0">
                  <a:latin typeface="Cambria Math"/>
                </a:rPr>
                <a:t>𝑷𝒑</a:t>
              </a:r>
              <a:r>
                <a:rPr lang="ru-RU" sz="1400" b="1" i="0">
                  <a:latin typeface="Cambria Math"/>
                </a:rPr>
                <a:t>〗_(</a:t>
              </a:r>
              <a:r>
                <a:rPr lang="en-US" sz="1400" b="1" i="0">
                  <a:latin typeface="Cambria Math"/>
                </a:rPr>
                <a:t>𝟑−𝟏𝟕</a:t>
              </a:r>
              <a:r>
                <a:rPr lang="ru-RU" sz="1400" b="1" i="0">
                  <a:latin typeface="Cambria Math"/>
                </a:rPr>
                <a:t>)</a:t>
              </a:r>
              <a:r>
                <a:rPr lang="en-US" sz="1400" b="1" i="0">
                  <a:latin typeface="Cambria Math"/>
                </a:rPr>
                <a:t>=(𝒙−𝟑)/(𝟓−𝟑)=(𝒙−𝟑)/𝟐</a:t>
              </a:r>
              <a:endParaRPr lang="ru-RU" sz="1400" b="1"/>
            </a:p>
          </xdr:txBody>
        </xdr:sp>
      </mc:Fallback>
    </mc:AlternateContent>
    <xdr:clientData/>
  </xdr:oneCellAnchor>
  <xdr:twoCellAnchor editAs="oneCell">
    <xdr:from>
      <xdr:col>6</xdr:col>
      <xdr:colOff>0</xdr:colOff>
      <xdr:row>28</xdr:row>
      <xdr:rowOff>0</xdr:rowOff>
    </xdr:from>
    <xdr:to>
      <xdr:col>10</xdr:col>
      <xdr:colOff>133012</xdr:colOff>
      <xdr:row>30</xdr:row>
      <xdr:rowOff>66607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7600" y="5724525"/>
          <a:ext cx="2704762" cy="542857"/>
        </a:xfrm>
        <a:prstGeom prst="rect">
          <a:avLst/>
        </a:prstGeom>
      </xdr:spPr>
    </xdr:pic>
    <xdr:clientData/>
  </xdr:twoCellAnchor>
  <xdr:twoCellAnchor editAs="oneCell">
    <xdr:from>
      <xdr:col>5</xdr:col>
      <xdr:colOff>552450</xdr:colOff>
      <xdr:row>31</xdr:row>
      <xdr:rowOff>0</xdr:rowOff>
    </xdr:from>
    <xdr:to>
      <xdr:col>11</xdr:col>
      <xdr:colOff>494818</xdr:colOff>
      <xdr:row>33</xdr:row>
      <xdr:rowOff>114233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0450" y="6296025"/>
          <a:ext cx="3857143" cy="542857"/>
        </a:xfrm>
        <a:prstGeom prst="rect">
          <a:avLst/>
        </a:prstGeom>
      </xdr:spPr>
    </xdr:pic>
    <xdr:clientData/>
  </xdr:twoCellAnchor>
  <xdr:oneCellAnchor>
    <xdr:from>
      <xdr:col>6</xdr:col>
      <xdr:colOff>180977</xdr:colOff>
      <xdr:row>34</xdr:row>
      <xdr:rowOff>228600</xdr:rowOff>
    </xdr:from>
    <xdr:ext cx="2705098" cy="5927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3838577" y="7515225"/>
              <a:ext cx="2705098" cy="5927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𝑷</m:t>
                        </m:r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∆</m:t>
                        </m:r>
                      </m:e>
                      <m:sub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𝟑</m:t>
                        </m:r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𝟏𝟎</m:t>
                        </m:r>
                      </m:sub>
                    </m:sSub>
                    <m:r>
                      <a:rPr lang="en-US" sz="1600" b="1" i="1">
                        <a:latin typeface="Cambria Math"/>
                        <a:ea typeface="Cambria Math"/>
                      </a:rPr>
                      <m:t>=</m:t>
                    </m:r>
                    <m:sSub>
                      <m:sSub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𝑷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∆</m:t>
                        </m:r>
                      </m:e>
                      <m:sub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𝟏𝟎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𝟏𝟕</m:t>
                        </m:r>
                      </m:sub>
                    </m:sSub>
                    <m:r>
                      <a:rPr lang="en-US" sz="1600" b="1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600" b="1" i="1">
                                <a:latin typeface="Cambria Math"/>
                                <a:ea typeface="Cambria Math"/>
                              </a:rPr>
                            </m:ctrlPr>
                          </m:sSupPr>
                          <m:e>
                            <m:r>
                              <a:rPr lang="en-US" sz="1600" b="1" i="1">
                                <a:latin typeface="Cambria Math"/>
                                <a:ea typeface="Cambria Math"/>
                              </a:rPr>
                              <m:t>𝟕</m:t>
                            </m:r>
                          </m:e>
                          <m:sup>
                            <m:r>
                              <a:rPr lang="en-US" sz="1600" b="1" i="1">
                                <a:latin typeface="Cambria Math"/>
                                <a:ea typeface="Cambria Math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𝟗𝟖</m:t>
                        </m:r>
                      </m:den>
                    </m:f>
                    <m:r>
                      <a:rPr lang="en-US" sz="1600" b="1" i="0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𝟐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3838577" y="7515225"/>
              <a:ext cx="2705098" cy="5927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〖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𝑷∆〗_(𝟑−𝟏𝟎)</a:t>
              </a:r>
              <a:r>
                <a:rPr lang="en-US" sz="1600" b="1" i="0">
                  <a:latin typeface="Cambria Math"/>
                  <a:ea typeface="Cambria Math"/>
                </a:rPr>
                <a:t>=〖𝑷∆〗_(𝟏𝟎−𝟏𝟕)=𝟕^𝟐/𝟗𝟖=𝟏/𝟐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8</xdr:col>
      <xdr:colOff>552453</xdr:colOff>
      <xdr:row>38</xdr:row>
      <xdr:rowOff>9525</xdr:rowOff>
    </xdr:from>
    <xdr:ext cx="2695572" cy="57624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5429253" y="8153400"/>
              <a:ext cx="2695572" cy="5762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acc>
                          <m:accPr>
                            <m:chr m:val="́"/>
                            <m:ctrlPr>
                              <a:rPr lang="en-US" sz="1600" b="1" i="1">
                                <a:latin typeface="Cambria Math"/>
                                <a:ea typeface="Cambria Math"/>
                              </a:rPr>
                            </m:ctrlPr>
                          </m:accPr>
                          <m:e>
                            <m:r>
                              <a:rPr lang="en-US" sz="1600" b="1" i="1">
                                <a:latin typeface="Cambria Math"/>
                                <a:ea typeface="Cambria Math"/>
                              </a:rPr>
                              <m:t>𝑷</m:t>
                            </m:r>
                            <m:r>
                              <a:rPr lang="en-US" sz="1600" b="1" i="1">
                                <a:latin typeface="Cambria Math"/>
                                <a:ea typeface="Cambria Math"/>
                              </a:rPr>
                              <m:t>∆</m:t>
                            </m:r>
                          </m:e>
                        </m:acc>
                      </m:e>
                      <m:sub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𝟑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𝟏𝟎</m:t>
                        </m:r>
                      </m:sub>
                    </m:sSub>
                    <m:r>
                      <a:rPr lang="en-US" sz="1600" b="1" i="1">
                        <a:latin typeface="Cambria Math"/>
                        <a:ea typeface="Cambria Math"/>
                      </a:rPr>
                      <m:t>=</m:t>
                    </m:r>
                    <m:sSub>
                      <m:sSub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acc>
                          <m:accPr>
                            <m:chr m:val="́"/>
                            <m:ctrlPr>
                              <a:rPr lang="en-US" sz="1600" b="1" i="1">
                                <a:latin typeface="Cambria Math"/>
                                <a:ea typeface="Cambria Math"/>
                              </a:rPr>
                            </m:ctrlPr>
                          </m:accPr>
                          <m:e>
                            <m:r>
                              <a:rPr lang="en-US" sz="1600" b="1" i="1">
                                <a:latin typeface="Cambria Math"/>
                                <a:ea typeface="Cambria Math"/>
                              </a:rPr>
                              <m:t>𝑷</m:t>
                            </m:r>
                          </m:e>
                        </m:acc>
                      </m:e>
                      <m:sub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𝟏𝟎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𝟏𝟕</m:t>
                        </m:r>
                      </m:sub>
                    </m:sSub>
                    <m:r>
                      <a:rPr lang="en-US" sz="1600" b="1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𝟕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𝟗𝟖</m:t>
                        </m:r>
                      </m:den>
                    </m:f>
                    <m:r>
                      <a:rPr lang="en-US" sz="1600" b="1" i="0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𝟏𝟒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5429253" y="8153400"/>
              <a:ext cx="2695572" cy="5762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  <a:ea typeface="Cambria Math"/>
                </a:rPr>
                <a:t>(𝑷∆) ́_(𝟑−𝟏𝟎)=𝑷 ́_(𝟏𝟎−𝟏𝟕)=𝟕/𝟗𝟖=𝟏/𝟏𝟒</a:t>
              </a:r>
              <a:endParaRPr lang="ru-RU" sz="1600" b="1"/>
            </a:p>
          </xdr:txBody>
        </xdr:sp>
      </mc:Fallback>
    </mc:AlternateContent>
    <xdr:clientData/>
  </xdr:oneCellAnchor>
  <xdr:twoCellAnchor>
    <xdr:from>
      <xdr:col>11</xdr:col>
      <xdr:colOff>9525</xdr:colOff>
      <xdr:row>43</xdr:row>
      <xdr:rowOff>19050</xdr:rowOff>
    </xdr:from>
    <xdr:to>
      <xdr:col>18</xdr:col>
      <xdr:colOff>314325</xdr:colOff>
      <xdr:row>57</xdr:row>
      <xdr:rowOff>95250</xdr:rowOff>
    </xdr:to>
    <xdr:graphicFrame macro="">
      <xdr:nvGraphicFramePr>
        <xdr:cNvPr id="25" name="Диаграмма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590550</xdr:colOff>
      <xdr:row>81</xdr:row>
      <xdr:rowOff>57150</xdr:rowOff>
    </xdr:from>
    <xdr:to>
      <xdr:col>16</xdr:col>
      <xdr:colOff>895350</xdr:colOff>
      <xdr:row>95</xdr:row>
      <xdr:rowOff>133350</xdr:rowOff>
    </xdr:to>
    <xdr:graphicFrame macro="">
      <xdr:nvGraphicFramePr>
        <xdr:cNvPr id="26" name="Диаграмма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38101</xdr:colOff>
      <xdr:row>25</xdr:row>
      <xdr:rowOff>133350</xdr:rowOff>
    </xdr:from>
    <xdr:ext cx="2019299" cy="59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/>
            <xdr:cNvSpPr txBox="1"/>
          </xdr:nvSpPr>
          <xdr:spPr>
            <a:xfrm>
              <a:off x="38101" y="5562600"/>
              <a:ext cx="2019299" cy="59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6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6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ru-RU" sz="1600" b="0" i="1">
                        <a:latin typeface="Cambria Math"/>
                      </a:rPr>
                      <m:t>=</m:t>
                    </m:r>
                    <m:r>
                      <a:rPr lang="en-US" sz="1600" b="0" i="1">
                        <a:latin typeface="Cambria Math"/>
                      </a:rPr>
                      <m:t>𝑎</m:t>
                    </m:r>
                    <m:r>
                      <a:rPr lang="en-US" sz="1600" b="0" i="1">
                        <a:latin typeface="Cambria Math"/>
                      </a:rPr>
                      <m:t>+</m:t>
                    </m:r>
                    <m:d>
                      <m:dPr>
                        <m:ctrlPr>
                          <a:rPr lang="en-US" sz="16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/>
                          </a:rPr>
                          <m:t>𝑏</m:t>
                        </m:r>
                        <m:r>
                          <a:rPr lang="en-US" sz="1600" b="0" i="1">
                            <a:latin typeface="Cambria Math"/>
                          </a:rPr>
                          <m:t>−</m:t>
                        </m:r>
                        <m:r>
                          <a:rPr lang="en-US" sz="1600" b="0" i="1">
                            <a:latin typeface="Cambria Math"/>
                          </a:rPr>
                          <m:t>𝑎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6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/>
                              </a:rPr>
                              <m:t>𝑟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/>
                              </a:rPr>
                              <m:t>2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27" name="TextBox 26"/>
            <xdr:cNvSpPr txBox="1"/>
          </xdr:nvSpPr>
          <xdr:spPr>
            <a:xfrm>
              <a:off x="38101" y="5562600"/>
              <a:ext cx="2019299" cy="59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600" b="0" i="0">
                  <a:latin typeface="Cambria Math"/>
                </a:rPr>
                <a:t>𝑥</a:t>
              </a:r>
              <a:r>
                <a:rPr lang="ru-RU" sz="1600" b="0" i="0">
                  <a:latin typeface="Cambria Math"/>
                </a:rPr>
                <a:t>_</a:t>
              </a:r>
              <a:r>
                <a:rPr lang="en-US" sz="1600" b="0" i="0">
                  <a:latin typeface="Cambria Math"/>
                </a:rPr>
                <a:t>𝐿</a:t>
              </a:r>
              <a:r>
                <a:rPr lang="ru-RU" sz="1600" b="0" i="0">
                  <a:latin typeface="Cambria Math"/>
                </a:rPr>
                <a:t>=</a:t>
              </a:r>
              <a:r>
                <a:rPr lang="en-US" sz="1600" b="0" i="0">
                  <a:latin typeface="Cambria Math"/>
                </a:rPr>
                <a:t>𝑎+(𝑏−𝑎) √(𝑟/2)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0</xdr:col>
      <xdr:colOff>47625</xdr:colOff>
      <xdr:row>28</xdr:row>
      <xdr:rowOff>180975</xdr:rowOff>
    </xdr:from>
    <xdr:ext cx="2390775" cy="8198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/>
            <xdr:cNvSpPr txBox="1"/>
          </xdr:nvSpPr>
          <xdr:spPr>
            <a:xfrm>
              <a:off x="47625" y="6229350"/>
              <a:ext cx="2390775" cy="8198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6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6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ru-RU" sz="1600" b="0" i="1">
                        <a:latin typeface="Cambria Math"/>
                      </a:rPr>
                      <m:t>=</m:t>
                    </m:r>
                    <m:r>
                      <a:rPr lang="en-US" sz="1600" b="0" i="1">
                        <a:latin typeface="Cambria Math"/>
                      </a:rPr>
                      <m:t>𝑏</m:t>
                    </m:r>
                    <m:r>
                      <a:rPr lang="en-US" sz="1600" b="0" i="1">
                        <a:latin typeface="Cambria Math"/>
                      </a:rPr>
                      <m:t>−</m:t>
                    </m:r>
                    <m:d>
                      <m:dPr>
                        <m:ctrlPr>
                          <a:rPr lang="en-US" sz="16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/>
                          </a:rPr>
                          <m:t>𝑏</m:t>
                        </m:r>
                        <m:r>
                          <a:rPr lang="en-US" sz="1600" b="0" i="1">
                            <a:latin typeface="Cambria Math"/>
                          </a:rPr>
                          <m:t>−</m:t>
                        </m:r>
                        <m:r>
                          <a:rPr lang="en-US" sz="1600" b="0" i="1">
                            <a:latin typeface="Cambria Math"/>
                          </a:rPr>
                          <m:t>𝑎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6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/>
                              </a:rPr>
                              <m:t>1−</m:t>
                            </m:r>
                            <m:r>
                              <a:rPr lang="en-US" sz="1600" b="0" i="1">
                                <a:latin typeface="Cambria Math"/>
                              </a:rPr>
                              <m:t>𝑟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/>
                              </a:rPr>
                              <m:t>2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47625" y="6229350"/>
              <a:ext cx="2390775" cy="8198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600" b="0" i="0">
                  <a:latin typeface="Cambria Math"/>
                </a:rPr>
                <a:t>𝑥</a:t>
              </a:r>
              <a:r>
                <a:rPr lang="ru-RU" sz="1600" b="0" i="0">
                  <a:latin typeface="Cambria Math"/>
                </a:rPr>
                <a:t>_</a:t>
              </a:r>
              <a:r>
                <a:rPr lang="en-US" sz="1600" b="0" i="0">
                  <a:latin typeface="Cambria Math"/>
                </a:rPr>
                <a:t>𝑅</a:t>
              </a:r>
              <a:r>
                <a:rPr lang="ru-RU" sz="1600" b="0" i="0">
                  <a:latin typeface="Cambria Math"/>
                </a:rPr>
                <a:t>=</a:t>
              </a:r>
              <a:r>
                <a:rPr lang="en-US" sz="1600" b="0" i="0">
                  <a:latin typeface="Cambria Math"/>
                </a:rPr>
                <a:t>𝑏−(𝑏−𝑎) √((1−𝑟)/2)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3</xdr:col>
      <xdr:colOff>104775</xdr:colOff>
      <xdr:row>26</xdr:row>
      <xdr:rowOff>38100</xdr:rowOff>
    </xdr:from>
    <xdr:ext cx="1571624" cy="4146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/>
            <xdr:cNvSpPr txBox="1"/>
          </xdr:nvSpPr>
          <xdr:spPr>
            <a:xfrm>
              <a:off x="2781300" y="5657850"/>
              <a:ext cx="1571624" cy="4146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𝑦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=2</m:t>
                    </m:r>
                    <m:sSup>
                      <m:sSupPr>
                        <m:ctrlPr>
                          <a:rPr lang="en-US" sz="1100" b="0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/>
                                      </a:rPr>
                                      <m:t>𝐿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𝑎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2781300" y="5657850"/>
              <a:ext cx="1571624" cy="4146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>
                  <a:latin typeface="Cambria Math"/>
                </a:rPr>
                <a:t>𝑦</a:t>
              </a:r>
              <a:r>
                <a:rPr lang="ru-RU" sz="1100" b="0" i="0">
                  <a:latin typeface="Cambria Math"/>
                </a:rPr>
                <a:t>_</a:t>
              </a:r>
              <a:r>
                <a:rPr lang="en-US" sz="1100" b="0" i="0">
                  <a:latin typeface="Cambria Math"/>
                </a:rPr>
                <a:t>𝐿=2((𝑥_𝐿−𝑎)/(𝑏−𝑎))^2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180975</xdr:colOff>
      <xdr:row>29</xdr:row>
      <xdr:rowOff>123825</xdr:rowOff>
    </xdr:from>
    <xdr:ext cx="1571624" cy="506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/>
            <xdr:cNvSpPr txBox="1"/>
          </xdr:nvSpPr>
          <xdr:spPr>
            <a:xfrm>
              <a:off x="2857500" y="6362700"/>
              <a:ext cx="1571624" cy="506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𝑦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=1−2</m:t>
                    </m:r>
                    <m:sSup>
                      <m:sSupPr>
                        <m:ctrlPr>
                          <a:rPr lang="en-US" sz="1100" b="0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/>
                                      </a:rPr>
                                      <m:t>𝑅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𝑎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0" name="TextBox 29"/>
            <xdr:cNvSpPr txBox="1"/>
          </xdr:nvSpPr>
          <xdr:spPr>
            <a:xfrm>
              <a:off x="2857500" y="6362700"/>
              <a:ext cx="1571624" cy="506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>
                  <a:latin typeface="Cambria Math"/>
                </a:rPr>
                <a:t>𝑦</a:t>
              </a:r>
              <a:r>
                <a:rPr lang="ru-RU" sz="1100" b="0" i="0">
                  <a:latin typeface="Cambria Math"/>
                </a:rPr>
                <a:t>_</a:t>
              </a:r>
              <a:r>
                <a:rPr lang="en-US" sz="1100" b="0" i="0">
                  <a:latin typeface="Cambria Math"/>
                </a:rPr>
                <a:t>𝑅=1−2((𝑏−𝑥_𝑅)/(𝑏−𝑎))^2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22</xdr:col>
      <xdr:colOff>8659</xdr:colOff>
      <xdr:row>5</xdr:row>
      <xdr:rowOff>1</xdr:rowOff>
    </xdr:from>
    <xdr:to>
      <xdr:col>22</xdr:col>
      <xdr:colOff>9525</xdr:colOff>
      <xdr:row>17</xdr:row>
      <xdr:rowOff>155864</xdr:rowOff>
    </xdr:to>
    <xdr:cxnSp macro="">
      <xdr:nvCxnSpPr>
        <xdr:cNvPr id="31" name="Прямая со стрелкой 30"/>
        <xdr:cNvCxnSpPr/>
      </xdr:nvCxnSpPr>
      <xdr:spPr>
        <a:xfrm flipV="1">
          <a:off x="896216" y="48434626"/>
          <a:ext cx="866" cy="2441863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850360</xdr:colOff>
      <xdr:row>17</xdr:row>
      <xdr:rowOff>85448</xdr:rowOff>
    </xdr:from>
    <xdr:to>
      <xdr:col>26</xdr:col>
      <xdr:colOff>315228</xdr:colOff>
      <xdr:row>17</xdr:row>
      <xdr:rowOff>85448</xdr:rowOff>
    </xdr:to>
    <xdr:cxnSp macro="">
      <xdr:nvCxnSpPr>
        <xdr:cNvPr id="32" name="Прямая со стрелкой 31"/>
        <xdr:cNvCxnSpPr/>
      </xdr:nvCxnSpPr>
      <xdr:spPr>
        <a:xfrm>
          <a:off x="850360" y="50806073"/>
          <a:ext cx="3932959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28575</xdr:rowOff>
    </xdr:from>
    <xdr:to>
      <xdr:col>23</xdr:col>
      <xdr:colOff>714375</xdr:colOff>
      <xdr:row>17</xdr:row>
      <xdr:rowOff>114300</xdr:rowOff>
    </xdr:to>
    <xdr:cxnSp macro="">
      <xdr:nvCxnSpPr>
        <xdr:cNvPr id="33" name="Прямая соединительная линия 32"/>
        <xdr:cNvCxnSpPr/>
      </xdr:nvCxnSpPr>
      <xdr:spPr>
        <a:xfrm flipH="1">
          <a:off x="1762125" y="49034700"/>
          <a:ext cx="714375" cy="180022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709309</xdr:colOff>
      <xdr:row>8</xdr:row>
      <xdr:rowOff>36479</xdr:rowOff>
    </xdr:from>
    <xdr:to>
      <xdr:col>26</xdr:col>
      <xdr:colOff>0</xdr:colOff>
      <xdr:row>17</xdr:row>
      <xdr:rowOff>104775</xdr:rowOff>
    </xdr:to>
    <xdr:cxnSp macro="">
      <xdr:nvCxnSpPr>
        <xdr:cNvPr id="34" name="Прямая соединительная линия 33"/>
        <xdr:cNvCxnSpPr/>
      </xdr:nvCxnSpPr>
      <xdr:spPr>
        <a:xfrm>
          <a:off x="2472447" y="49059830"/>
          <a:ext cx="1998223" cy="178279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693096</xdr:colOff>
      <xdr:row>8</xdr:row>
      <xdr:rowOff>48638</xdr:rowOff>
    </xdr:from>
    <xdr:to>
      <xdr:col>23</xdr:col>
      <xdr:colOff>709310</xdr:colOff>
      <xdr:row>17</xdr:row>
      <xdr:rowOff>77011</xdr:rowOff>
    </xdr:to>
    <xdr:cxnSp macro="">
      <xdr:nvCxnSpPr>
        <xdr:cNvPr id="48" name="Прямая соединительная линия 47"/>
        <xdr:cNvCxnSpPr/>
      </xdr:nvCxnSpPr>
      <xdr:spPr>
        <a:xfrm flipH="1">
          <a:off x="2456234" y="49071989"/>
          <a:ext cx="16214" cy="174287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445852</xdr:colOff>
      <xdr:row>10</xdr:row>
      <xdr:rowOff>133350</xdr:rowOff>
    </xdr:from>
    <xdr:to>
      <xdr:col>23</xdr:col>
      <xdr:colOff>447675</xdr:colOff>
      <xdr:row>17</xdr:row>
      <xdr:rowOff>72958</xdr:rowOff>
    </xdr:to>
    <xdr:cxnSp macro="">
      <xdr:nvCxnSpPr>
        <xdr:cNvPr id="51" name="Прямая соединительная линия 50"/>
        <xdr:cNvCxnSpPr/>
      </xdr:nvCxnSpPr>
      <xdr:spPr>
        <a:xfrm flipH="1">
          <a:off x="17467027" y="2638425"/>
          <a:ext cx="1823" cy="150170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466725</xdr:colOff>
      <xdr:row>11</xdr:row>
      <xdr:rowOff>171450</xdr:rowOff>
    </xdr:from>
    <xdr:to>
      <xdr:col>24</xdr:col>
      <xdr:colOff>482329</xdr:colOff>
      <xdr:row>17</xdr:row>
      <xdr:rowOff>89170</xdr:rowOff>
    </xdr:to>
    <xdr:cxnSp macro="">
      <xdr:nvCxnSpPr>
        <xdr:cNvPr id="52" name="Прямая соединительная линия 51"/>
        <xdr:cNvCxnSpPr/>
      </xdr:nvCxnSpPr>
      <xdr:spPr>
        <a:xfrm>
          <a:off x="18097500" y="2876550"/>
          <a:ext cx="15604" cy="12797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1266825</xdr:colOff>
      <xdr:row>20</xdr:row>
      <xdr:rowOff>71870</xdr:rowOff>
    </xdr:from>
    <xdr:ext cx="3705224" cy="555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/>
            <xdr:cNvSpPr txBox="1"/>
          </xdr:nvSpPr>
          <xdr:spPr>
            <a:xfrm>
              <a:off x="15135225" y="4510520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l-GR" sz="1400" i="1">
                            <a:latin typeface="Cambria Math"/>
                          </a:rPr>
                          <m:t>Δ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ru-RU" sz="14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𝐿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𝐿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𝑎</m:t>
                                </m:r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𝐿</m:t>
                        </m:r>
                      </m:sub>
                    </m:sSub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𝑐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1" name="TextBox 60"/>
            <xdr:cNvSpPr txBox="1"/>
          </xdr:nvSpPr>
          <xdr:spPr>
            <a:xfrm>
              <a:off x="15135225" y="4510520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l-GR" sz="1400" i="0">
                  <a:latin typeface="Cambria Math"/>
                </a:rPr>
                <a:t>Δ</a:t>
              </a:r>
              <a:r>
                <a:rPr lang="en-US" sz="1400" b="0" i="0">
                  <a:latin typeface="Cambria Math"/>
                </a:rPr>
                <a:t>[𝑎;𝑏;𝑐]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l-GR" sz="1400" b="0" i="0">
                  <a:latin typeface="Cambria Math"/>
                </a:rPr>
                <a:t>^</a:t>
              </a:r>
              <a:r>
                <a:rPr lang="en-US" sz="1400" b="0" i="0">
                  <a:latin typeface="Cambria Math"/>
                </a:rPr>
                <a:t>𝐿</a:t>
              </a:r>
              <a:r>
                <a:rPr lang="ru-RU" sz="1400" b="0" i="0">
                  <a:latin typeface="Cambria Math"/>
                </a:rPr>
                <a:t>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 )=(𝑥_𝐿−𝑎)^2/(𝑏−𝑎)(𝑐−𝑎) ;        𝑎</a:t>
              </a:r>
              <a:r>
                <a:rPr lang="en-US" sz="1400" b="0" i="0">
                  <a:latin typeface="Cambria Math"/>
                  <a:ea typeface="Cambria Math"/>
                </a:rPr>
                <a:t>≤𝑥_𝐿≤𝑐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21</xdr:col>
      <xdr:colOff>0</xdr:colOff>
      <xdr:row>23</xdr:row>
      <xdr:rowOff>47625</xdr:rowOff>
    </xdr:from>
    <xdr:ext cx="4057650" cy="555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/>
            <xdr:cNvSpPr txBox="1"/>
          </xdr:nvSpPr>
          <xdr:spPr>
            <a:xfrm>
              <a:off x="15154275" y="5153025"/>
              <a:ext cx="4057650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l-GR" sz="1400" i="1">
                            <a:latin typeface="Cambria Math"/>
                          </a:rPr>
                          <m:t>Δ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𝑅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ru-RU" sz="14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𝑅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/>
                      </a:rPr>
                      <m:t>=1−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𝑅</m:t>
                                    </m:r>
                                  </m:sub>
                                </m:sSub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</m:e>
                        </m:d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𝑐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𝑅</m:t>
                        </m:r>
                      </m:sub>
                    </m:sSub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𝑏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2" name="TextBox 61"/>
            <xdr:cNvSpPr txBox="1"/>
          </xdr:nvSpPr>
          <xdr:spPr>
            <a:xfrm>
              <a:off x="15154275" y="5153025"/>
              <a:ext cx="4057650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l-GR" sz="1400" i="0">
                  <a:latin typeface="Cambria Math"/>
                </a:rPr>
                <a:t>Δ</a:t>
              </a:r>
              <a:r>
                <a:rPr lang="en-US" sz="1400" b="0" i="0">
                  <a:latin typeface="Cambria Math"/>
                </a:rPr>
                <a:t>[𝑎;𝑏;𝑐]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l-GR" sz="1400" b="0" i="0">
                  <a:latin typeface="Cambria Math"/>
                </a:rPr>
                <a:t>^</a:t>
              </a:r>
              <a:r>
                <a:rPr lang="en-US" sz="1400" b="0" i="0">
                  <a:latin typeface="Cambria Math"/>
                </a:rPr>
                <a:t>𝑅</a:t>
              </a:r>
              <a:r>
                <a:rPr lang="ru-RU" sz="1400" b="0" i="0">
                  <a:latin typeface="Cambria Math"/>
                </a:rPr>
                <a:t>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𝑅 )=1−(𝑏−𝑥_𝑅 )^2/(𝑏−𝑎)(𝑏−𝑐) ;        𝑐</a:t>
              </a:r>
              <a:r>
                <a:rPr lang="en-US" sz="1400" b="0" i="0">
                  <a:latin typeface="Cambria Math"/>
                  <a:ea typeface="Cambria Math"/>
                </a:rPr>
                <a:t>≤𝑥_𝑅≤𝑏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76</xdr:row>
          <xdr:rowOff>38100</xdr:rowOff>
        </xdr:from>
        <xdr:to>
          <xdr:col>11</xdr:col>
          <xdr:colOff>0</xdr:colOff>
          <xdr:row>78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303</xdr:row>
          <xdr:rowOff>0</xdr:rowOff>
        </xdr:from>
        <xdr:to>
          <xdr:col>11</xdr:col>
          <xdr:colOff>38100</xdr:colOff>
          <xdr:row>304</xdr:row>
          <xdr:rowOff>209550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723899</xdr:colOff>
      <xdr:row>281</xdr:row>
      <xdr:rowOff>200025</xdr:rowOff>
    </xdr:from>
    <xdr:to>
      <xdr:col>17</xdr:col>
      <xdr:colOff>542925</xdr:colOff>
      <xdr:row>301</xdr:row>
      <xdr:rowOff>161924</xdr:rowOff>
    </xdr:to>
    <xdr:graphicFrame macro="">
      <xdr:nvGraphicFramePr>
        <xdr:cNvPr id="35" name="Диаграмма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561975</xdr:colOff>
      <xdr:row>307</xdr:row>
      <xdr:rowOff>104775</xdr:rowOff>
    </xdr:from>
    <xdr:to>
      <xdr:col>16</xdr:col>
      <xdr:colOff>257175</xdr:colOff>
      <xdr:row>320</xdr:row>
      <xdr:rowOff>161925</xdr:rowOff>
    </xdr:to>
    <xdr:graphicFrame macro="">
      <xdr:nvGraphicFramePr>
        <xdr:cNvPr id="36" name="Диаграмма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21</xdr:col>
      <xdr:colOff>38100</xdr:colOff>
      <xdr:row>1</xdr:row>
      <xdr:rowOff>57150</xdr:rowOff>
    </xdr:from>
    <xdr:ext cx="58674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/>
            <xdr:cNvSpPr txBox="1"/>
          </xdr:nvSpPr>
          <xdr:spPr>
            <a:xfrm>
              <a:off x="15192375" y="314325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𝑸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𝒄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44" name="TextBox 43"/>
            <xdr:cNvSpPr txBox="1"/>
          </xdr:nvSpPr>
          <xdr:spPr>
            <a:xfrm>
              <a:off x="15192375" y="314325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𝑺=𝑺[𝒑𝒑(𝒂𝟏,𝒃𝟏)]+𝑸</a:t>
              </a:r>
              <a:r>
                <a:rPr lang="en-US" sz="1800" b="1" i="0">
                  <a:latin typeface="Cambria Math"/>
                  <a:ea typeface="Cambria Math"/>
                </a:rPr>
                <a:t>∙</a:t>
              </a:r>
              <a:r>
                <a:rPr lang="en-US" sz="1800" b="1" i="0">
                  <a:latin typeface="Cambria Math"/>
                </a:rPr>
                <a:t>𝑺[𝒑𝒑(𝒂𝟐,𝒃𝟐)]+𝑺[</a:t>
              </a:r>
              <a:r>
                <a:rPr lang="en-US" sz="1800" b="1" i="0">
                  <a:latin typeface="Cambria Math"/>
                  <a:ea typeface="Cambria Math"/>
                </a:rPr>
                <a:t>∆(𝒂𝟑,𝒃𝟑,𝒄)]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20</xdr:col>
      <xdr:colOff>1247775</xdr:colOff>
      <xdr:row>27</xdr:row>
      <xdr:rowOff>95250</xdr:rowOff>
    </xdr:from>
    <xdr:ext cx="2457449" cy="3549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/>
            <xdr:cNvSpPr txBox="1"/>
          </xdr:nvSpPr>
          <xdr:spPr>
            <a:xfrm>
              <a:off x="15116175" y="6105525"/>
              <a:ext cx="2457449" cy="3549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ru-RU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</a:rPr>
                      <m:t>+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/>
                          </a:rPr>
                        </m:ctrlPr>
                      </m:radPr>
                      <m:deg/>
                      <m:e>
                        <m:r>
                          <a:rPr lang="en-US" sz="1400" b="0" i="1">
                            <a:latin typeface="Cambria Math"/>
                          </a:rPr>
                          <m:t>𝑟</m:t>
                        </m:r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∙</m:t>
                        </m:r>
                        <m:d>
                          <m:dPr>
                            <m:ctrlPr>
                              <a:rPr lang="en-US" sz="14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𝑐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e>
                        </m:d>
                      </m:e>
                    </m:rad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15116175" y="6105525"/>
              <a:ext cx="2457449" cy="3549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</a:t>
              </a:r>
              <a:r>
                <a:rPr lang="ru-RU" sz="1400" b="0" i="0">
                  <a:latin typeface="Cambria Math"/>
                </a:rPr>
                <a:t>=</a:t>
              </a:r>
              <a:r>
                <a:rPr lang="en-US" sz="1400" b="0" i="0">
                  <a:latin typeface="Cambria Math"/>
                </a:rPr>
                <a:t>𝑎+√(𝑟</a:t>
              </a:r>
              <a:r>
                <a:rPr lang="en-US" sz="1400" b="0" i="0">
                  <a:latin typeface="Cambria Math"/>
                  <a:ea typeface="Cambria Math"/>
                </a:rPr>
                <a:t>∙(𝑏−𝑎)(𝑐−𝑎) 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20</xdr:col>
      <xdr:colOff>1238251</xdr:colOff>
      <xdr:row>29</xdr:row>
      <xdr:rowOff>142875</xdr:rowOff>
    </xdr:from>
    <xdr:ext cx="2771774" cy="3549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/>
            <xdr:cNvSpPr txBox="1"/>
          </xdr:nvSpPr>
          <xdr:spPr>
            <a:xfrm>
              <a:off x="15106651" y="6581775"/>
              <a:ext cx="2771774" cy="3549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en-US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𝑏</m:t>
                    </m:r>
                    <m:r>
                      <a:rPr lang="en-US" sz="1400" b="0" i="1">
                        <a:latin typeface="Cambria Math"/>
                      </a:rPr>
                      <m:t>−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/>
                          </a:rPr>
                        </m:ctrlPr>
                      </m:radPr>
                      <m:deg/>
                      <m:e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1−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𝑟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</m:e>
                        </m:d>
                      </m:e>
                    </m:rad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8" name="TextBox 37"/>
            <xdr:cNvSpPr txBox="1"/>
          </xdr:nvSpPr>
          <xdr:spPr>
            <a:xfrm>
              <a:off x="15106651" y="6581775"/>
              <a:ext cx="2771774" cy="3549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𝑅=𝑏−√((1−𝑟)(𝑏−𝑎)(𝑏−𝑐) 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21</xdr:col>
      <xdr:colOff>9524</xdr:colOff>
      <xdr:row>33</xdr:row>
      <xdr:rowOff>76200</xdr:rowOff>
    </xdr:from>
    <xdr:ext cx="3190876" cy="4612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/>
            <xdr:cNvSpPr txBox="1"/>
          </xdr:nvSpPr>
          <xdr:spPr>
            <a:xfrm>
              <a:off x="15163799" y="7419975"/>
              <a:ext cx="3190876" cy="461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𝑝𝑝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</m:sSub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/>
                          </a:rPr>
                          <m:t>𝑥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𝑏</m:t>
                    </m:r>
                    <m:r>
                      <a:rPr lang="en-US" sz="1400" b="0" i="1">
                        <a:latin typeface="Cambria Math"/>
                      </a:rPr>
                      <m:t>    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9" name="TextBox 38"/>
            <xdr:cNvSpPr txBox="1"/>
          </xdr:nvSpPr>
          <xdr:spPr>
            <a:xfrm>
              <a:off x="15163799" y="7419975"/>
              <a:ext cx="3190876" cy="461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n-US" sz="1400" b="0" i="0">
                  <a:latin typeface="Cambria Math"/>
                </a:rPr>
                <a:t>𝑝𝑝[𝑎;𝑏]</a:t>
              </a:r>
              <a:r>
                <a:rPr lang="ru-RU" sz="1400" b="0" i="0">
                  <a:latin typeface="Cambria Math"/>
                </a:rPr>
                <a:t>)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n-US" sz="1400" b="0" i="0">
                  <a:latin typeface="Cambria Math"/>
                </a:rPr>
                <a:t>=(𝑥−𝑎)/(𝑏−𝑎);        𝑎</a:t>
              </a:r>
              <a:r>
                <a:rPr lang="en-US" sz="1400" b="0" i="0">
                  <a:latin typeface="Cambria Math"/>
                  <a:ea typeface="Cambria Math"/>
                </a:rPr>
                <a:t>≤𝑥≤𝑏</a:t>
              </a:r>
              <a:r>
                <a:rPr lang="en-US" sz="1400" b="0" i="0">
                  <a:latin typeface="Cambria Math"/>
                </a:rPr>
                <a:t>    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21</xdr:col>
      <xdr:colOff>19050</xdr:colOff>
      <xdr:row>37</xdr:row>
      <xdr:rowOff>123825</xdr:rowOff>
    </xdr:from>
    <xdr:ext cx="1647824" cy="311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/>
            <xdr:cNvSpPr txBox="1"/>
          </xdr:nvSpPr>
          <xdr:spPr>
            <a:xfrm>
              <a:off x="15173325" y="8324850"/>
              <a:ext cx="1647824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/>
                      </a:rPr>
                      <m:t>𝑥</m:t>
                    </m:r>
                    <m:r>
                      <a:rPr lang="en-US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</a:rPr>
                      <m:t>+</m:t>
                    </m:r>
                    <m:r>
                      <a:rPr lang="en-US" sz="1400" b="0" i="1">
                        <a:latin typeface="Cambria Math"/>
                      </a:rPr>
                      <m:t>𝑟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0" name="TextBox 39"/>
            <xdr:cNvSpPr txBox="1"/>
          </xdr:nvSpPr>
          <xdr:spPr>
            <a:xfrm>
              <a:off x="15173325" y="8324850"/>
              <a:ext cx="1647824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𝑥=𝑎+𝑟</a:t>
              </a:r>
              <a:r>
                <a:rPr lang="en-US" sz="1400" b="0" i="0">
                  <a:latin typeface="Cambria Math"/>
                  <a:ea typeface="Cambria Math"/>
                </a:rPr>
                <a:t>∙(𝑏−𝑎)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733425</xdr:colOff>
          <xdr:row>276</xdr:row>
          <xdr:rowOff>123825</xdr:rowOff>
        </xdr:from>
        <xdr:to>
          <xdr:col>17</xdr:col>
          <xdr:colOff>19050</xdr:colOff>
          <xdr:row>278</xdr:row>
          <xdr:rowOff>171450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0</xdr:col>
      <xdr:colOff>38100</xdr:colOff>
      <xdr:row>246</xdr:row>
      <xdr:rowOff>57150</xdr:rowOff>
    </xdr:from>
    <xdr:ext cx="58674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/>
            <xdr:cNvSpPr txBox="1"/>
          </xdr:nvSpPr>
          <xdr:spPr>
            <a:xfrm>
              <a:off x="16554450" y="3238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𝑸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𝒄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53" name="TextBox 52"/>
            <xdr:cNvSpPr txBox="1"/>
          </xdr:nvSpPr>
          <xdr:spPr>
            <a:xfrm>
              <a:off x="16554450" y="3238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𝑺=𝑺[𝒑𝒑(𝒂𝟏,𝒃𝟏)]+𝑸</a:t>
              </a:r>
              <a:r>
                <a:rPr lang="en-US" sz="1800" b="1" i="0">
                  <a:latin typeface="Cambria Math"/>
                  <a:ea typeface="Cambria Math"/>
                </a:rPr>
                <a:t>∙</a:t>
              </a:r>
              <a:r>
                <a:rPr lang="en-US" sz="1800" b="1" i="0">
                  <a:latin typeface="Cambria Math"/>
                </a:rPr>
                <a:t>𝑺[𝒑𝒑(𝒂𝟐,𝒃𝟐)]+𝑺[</a:t>
              </a:r>
              <a:r>
                <a:rPr lang="en-US" sz="1800" b="1" i="0">
                  <a:latin typeface="Cambria Math"/>
                  <a:ea typeface="Cambria Math"/>
                </a:rPr>
                <a:t>∆(𝒂𝟑,𝒃𝟑,𝒄)]</a:t>
              </a:r>
              <a:endParaRPr lang="ru-RU" sz="1800" b="1"/>
            </a:p>
          </xdr:txBody>
        </xdr:sp>
      </mc:Fallback>
    </mc:AlternateContent>
    <xdr:clientData/>
  </xdr:oneCellAnchor>
  <xdr:twoCellAnchor>
    <xdr:from>
      <xdr:col>1</xdr:col>
      <xdr:colOff>8659</xdr:colOff>
      <xdr:row>258</xdr:row>
      <xdr:rowOff>1</xdr:rowOff>
    </xdr:from>
    <xdr:to>
      <xdr:col>1</xdr:col>
      <xdr:colOff>9525</xdr:colOff>
      <xdr:row>270</xdr:row>
      <xdr:rowOff>155864</xdr:rowOff>
    </xdr:to>
    <xdr:cxnSp macro="">
      <xdr:nvCxnSpPr>
        <xdr:cNvPr id="54" name="Прямая со стрелкой 53"/>
        <xdr:cNvCxnSpPr/>
      </xdr:nvCxnSpPr>
      <xdr:spPr>
        <a:xfrm flipV="1">
          <a:off x="17782309" y="1276351"/>
          <a:ext cx="866" cy="2946688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850360</xdr:colOff>
      <xdr:row>270</xdr:row>
      <xdr:rowOff>85448</xdr:rowOff>
    </xdr:from>
    <xdr:to>
      <xdr:col>5</xdr:col>
      <xdr:colOff>315228</xdr:colOff>
      <xdr:row>270</xdr:row>
      <xdr:rowOff>85448</xdr:rowOff>
    </xdr:to>
    <xdr:cxnSp macro="">
      <xdr:nvCxnSpPr>
        <xdr:cNvPr id="55" name="Прямая со стрелкой 54"/>
        <xdr:cNvCxnSpPr/>
      </xdr:nvCxnSpPr>
      <xdr:spPr>
        <a:xfrm>
          <a:off x="17366710" y="4152623"/>
          <a:ext cx="3160568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261</xdr:row>
      <xdr:rowOff>28575</xdr:rowOff>
    </xdr:from>
    <xdr:to>
      <xdr:col>2</xdr:col>
      <xdr:colOff>714375</xdr:colOff>
      <xdr:row>270</xdr:row>
      <xdr:rowOff>114300</xdr:rowOff>
    </xdr:to>
    <xdr:cxnSp macro="">
      <xdr:nvCxnSpPr>
        <xdr:cNvPr id="56" name="Прямая соединительная линия 55"/>
        <xdr:cNvCxnSpPr/>
      </xdr:nvCxnSpPr>
      <xdr:spPr>
        <a:xfrm flipH="1">
          <a:off x="18383250" y="2057400"/>
          <a:ext cx="609600" cy="212407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709309</xdr:colOff>
      <xdr:row>261</xdr:row>
      <xdr:rowOff>36479</xdr:rowOff>
    </xdr:from>
    <xdr:to>
      <xdr:col>5</xdr:col>
      <xdr:colOff>0</xdr:colOff>
      <xdr:row>270</xdr:row>
      <xdr:rowOff>104775</xdr:rowOff>
    </xdr:to>
    <xdr:cxnSp macro="">
      <xdr:nvCxnSpPr>
        <xdr:cNvPr id="57" name="Прямая соединительная линия 56"/>
        <xdr:cNvCxnSpPr/>
      </xdr:nvCxnSpPr>
      <xdr:spPr>
        <a:xfrm>
          <a:off x="18997309" y="2065304"/>
          <a:ext cx="1214741" cy="210664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693096</xdr:colOff>
      <xdr:row>261</xdr:row>
      <xdr:rowOff>48638</xdr:rowOff>
    </xdr:from>
    <xdr:to>
      <xdr:col>2</xdr:col>
      <xdr:colOff>709310</xdr:colOff>
      <xdr:row>270</xdr:row>
      <xdr:rowOff>77011</xdr:rowOff>
    </xdr:to>
    <xdr:cxnSp macro="">
      <xdr:nvCxnSpPr>
        <xdr:cNvPr id="58" name="Прямая соединительная линия 57"/>
        <xdr:cNvCxnSpPr/>
      </xdr:nvCxnSpPr>
      <xdr:spPr>
        <a:xfrm flipH="1">
          <a:off x="18990621" y="2077463"/>
          <a:ext cx="6689" cy="20667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445853</xdr:colOff>
      <xdr:row>264</xdr:row>
      <xdr:rowOff>168520</xdr:rowOff>
    </xdr:from>
    <xdr:to>
      <xdr:col>2</xdr:col>
      <xdr:colOff>446943</xdr:colOff>
      <xdr:row>270</xdr:row>
      <xdr:rowOff>72958</xdr:rowOff>
    </xdr:to>
    <xdr:cxnSp macro="">
      <xdr:nvCxnSpPr>
        <xdr:cNvPr id="59" name="Прямая соединительная линия 58"/>
        <xdr:cNvCxnSpPr/>
      </xdr:nvCxnSpPr>
      <xdr:spPr>
        <a:xfrm flipH="1">
          <a:off x="2211641" y="53274058"/>
          <a:ext cx="1090" cy="10474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476250</xdr:colOff>
      <xdr:row>264</xdr:row>
      <xdr:rowOff>65943</xdr:rowOff>
    </xdr:from>
    <xdr:to>
      <xdr:col>3</xdr:col>
      <xdr:colOff>482329</xdr:colOff>
      <xdr:row>270</xdr:row>
      <xdr:rowOff>89170</xdr:rowOff>
    </xdr:to>
    <xdr:cxnSp macro="">
      <xdr:nvCxnSpPr>
        <xdr:cNvPr id="60" name="Прямая соединительная линия 59"/>
        <xdr:cNvCxnSpPr/>
      </xdr:nvCxnSpPr>
      <xdr:spPr>
        <a:xfrm>
          <a:off x="3157904" y="53171481"/>
          <a:ext cx="6079" cy="116622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1266825</xdr:colOff>
      <xdr:row>258</xdr:row>
      <xdr:rowOff>71870</xdr:rowOff>
    </xdr:from>
    <xdr:ext cx="3705224" cy="555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/>
            <xdr:cNvSpPr txBox="1"/>
          </xdr:nvSpPr>
          <xdr:spPr>
            <a:xfrm>
              <a:off x="16484844" y="4768428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l-GR" sz="1400" i="1">
                            <a:latin typeface="Cambria Math"/>
                          </a:rPr>
                          <m:t>Δ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ru-RU" sz="14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𝐿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𝐿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𝑎</m:t>
                                </m:r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𝐿</m:t>
                        </m:r>
                      </m:sub>
                    </m:sSub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𝑐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3" name="TextBox 62"/>
            <xdr:cNvSpPr txBox="1"/>
          </xdr:nvSpPr>
          <xdr:spPr>
            <a:xfrm>
              <a:off x="16484844" y="4768428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l-GR" sz="1400" i="0">
                  <a:latin typeface="Cambria Math"/>
                </a:rPr>
                <a:t>Δ</a:t>
              </a:r>
              <a:r>
                <a:rPr lang="en-US" sz="1400" b="0" i="0">
                  <a:latin typeface="Cambria Math"/>
                </a:rPr>
                <a:t>[𝑎;𝑏;𝑐]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l-GR" sz="1400" b="0" i="0">
                  <a:latin typeface="Cambria Math"/>
                </a:rPr>
                <a:t>^</a:t>
              </a:r>
              <a:r>
                <a:rPr lang="en-US" sz="1400" b="0" i="0">
                  <a:latin typeface="Cambria Math"/>
                </a:rPr>
                <a:t>𝐿</a:t>
              </a:r>
              <a:r>
                <a:rPr lang="ru-RU" sz="1400" b="0" i="0">
                  <a:latin typeface="Cambria Math"/>
                </a:rPr>
                <a:t>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 )=(𝑥_𝐿−𝑎)^2/(𝑏−𝑎)(𝑐−𝑎) ;        𝑎</a:t>
              </a:r>
              <a:r>
                <a:rPr lang="en-US" sz="1400" b="0" i="0">
                  <a:latin typeface="Cambria Math"/>
                  <a:ea typeface="Cambria Math"/>
                </a:rPr>
                <a:t>≤𝑥_𝐿≤𝑐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6</xdr:col>
      <xdr:colOff>0</xdr:colOff>
      <xdr:row>261</xdr:row>
      <xdr:rowOff>47625</xdr:rowOff>
    </xdr:from>
    <xdr:ext cx="4057650" cy="555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/>
            <xdr:cNvSpPr txBox="1"/>
          </xdr:nvSpPr>
          <xdr:spPr>
            <a:xfrm>
              <a:off x="16507558" y="5418260"/>
              <a:ext cx="4057650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l-GR" sz="1400" i="1">
                            <a:latin typeface="Cambria Math"/>
                          </a:rPr>
                          <m:t>Δ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𝑅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ru-RU" sz="14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𝑅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/>
                      </a:rPr>
                      <m:t>=1−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𝑅</m:t>
                                    </m:r>
                                  </m:sub>
                                </m:sSub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</m:e>
                        </m:d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𝑐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𝑅</m:t>
                        </m:r>
                      </m:sub>
                    </m:sSub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𝑏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4" name="TextBox 63"/>
            <xdr:cNvSpPr txBox="1"/>
          </xdr:nvSpPr>
          <xdr:spPr>
            <a:xfrm>
              <a:off x="16507558" y="5418260"/>
              <a:ext cx="4057650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l-GR" sz="1400" i="0">
                  <a:latin typeface="Cambria Math"/>
                </a:rPr>
                <a:t>Δ</a:t>
              </a:r>
              <a:r>
                <a:rPr lang="en-US" sz="1400" b="0" i="0">
                  <a:latin typeface="Cambria Math"/>
                </a:rPr>
                <a:t>[𝑎;𝑏;𝑐]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l-GR" sz="1400" b="0" i="0">
                  <a:latin typeface="Cambria Math"/>
                </a:rPr>
                <a:t>^</a:t>
              </a:r>
              <a:r>
                <a:rPr lang="en-US" sz="1400" b="0" i="0">
                  <a:latin typeface="Cambria Math"/>
                </a:rPr>
                <a:t>𝑅</a:t>
              </a:r>
              <a:r>
                <a:rPr lang="ru-RU" sz="1400" b="0" i="0">
                  <a:latin typeface="Cambria Math"/>
                </a:rPr>
                <a:t>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𝑅 )=1−(𝑏−𝑥_𝑅 )^2/(𝑏−𝑎)(𝑏−𝑐) ;        𝑐</a:t>
              </a:r>
              <a:r>
                <a:rPr lang="en-US" sz="1400" b="0" i="0">
                  <a:latin typeface="Cambria Math"/>
                  <a:ea typeface="Cambria Math"/>
                </a:rPr>
                <a:t>≤𝑥_𝑅≤𝑏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5</xdr:col>
      <xdr:colOff>1247775</xdr:colOff>
      <xdr:row>265</xdr:row>
      <xdr:rowOff>95250</xdr:rowOff>
    </xdr:from>
    <xdr:ext cx="2457449" cy="3549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/>
            <xdr:cNvSpPr txBox="1"/>
          </xdr:nvSpPr>
          <xdr:spPr>
            <a:xfrm>
              <a:off x="16465794" y="6381750"/>
              <a:ext cx="2457449" cy="3549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ru-RU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</a:rPr>
                      <m:t>+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/>
                          </a:rPr>
                        </m:ctrlPr>
                      </m:radPr>
                      <m:deg/>
                      <m:e>
                        <m:r>
                          <a:rPr lang="en-US" sz="1400" b="0" i="1">
                            <a:latin typeface="Cambria Math"/>
                          </a:rPr>
                          <m:t>𝑟</m:t>
                        </m:r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∙</m:t>
                        </m:r>
                        <m:d>
                          <m:dPr>
                            <m:ctrlPr>
                              <a:rPr lang="en-US" sz="14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𝑐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e>
                        </m:d>
                      </m:e>
                    </m:rad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5" name="TextBox 64"/>
            <xdr:cNvSpPr txBox="1"/>
          </xdr:nvSpPr>
          <xdr:spPr>
            <a:xfrm>
              <a:off x="16465794" y="6381750"/>
              <a:ext cx="2457449" cy="3549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</a:t>
              </a:r>
              <a:r>
                <a:rPr lang="ru-RU" sz="1400" b="0" i="0">
                  <a:latin typeface="Cambria Math"/>
                </a:rPr>
                <a:t>=</a:t>
              </a:r>
              <a:r>
                <a:rPr lang="en-US" sz="1400" b="0" i="0">
                  <a:latin typeface="Cambria Math"/>
                </a:rPr>
                <a:t>𝑎+√(𝑟</a:t>
              </a:r>
              <a:r>
                <a:rPr lang="en-US" sz="1400" b="0" i="0">
                  <a:latin typeface="Cambria Math"/>
                  <a:ea typeface="Cambria Math"/>
                </a:rPr>
                <a:t>∙(𝑏−𝑎)(𝑐−𝑎) 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5</xdr:col>
      <xdr:colOff>1238251</xdr:colOff>
      <xdr:row>267</xdr:row>
      <xdr:rowOff>142875</xdr:rowOff>
    </xdr:from>
    <xdr:ext cx="2771774" cy="3549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/>
            <xdr:cNvSpPr txBox="1"/>
          </xdr:nvSpPr>
          <xdr:spPr>
            <a:xfrm>
              <a:off x="16456270" y="6861663"/>
              <a:ext cx="2771774" cy="3549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en-US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𝑏</m:t>
                    </m:r>
                    <m:r>
                      <a:rPr lang="en-US" sz="1400" b="0" i="1">
                        <a:latin typeface="Cambria Math"/>
                      </a:rPr>
                      <m:t>−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/>
                          </a:rPr>
                        </m:ctrlPr>
                      </m:radPr>
                      <m:deg/>
                      <m:e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1−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𝑟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</m:e>
                        </m:d>
                      </m:e>
                    </m:rad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6" name="TextBox 65"/>
            <xdr:cNvSpPr txBox="1"/>
          </xdr:nvSpPr>
          <xdr:spPr>
            <a:xfrm>
              <a:off x="16456270" y="6861663"/>
              <a:ext cx="2771774" cy="3549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𝑅=𝑏−√((1−𝑟)(𝑏−𝑎)(𝑏−𝑐) 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6</xdr:col>
      <xdr:colOff>9524</xdr:colOff>
      <xdr:row>271</xdr:row>
      <xdr:rowOff>76200</xdr:rowOff>
    </xdr:from>
    <xdr:ext cx="3190876" cy="4612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/>
            <xdr:cNvSpPr txBox="1"/>
          </xdr:nvSpPr>
          <xdr:spPr>
            <a:xfrm>
              <a:off x="16517082" y="7710854"/>
              <a:ext cx="3190876" cy="461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𝑝𝑝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</m:sSub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/>
                          </a:rPr>
                          <m:t>𝑥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𝑏</m:t>
                    </m:r>
                    <m:r>
                      <a:rPr lang="en-US" sz="1400" b="0" i="1">
                        <a:latin typeface="Cambria Math"/>
                      </a:rPr>
                      <m:t>    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7" name="TextBox 66"/>
            <xdr:cNvSpPr txBox="1"/>
          </xdr:nvSpPr>
          <xdr:spPr>
            <a:xfrm>
              <a:off x="16517082" y="7710854"/>
              <a:ext cx="3190876" cy="461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n-US" sz="1400" b="0" i="0">
                  <a:latin typeface="Cambria Math"/>
                </a:rPr>
                <a:t>𝑝𝑝[𝑎;𝑏]</a:t>
              </a:r>
              <a:r>
                <a:rPr lang="ru-RU" sz="1400" b="0" i="0">
                  <a:latin typeface="Cambria Math"/>
                </a:rPr>
                <a:t>)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n-US" sz="1400" b="0" i="0">
                  <a:latin typeface="Cambria Math"/>
                </a:rPr>
                <a:t>=(𝑥−𝑎)/(𝑏−𝑎);        𝑎</a:t>
              </a:r>
              <a:r>
                <a:rPr lang="en-US" sz="1400" b="0" i="0">
                  <a:latin typeface="Cambria Math"/>
                  <a:ea typeface="Cambria Math"/>
                </a:rPr>
                <a:t>≤𝑥≤𝑏</a:t>
              </a:r>
              <a:r>
                <a:rPr lang="en-US" sz="1400" b="0" i="0">
                  <a:latin typeface="Cambria Math"/>
                </a:rPr>
                <a:t>    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6</xdr:col>
      <xdr:colOff>19050</xdr:colOff>
      <xdr:row>275</xdr:row>
      <xdr:rowOff>123825</xdr:rowOff>
    </xdr:from>
    <xdr:ext cx="1647824" cy="311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TextBox 67"/>
            <xdr:cNvSpPr txBox="1"/>
          </xdr:nvSpPr>
          <xdr:spPr>
            <a:xfrm>
              <a:off x="16526608" y="8623056"/>
              <a:ext cx="1647824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/>
                      </a:rPr>
                      <m:t>𝑥</m:t>
                    </m:r>
                    <m:r>
                      <a:rPr lang="en-US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</a:rPr>
                      <m:t>+</m:t>
                    </m:r>
                    <m:r>
                      <a:rPr lang="en-US" sz="1400" b="0" i="1">
                        <a:latin typeface="Cambria Math"/>
                      </a:rPr>
                      <m:t>𝑟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8" name="TextBox 67"/>
            <xdr:cNvSpPr txBox="1"/>
          </xdr:nvSpPr>
          <xdr:spPr>
            <a:xfrm>
              <a:off x="16526608" y="8623056"/>
              <a:ext cx="1647824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𝑥=𝑎+𝑟</a:t>
              </a:r>
              <a:r>
                <a:rPr lang="en-US" sz="1400" b="0" i="0">
                  <a:latin typeface="Cambria Math"/>
                  <a:ea typeface="Cambria Math"/>
                </a:rPr>
                <a:t>∙(𝑏−𝑎)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15</xdr:col>
      <xdr:colOff>457199</xdr:colOff>
      <xdr:row>258</xdr:row>
      <xdr:rowOff>76200</xdr:rowOff>
    </xdr:from>
    <xdr:ext cx="1485901" cy="4613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/>
            <xdr:cNvSpPr txBox="1"/>
          </xdr:nvSpPr>
          <xdr:spPr>
            <a:xfrm>
              <a:off x="11277599" y="49625250"/>
              <a:ext cx="1485901" cy="4613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ru-RU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h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𝐿</m:t>
                            </m:r>
                          </m:sub>
                        </m:sSub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11277599" y="49625250"/>
              <a:ext cx="1485901" cy="4613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𝑓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</a:t>
              </a:r>
              <a:r>
                <a:rPr lang="ru-RU" sz="1400" b="0" i="0">
                  <a:latin typeface="Cambria Math"/>
                </a:rPr>
                <a:t>=</a:t>
              </a:r>
              <a:r>
                <a:rPr lang="en-US" sz="1400" b="0" i="0">
                  <a:latin typeface="Cambria Math"/>
                </a:rPr>
                <a:t>ℎ (𝑥_𝐿−𝑎)/(𝑐−𝑎)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15</xdr:col>
      <xdr:colOff>476249</xdr:colOff>
      <xdr:row>261</xdr:row>
      <xdr:rowOff>28575</xdr:rowOff>
    </xdr:from>
    <xdr:ext cx="1485901" cy="5014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9" name="TextBox 68"/>
            <xdr:cNvSpPr txBox="1"/>
          </xdr:nvSpPr>
          <xdr:spPr>
            <a:xfrm>
              <a:off x="11296649" y="50196750"/>
              <a:ext cx="1485901" cy="5014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ru-RU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h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𝑅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9" name="TextBox 68"/>
            <xdr:cNvSpPr txBox="1"/>
          </xdr:nvSpPr>
          <xdr:spPr>
            <a:xfrm>
              <a:off x="11296649" y="50196750"/>
              <a:ext cx="1485901" cy="5014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𝑓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𝑅</a:t>
              </a:r>
              <a:r>
                <a:rPr lang="ru-RU" sz="1400" b="0" i="0">
                  <a:latin typeface="Cambria Math"/>
                </a:rPr>
                <a:t>=</a:t>
              </a:r>
              <a:r>
                <a:rPr lang="en-US" sz="1400" b="0" i="0">
                  <a:latin typeface="Cambria Math"/>
                </a:rPr>
                <a:t>ℎ 〖𝑏−𝑥〗_𝑅/(𝑏−𝑐)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0</xdr:col>
      <xdr:colOff>123825</xdr:colOff>
      <xdr:row>1</xdr:row>
      <xdr:rowOff>219075</xdr:rowOff>
    </xdr:from>
    <xdr:ext cx="48768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/>
            <xdr:cNvSpPr txBox="1"/>
          </xdr:nvSpPr>
          <xdr:spPr>
            <a:xfrm>
              <a:off x="123825" y="476250"/>
              <a:ext cx="48768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𝟕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𝟓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70" name="TextBox 69"/>
            <xdr:cNvSpPr txBox="1"/>
          </xdr:nvSpPr>
          <xdr:spPr>
            <a:xfrm>
              <a:off x="123825" y="476250"/>
              <a:ext cx="48768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𝑺=𝑺[𝒑𝒑(𝟑,𝟏𝟕)]+𝟕𝑺[𝒑𝒑(𝟑,𝟓)]+𝑺[</a:t>
              </a:r>
              <a:r>
                <a:rPr lang="en-US" sz="1800" b="1" i="0">
                  <a:latin typeface="Cambria Math"/>
                  <a:ea typeface="Cambria Math"/>
                </a:rPr>
                <a:t>∆(𝟑,𝟏𝟕)]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0</xdr:col>
      <xdr:colOff>9525</xdr:colOff>
      <xdr:row>6</xdr:row>
      <xdr:rowOff>180975</xdr:rowOff>
    </xdr:from>
    <xdr:ext cx="1228724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/>
            <xdr:cNvSpPr txBox="1"/>
          </xdr:nvSpPr>
          <xdr:spPr>
            <a:xfrm>
              <a:off x="9525" y="1590675"/>
              <a:ext cx="122872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𝟓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71" name="TextBox 70"/>
            <xdr:cNvSpPr txBox="1"/>
          </xdr:nvSpPr>
          <xdr:spPr>
            <a:xfrm>
              <a:off x="9525" y="1590675"/>
              <a:ext cx="122872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𝑺[𝒑𝒑(𝟑,𝟓)]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0</xdr:col>
      <xdr:colOff>0</xdr:colOff>
      <xdr:row>8</xdr:row>
      <xdr:rowOff>171450</xdr:rowOff>
    </xdr:from>
    <xdr:ext cx="123825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/>
            <xdr:cNvSpPr txBox="1"/>
          </xdr:nvSpPr>
          <xdr:spPr>
            <a:xfrm>
              <a:off x="0" y="2085975"/>
              <a:ext cx="123825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72" name="TextBox 71"/>
            <xdr:cNvSpPr txBox="1"/>
          </xdr:nvSpPr>
          <xdr:spPr>
            <a:xfrm>
              <a:off x="0" y="2085975"/>
              <a:ext cx="123825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𝑺[</a:t>
              </a:r>
              <a:r>
                <a:rPr lang="en-US" sz="1800" b="1" i="0">
                  <a:latin typeface="Cambria Math"/>
                  <a:ea typeface="Cambria Math"/>
                </a:rPr>
                <a:t>∆(𝟑,𝟏𝟕)]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0</xdr:col>
      <xdr:colOff>76200</xdr:colOff>
      <xdr:row>248</xdr:row>
      <xdr:rowOff>114300</xdr:rowOff>
    </xdr:from>
    <xdr:ext cx="142874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/>
            <xdr:cNvSpPr txBox="1"/>
          </xdr:nvSpPr>
          <xdr:spPr>
            <a:xfrm>
              <a:off x="76200" y="49568100"/>
              <a:ext cx="142874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73" name="TextBox 72"/>
            <xdr:cNvSpPr txBox="1"/>
          </xdr:nvSpPr>
          <xdr:spPr>
            <a:xfrm>
              <a:off x="76200" y="49568100"/>
              <a:ext cx="142874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𝑺[𝒑𝒑(𝒂𝟏,𝒃𝟏)]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21</xdr:col>
      <xdr:colOff>38100</xdr:colOff>
      <xdr:row>1</xdr:row>
      <xdr:rowOff>66675</xdr:rowOff>
    </xdr:from>
    <xdr:ext cx="58674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/>
            <xdr:cNvSpPr txBox="1"/>
          </xdr:nvSpPr>
          <xdr:spPr>
            <a:xfrm>
              <a:off x="16554450" y="3238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𝑸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𝒄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74" name="TextBox 73"/>
            <xdr:cNvSpPr txBox="1"/>
          </xdr:nvSpPr>
          <xdr:spPr>
            <a:xfrm>
              <a:off x="16554450" y="3238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𝑺=𝑺[𝒑𝒑(𝒂𝟏,𝒃𝟏)]+𝑸</a:t>
              </a:r>
              <a:r>
                <a:rPr lang="en-US" sz="1800" b="1" i="0">
                  <a:latin typeface="Cambria Math"/>
                  <a:ea typeface="Cambria Math"/>
                </a:rPr>
                <a:t>∙</a:t>
              </a:r>
              <a:r>
                <a:rPr lang="en-US" sz="1800" b="1" i="0">
                  <a:latin typeface="Cambria Math"/>
                </a:rPr>
                <a:t>𝑺[𝒑𝒑(𝒂𝟐,𝒃𝟐)]+𝑺[</a:t>
              </a:r>
              <a:r>
                <a:rPr lang="en-US" sz="1800" b="1" i="0">
                  <a:latin typeface="Cambria Math"/>
                  <a:ea typeface="Cambria Math"/>
                </a:rPr>
                <a:t>∆(𝒂𝟑,𝒃𝟑,𝒄)]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21</xdr:col>
      <xdr:colOff>190500</xdr:colOff>
      <xdr:row>1</xdr:row>
      <xdr:rowOff>219075</xdr:rowOff>
    </xdr:from>
    <xdr:ext cx="58674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/>
            <xdr:cNvSpPr txBox="1"/>
          </xdr:nvSpPr>
          <xdr:spPr>
            <a:xfrm>
              <a:off x="16706850" y="4762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𝑸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𝒄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75" name="TextBox 74"/>
            <xdr:cNvSpPr txBox="1"/>
          </xdr:nvSpPr>
          <xdr:spPr>
            <a:xfrm>
              <a:off x="16706850" y="4762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𝑺=𝑺[𝒑𝒑(𝒂𝟏,𝒃𝟏)]+𝑸</a:t>
              </a:r>
              <a:r>
                <a:rPr lang="en-US" sz="1800" b="1" i="0">
                  <a:latin typeface="Cambria Math"/>
                  <a:ea typeface="Cambria Math"/>
                </a:rPr>
                <a:t>∙</a:t>
              </a:r>
              <a:r>
                <a:rPr lang="en-US" sz="1800" b="1" i="0">
                  <a:latin typeface="Cambria Math"/>
                </a:rPr>
                <a:t>𝑺[𝒑𝒑(𝒂𝟐,𝒃𝟐)]+𝑺[</a:t>
              </a:r>
              <a:r>
                <a:rPr lang="en-US" sz="1800" b="1" i="0">
                  <a:latin typeface="Cambria Math"/>
                  <a:ea typeface="Cambria Math"/>
                </a:rPr>
                <a:t>∆(𝒂𝟑,𝒃𝟑,𝒄)]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21</xdr:col>
      <xdr:colOff>342900</xdr:colOff>
      <xdr:row>2</xdr:row>
      <xdr:rowOff>76200</xdr:rowOff>
    </xdr:from>
    <xdr:ext cx="58674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/>
            <xdr:cNvSpPr txBox="1"/>
          </xdr:nvSpPr>
          <xdr:spPr>
            <a:xfrm>
              <a:off x="16859250" y="6286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𝑸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𝒄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76" name="TextBox 75"/>
            <xdr:cNvSpPr txBox="1"/>
          </xdr:nvSpPr>
          <xdr:spPr>
            <a:xfrm>
              <a:off x="16859250" y="6286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𝑺=𝑺[𝒑𝒑(𝒂𝟏,𝒃𝟏)]+𝑸</a:t>
              </a:r>
              <a:r>
                <a:rPr lang="en-US" sz="1800" b="1" i="0">
                  <a:latin typeface="Cambria Math"/>
                  <a:ea typeface="Cambria Math"/>
                </a:rPr>
                <a:t>∙</a:t>
              </a:r>
              <a:r>
                <a:rPr lang="en-US" sz="1800" b="1" i="0">
                  <a:latin typeface="Cambria Math"/>
                </a:rPr>
                <a:t>𝑺[𝒑𝒑(𝒂𝟐,𝒃𝟐)]+𝑺[</a:t>
              </a:r>
              <a:r>
                <a:rPr lang="en-US" sz="1800" b="1" i="0">
                  <a:latin typeface="Cambria Math"/>
                  <a:ea typeface="Cambria Math"/>
                </a:rPr>
                <a:t>∆(𝒂𝟑,𝒃𝟑,𝒄)]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21</xdr:col>
      <xdr:colOff>495300</xdr:colOff>
      <xdr:row>3</xdr:row>
      <xdr:rowOff>38100</xdr:rowOff>
    </xdr:from>
    <xdr:ext cx="58674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/>
            <xdr:cNvSpPr txBox="1"/>
          </xdr:nvSpPr>
          <xdr:spPr>
            <a:xfrm>
              <a:off x="17011650" y="7810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𝑸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𝟐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𝒂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𝒃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𝒄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77" name="TextBox 76"/>
            <xdr:cNvSpPr txBox="1"/>
          </xdr:nvSpPr>
          <xdr:spPr>
            <a:xfrm>
              <a:off x="17011650" y="781050"/>
              <a:ext cx="5867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𝑺=𝑺[𝒑𝒑(𝒂𝟏,𝒃𝟏)]+𝑸</a:t>
              </a:r>
              <a:r>
                <a:rPr lang="en-US" sz="1800" b="1" i="0">
                  <a:latin typeface="Cambria Math"/>
                  <a:ea typeface="Cambria Math"/>
                </a:rPr>
                <a:t>∙</a:t>
              </a:r>
              <a:r>
                <a:rPr lang="en-US" sz="1800" b="1" i="0">
                  <a:latin typeface="Cambria Math"/>
                </a:rPr>
                <a:t>𝑺[𝒑𝒑(𝒂𝟐,𝒃𝟐)]+𝑺[</a:t>
              </a:r>
              <a:r>
                <a:rPr lang="en-US" sz="1800" b="1" i="0">
                  <a:latin typeface="Cambria Math"/>
                  <a:ea typeface="Cambria Math"/>
                </a:rPr>
                <a:t>∆(𝒂𝟑,𝒃𝟑,𝒄)]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0</xdr:col>
      <xdr:colOff>9524</xdr:colOff>
      <xdr:row>250</xdr:row>
      <xdr:rowOff>104775</xdr:rowOff>
    </xdr:from>
    <xdr:ext cx="1438275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/>
            <xdr:cNvSpPr txBox="1"/>
          </xdr:nvSpPr>
          <xdr:spPr>
            <a:xfrm>
              <a:off x="9524" y="49987200"/>
              <a:ext cx="143827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8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𝒂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𝟐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𝒃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𝟐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2" name="TextBox 41"/>
            <xdr:cNvSpPr txBox="1"/>
          </xdr:nvSpPr>
          <xdr:spPr>
            <a:xfrm>
              <a:off x="9524" y="49987200"/>
              <a:ext cx="143827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8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𝑺[𝒑𝒑(𝒂𝟐,𝒃𝟐)]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0</xdr:col>
      <xdr:colOff>1</xdr:colOff>
      <xdr:row>252</xdr:row>
      <xdr:rowOff>76200</xdr:rowOff>
    </xdr:from>
    <xdr:ext cx="16002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/>
            <xdr:cNvSpPr txBox="1"/>
          </xdr:nvSpPr>
          <xdr:spPr>
            <a:xfrm>
              <a:off x="1" y="50292000"/>
              <a:ext cx="16002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8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𝒂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𝟑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𝒃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𝟑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𝒄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3" name="TextBox 42"/>
            <xdr:cNvSpPr txBox="1"/>
          </xdr:nvSpPr>
          <xdr:spPr>
            <a:xfrm>
              <a:off x="1" y="50292000"/>
              <a:ext cx="16002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8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𝑺[∆(𝒂𝟑,𝒃𝟑,𝒄)]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13</xdr:col>
      <xdr:colOff>104775</xdr:colOff>
      <xdr:row>263</xdr:row>
      <xdr:rowOff>123825</xdr:rowOff>
    </xdr:from>
    <xdr:ext cx="2057400" cy="4612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9705975" y="52768500"/>
              <a:ext cx="2057400" cy="461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l-GR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𝛥</m:t>
                        </m:r>
                      </m:sub>
                      <m:sup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𝐿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ru-RU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</m:t>
                        </m:r>
                      </m:e>
                    </m:d>
                    <m:r>
                      <a:rPr lang="ru-RU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bSup>
                      <m:sSubSupPr>
                        <m:ctrlPr>
                          <a:rPr lang="ru-RU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l-GR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𝛥</m:t>
                        </m:r>
                      </m:sub>
                      <m:sup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𝑅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ru-RU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</m:t>
                        </m:r>
                      </m:e>
                    </m:d>
                    <m:r>
                      <a:rPr lang="ru-RU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ru-RU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num>
                      <m:den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9705975" y="52768500"/>
              <a:ext cx="2057400" cy="461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</a:t>
              </a:r>
              <a:r>
                <a:rPr lang="ru-RU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l-GR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𝛥^</a:t>
              </a:r>
              <a:r>
                <a:rPr lang="en-US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𝐿</a:t>
              </a:r>
              <a:r>
                <a:rPr lang="ru-RU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(𝑐)=</a:t>
              </a:r>
              <a:r>
                <a:rPr lang="en-US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</a:t>
              </a:r>
              <a:r>
                <a:rPr lang="ru-RU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l-GR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𝛥^</a:t>
              </a:r>
              <a:r>
                <a:rPr lang="en-US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</a:t>
              </a:r>
              <a:r>
                <a:rPr lang="ru-RU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(𝑐)=(</a:t>
              </a:r>
              <a:r>
                <a:rPr lang="en-US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𝑐−𝑎</a:t>
              </a:r>
              <a:r>
                <a:rPr lang="ru-RU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)/(</a:t>
              </a:r>
              <a:r>
                <a:rPr lang="en-US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𝑏−𝑎</a:t>
              </a:r>
              <a:r>
                <a:rPr lang="ru-RU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12</xdr:col>
      <xdr:colOff>57151</xdr:colOff>
      <xdr:row>265</xdr:row>
      <xdr:rowOff>76200</xdr:rowOff>
    </xdr:from>
    <xdr:ext cx="1381124" cy="4612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9048751" y="53149500"/>
              <a:ext cx="1381124" cy="461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/>
                      </a:rPr>
                      <m:t>0&lt;</m:t>
                    </m:r>
                    <m:r>
                      <a:rPr lang="en-US" sz="1400" b="0" i="1">
                        <a:latin typeface="Cambria Math"/>
                      </a:rPr>
                      <m:t>𝑟</m:t>
                    </m:r>
                    <m:r>
                      <a:rPr lang="en-US" sz="1400" b="0" i="1">
                        <a:latin typeface="Cambria Math"/>
                      </a:rPr>
                      <m:t>&lt;</m:t>
                    </m:r>
                    <m:f>
                      <m:fPr>
                        <m:ctrlPr>
                          <a:rPr lang="ru-RU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num>
                      <m:den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048751" y="53149500"/>
              <a:ext cx="1381124" cy="461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400" b="0" i="0">
                  <a:latin typeface="Cambria Math"/>
                </a:rPr>
                <a:t>0&lt;𝑟&lt;</a:t>
              </a:r>
              <a:r>
                <a:rPr lang="ru-RU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𝑐−𝑎</a:t>
              </a:r>
              <a:r>
                <a:rPr lang="ru-RU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)/(</a:t>
              </a:r>
              <a:r>
                <a:rPr lang="en-US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𝑏−𝑎</a:t>
              </a:r>
              <a:r>
                <a:rPr lang="ru-RU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12</xdr:col>
      <xdr:colOff>104776</xdr:colOff>
      <xdr:row>267</xdr:row>
      <xdr:rowOff>76200</xdr:rowOff>
    </xdr:from>
    <xdr:ext cx="1381124" cy="4589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/>
            <xdr:cNvSpPr txBox="1"/>
          </xdr:nvSpPr>
          <xdr:spPr>
            <a:xfrm>
              <a:off x="9096376" y="53578125"/>
              <a:ext cx="1381124" cy="458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f>
                    <m:fPr>
                      <m:ctrlPr>
                        <a:rPr lang="ru-RU" sz="180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80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𝑐</m:t>
                      </m:r>
                      <m:r>
                        <a:rPr lang="en-US" sz="180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−</m:t>
                      </m:r>
                      <m:r>
                        <a:rPr lang="en-US" sz="180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𝑎</m:t>
                      </m:r>
                    </m:num>
                    <m:den>
                      <m:r>
                        <a:rPr lang="en-US" sz="180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𝑏</m:t>
                      </m:r>
                      <m:r>
                        <a:rPr lang="en-US" sz="180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−</m:t>
                      </m:r>
                      <m:r>
                        <a:rPr lang="en-US" sz="180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𝑎</m:t>
                      </m:r>
                    </m:den>
                  </m:f>
                  <m:r>
                    <a:rPr lang="en-US" sz="1800" b="0" i="1">
                      <a:latin typeface="Cambria Math"/>
                    </a:rPr>
                    <m:t>&lt;</m:t>
                  </m:r>
                  <m:r>
                    <a:rPr lang="en-US" sz="1800" b="0" i="1">
                      <a:latin typeface="Cambria Math"/>
                    </a:rPr>
                    <m:t>𝑟</m:t>
                  </m:r>
                  <m:r>
                    <a:rPr lang="en-US" sz="1800" b="0" i="1">
                      <a:latin typeface="Cambria Math"/>
                    </a:rPr>
                    <m:t>&lt;</m:t>
                  </m:r>
                </m:oMath>
              </a14:m>
              <a:r>
                <a:rPr lang="en-US" sz="1400"/>
                <a:t>1</a:t>
              </a:r>
              <a:endParaRPr lang="ru-RU" sz="1400"/>
            </a:p>
          </xdr:txBody>
        </xdr:sp>
      </mc:Choice>
      <mc:Fallback xmlns="">
        <xdr:sp macro="" textlink="">
          <xdr:nvSpPr>
            <xdr:cNvPr id="78" name="TextBox 77"/>
            <xdr:cNvSpPr txBox="1"/>
          </xdr:nvSpPr>
          <xdr:spPr>
            <a:xfrm>
              <a:off x="9096376" y="53578125"/>
              <a:ext cx="1381124" cy="458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-RU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𝑐−𝑎</a:t>
              </a:r>
              <a:r>
                <a:rPr lang="ru-RU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)/(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𝑏−𝑎</a:t>
              </a:r>
              <a:r>
                <a:rPr lang="ru-RU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800" b="0" i="0">
                  <a:latin typeface="Cambria Math"/>
                </a:rPr>
                <a:t>&lt;𝑟&lt;</a:t>
              </a:r>
              <a:r>
                <a:rPr lang="en-US" sz="1400"/>
                <a:t>1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5</xdr:row>
      <xdr:rowOff>28575</xdr:rowOff>
    </xdr:from>
    <xdr:to>
      <xdr:col>2</xdr:col>
      <xdr:colOff>142875</xdr:colOff>
      <xdr:row>6</xdr:row>
      <xdr:rowOff>171450</xdr:rowOff>
    </xdr:to>
    <xdr:sp macro="" textlink="">
      <xdr:nvSpPr>
        <xdr:cNvPr id="2" name="Овал 1"/>
        <xdr:cNvSpPr/>
      </xdr:nvSpPr>
      <xdr:spPr>
        <a:xfrm>
          <a:off x="1047750" y="790575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1</xdr:col>
      <xdr:colOff>439771</xdr:colOff>
      <xdr:row>5</xdr:row>
      <xdr:rowOff>28575</xdr:rowOff>
    </xdr:from>
    <xdr:to>
      <xdr:col>2</xdr:col>
      <xdr:colOff>144496</xdr:colOff>
      <xdr:row>6</xdr:row>
      <xdr:rowOff>171450</xdr:rowOff>
    </xdr:to>
    <xdr:sp macro="" textlink="">
      <xdr:nvSpPr>
        <xdr:cNvPr id="3" name="Овал 2"/>
        <xdr:cNvSpPr/>
      </xdr:nvSpPr>
      <xdr:spPr>
        <a:xfrm>
          <a:off x="1047750" y="790575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3</xdr:col>
      <xdr:colOff>295276</xdr:colOff>
      <xdr:row>3</xdr:row>
      <xdr:rowOff>184015</xdr:rowOff>
    </xdr:from>
    <xdr:to>
      <xdr:col>4</xdr:col>
      <xdr:colOff>0</xdr:colOff>
      <xdr:row>5</xdr:row>
      <xdr:rowOff>136390</xdr:rowOff>
    </xdr:to>
    <xdr:sp macro="" textlink="">
      <xdr:nvSpPr>
        <xdr:cNvPr id="4" name="Овал 3"/>
        <xdr:cNvSpPr/>
      </xdr:nvSpPr>
      <xdr:spPr>
        <a:xfrm>
          <a:off x="2119212" y="565015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1</a:t>
          </a:r>
        </a:p>
      </xdr:txBody>
    </xdr:sp>
    <xdr:clientData/>
  </xdr:twoCellAnchor>
  <xdr:twoCellAnchor>
    <xdr:from>
      <xdr:col>3</xdr:col>
      <xdr:colOff>295276</xdr:colOff>
      <xdr:row>7</xdr:row>
      <xdr:rowOff>47625</xdr:rowOff>
    </xdr:from>
    <xdr:to>
      <xdr:col>4</xdr:col>
      <xdr:colOff>0</xdr:colOff>
      <xdr:row>9</xdr:row>
      <xdr:rowOff>0</xdr:rowOff>
    </xdr:to>
    <xdr:sp macro="" textlink="">
      <xdr:nvSpPr>
        <xdr:cNvPr id="5" name="Овал 4"/>
        <xdr:cNvSpPr/>
      </xdr:nvSpPr>
      <xdr:spPr>
        <a:xfrm>
          <a:off x="2119212" y="1190625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2</a:t>
          </a:r>
        </a:p>
      </xdr:txBody>
    </xdr:sp>
    <xdr:clientData/>
  </xdr:twoCellAnchor>
  <xdr:twoCellAnchor>
    <xdr:from>
      <xdr:col>5</xdr:col>
      <xdr:colOff>55124</xdr:colOff>
      <xdr:row>3</xdr:row>
      <xdr:rowOff>0</xdr:rowOff>
    </xdr:from>
    <xdr:to>
      <xdr:col>5</xdr:col>
      <xdr:colOff>367827</xdr:colOff>
      <xdr:row>4</xdr:row>
      <xdr:rowOff>142875</xdr:rowOff>
    </xdr:to>
    <xdr:sp macro="" textlink="">
      <xdr:nvSpPr>
        <xdr:cNvPr id="6" name="Овал 5"/>
        <xdr:cNvSpPr/>
      </xdr:nvSpPr>
      <xdr:spPr>
        <a:xfrm>
          <a:off x="3095018" y="381000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3</a:t>
          </a:r>
        </a:p>
      </xdr:txBody>
    </xdr:sp>
    <xdr:clientData/>
  </xdr:twoCellAnchor>
  <xdr:twoCellAnchor>
    <xdr:from>
      <xdr:col>5</xdr:col>
      <xdr:colOff>55124</xdr:colOff>
      <xdr:row>4</xdr:row>
      <xdr:rowOff>173274</xdr:rowOff>
    </xdr:from>
    <xdr:to>
      <xdr:col>5</xdr:col>
      <xdr:colOff>367827</xdr:colOff>
      <xdr:row>6</xdr:row>
      <xdr:rowOff>125649</xdr:rowOff>
    </xdr:to>
    <xdr:sp macro="" textlink="">
      <xdr:nvSpPr>
        <xdr:cNvPr id="7" name="Овал 6"/>
        <xdr:cNvSpPr/>
      </xdr:nvSpPr>
      <xdr:spPr>
        <a:xfrm>
          <a:off x="3095018" y="744774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4</a:t>
          </a:r>
        </a:p>
      </xdr:txBody>
    </xdr:sp>
    <xdr:clientData/>
  </xdr:twoCellAnchor>
  <xdr:twoCellAnchor>
    <xdr:from>
      <xdr:col>5</xdr:col>
      <xdr:colOff>55124</xdr:colOff>
      <xdr:row>6</xdr:row>
      <xdr:rowOff>171653</xdr:rowOff>
    </xdr:from>
    <xdr:to>
      <xdr:col>5</xdr:col>
      <xdr:colOff>367827</xdr:colOff>
      <xdr:row>8</xdr:row>
      <xdr:rowOff>124028</xdr:rowOff>
    </xdr:to>
    <xdr:sp macro="" textlink="">
      <xdr:nvSpPr>
        <xdr:cNvPr id="8" name="Овал 7"/>
        <xdr:cNvSpPr/>
      </xdr:nvSpPr>
      <xdr:spPr>
        <a:xfrm>
          <a:off x="3095018" y="1124153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5</a:t>
          </a:r>
        </a:p>
      </xdr:txBody>
    </xdr:sp>
    <xdr:clientData/>
  </xdr:twoCellAnchor>
  <xdr:twoCellAnchor>
    <xdr:from>
      <xdr:col>5</xdr:col>
      <xdr:colOff>47828</xdr:colOff>
      <xdr:row>8</xdr:row>
      <xdr:rowOff>168613</xdr:rowOff>
    </xdr:from>
    <xdr:to>
      <xdr:col>5</xdr:col>
      <xdr:colOff>360531</xdr:colOff>
      <xdr:row>10</xdr:row>
      <xdr:rowOff>120988</xdr:rowOff>
    </xdr:to>
    <xdr:sp macro="" textlink="">
      <xdr:nvSpPr>
        <xdr:cNvPr id="9" name="Овал 8"/>
        <xdr:cNvSpPr/>
      </xdr:nvSpPr>
      <xdr:spPr>
        <a:xfrm>
          <a:off x="3087722" y="1502113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6</a:t>
          </a:r>
        </a:p>
      </xdr:txBody>
    </xdr:sp>
    <xdr:clientData/>
  </xdr:twoCellAnchor>
  <xdr:twoCellAnchor>
    <xdr:from>
      <xdr:col>2</xdr:col>
      <xdr:colOff>98702</xdr:colOff>
      <xdr:row>4</xdr:row>
      <xdr:rowOff>142875</xdr:rowOff>
    </xdr:from>
    <xdr:to>
      <xdr:col>3</xdr:col>
      <xdr:colOff>295276</xdr:colOff>
      <xdr:row>5</xdr:row>
      <xdr:rowOff>77397</xdr:rowOff>
    </xdr:to>
    <xdr:cxnSp macro="">
      <xdr:nvCxnSpPr>
        <xdr:cNvPr id="11" name="Прямая со стрелкой 10"/>
        <xdr:cNvCxnSpPr>
          <a:stCxn id="3" idx="7"/>
        </xdr:cNvCxnSpPr>
      </xdr:nvCxnSpPr>
      <xdr:spPr>
        <a:xfrm flipV="1">
          <a:off x="1314659" y="714375"/>
          <a:ext cx="804553" cy="12502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98702</xdr:colOff>
      <xdr:row>6</xdr:row>
      <xdr:rowOff>122628</xdr:rowOff>
    </xdr:from>
    <xdr:to>
      <xdr:col>3</xdr:col>
      <xdr:colOff>295276</xdr:colOff>
      <xdr:row>8</xdr:row>
      <xdr:rowOff>0</xdr:rowOff>
    </xdr:to>
    <xdr:cxnSp macro="">
      <xdr:nvCxnSpPr>
        <xdr:cNvPr id="13" name="Прямая со стрелкой 12"/>
        <xdr:cNvCxnSpPr>
          <a:stCxn id="3" idx="5"/>
        </xdr:cNvCxnSpPr>
      </xdr:nvCxnSpPr>
      <xdr:spPr>
        <a:xfrm>
          <a:off x="1314659" y="1075128"/>
          <a:ext cx="804553" cy="2583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3</xdr:row>
      <xdr:rowOff>166688</xdr:rowOff>
    </xdr:from>
    <xdr:to>
      <xdr:col>5</xdr:col>
      <xdr:colOff>55124</xdr:colOff>
      <xdr:row>4</xdr:row>
      <xdr:rowOff>42337</xdr:rowOff>
    </xdr:to>
    <xdr:cxnSp macro="">
      <xdr:nvCxnSpPr>
        <xdr:cNvPr id="15" name="Прямая со стрелкой 14"/>
        <xdr:cNvCxnSpPr>
          <a:stCxn id="4" idx="7"/>
          <a:endCxn id="6" idx="2"/>
        </xdr:cNvCxnSpPr>
      </xdr:nvCxnSpPr>
      <xdr:spPr>
        <a:xfrm flipV="1">
          <a:off x="2386121" y="547688"/>
          <a:ext cx="708897" cy="6614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5</xdr:row>
      <xdr:rowOff>87568</xdr:rowOff>
    </xdr:from>
    <xdr:to>
      <xdr:col>5</xdr:col>
      <xdr:colOff>55124</xdr:colOff>
      <xdr:row>5</xdr:row>
      <xdr:rowOff>149462</xdr:rowOff>
    </xdr:to>
    <xdr:cxnSp macro="">
      <xdr:nvCxnSpPr>
        <xdr:cNvPr id="17" name="Прямая со стрелкой 16"/>
        <xdr:cNvCxnSpPr>
          <a:stCxn id="4" idx="5"/>
          <a:endCxn id="7" idx="2"/>
        </xdr:cNvCxnSpPr>
      </xdr:nvCxnSpPr>
      <xdr:spPr>
        <a:xfrm>
          <a:off x="2386121" y="849568"/>
          <a:ext cx="708897" cy="618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7</xdr:row>
      <xdr:rowOff>29975</xdr:rowOff>
    </xdr:from>
    <xdr:to>
      <xdr:col>5</xdr:col>
      <xdr:colOff>100918</xdr:colOff>
      <xdr:row>7</xdr:row>
      <xdr:rowOff>96447</xdr:rowOff>
    </xdr:to>
    <xdr:cxnSp macro="">
      <xdr:nvCxnSpPr>
        <xdr:cNvPr id="19" name="Прямая со стрелкой 18"/>
        <xdr:cNvCxnSpPr>
          <a:stCxn id="5" idx="7"/>
          <a:endCxn id="8" idx="1"/>
        </xdr:cNvCxnSpPr>
      </xdr:nvCxnSpPr>
      <xdr:spPr>
        <a:xfrm flipV="1">
          <a:off x="2386121" y="1172975"/>
          <a:ext cx="754691" cy="664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8</xdr:row>
      <xdr:rowOff>141678</xdr:rowOff>
    </xdr:from>
    <xdr:to>
      <xdr:col>5</xdr:col>
      <xdr:colOff>47828</xdr:colOff>
      <xdr:row>9</xdr:row>
      <xdr:rowOff>144801</xdr:rowOff>
    </xdr:to>
    <xdr:cxnSp macro="">
      <xdr:nvCxnSpPr>
        <xdr:cNvPr id="21" name="Прямая со стрелкой 20"/>
        <xdr:cNvCxnSpPr>
          <a:stCxn id="5" idx="5"/>
          <a:endCxn id="9" idx="2"/>
        </xdr:cNvCxnSpPr>
      </xdr:nvCxnSpPr>
      <xdr:spPr>
        <a:xfrm>
          <a:off x="2386121" y="1475178"/>
          <a:ext cx="701601" cy="19362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175500</xdr:colOff>
      <xdr:row>3</xdr:row>
      <xdr:rowOff>145015</xdr:rowOff>
    </xdr:from>
    <xdr:ext cx="650243" cy="264560"/>
    <xdr:sp macro="" textlink="">
      <xdr:nvSpPr>
        <xdr:cNvPr id="22" name="TextBox 21"/>
        <xdr:cNvSpPr txBox="1"/>
      </xdr:nvSpPr>
      <xdr:spPr>
        <a:xfrm>
          <a:off x="1391457" y="526015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01</a:t>
          </a:r>
          <a:r>
            <a:rPr lang="en-US" sz="1100"/>
            <a:t>=0,4</a:t>
          </a:r>
          <a:endParaRPr lang="ru-RU" sz="1100"/>
        </a:p>
      </xdr:txBody>
    </xdr:sp>
    <xdr:clientData/>
  </xdr:oneCellAnchor>
  <xdr:oneCellAnchor>
    <xdr:from>
      <xdr:col>3</xdr:col>
      <xdr:colOff>598140</xdr:colOff>
      <xdr:row>4</xdr:row>
      <xdr:rowOff>42337</xdr:rowOff>
    </xdr:from>
    <xdr:ext cx="650243" cy="264560"/>
    <xdr:sp macro="" textlink="">
      <xdr:nvSpPr>
        <xdr:cNvPr id="23" name="TextBox 22"/>
        <xdr:cNvSpPr txBox="1"/>
      </xdr:nvSpPr>
      <xdr:spPr>
        <a:xfrm>
          <a:off x="2422076" y="613837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14</a:t>
          </a:r>
          <a:r>
            <a:rPr lang="en-US" sz="1100"/>
            <a:t>=0,7</a:t>
          </a:r>
          <a:endParaRPr lang="ru-RU" sz="1100"/>
        </a:p>
      </xdr:txBody>
    </xdr:sp>
    <xdr:clientData/>
  </xdr:oneCellAnchor>
  <xdr:oneCellAnchor>
    <xdr:from>
      <xdr:col>3</xdr:col>
      <xdr:colOff>562185</xdr:colOff>
      <xdr:row>2</xdr:row>
      <xdr:rowOff>162449</xdr:rowOff>
    </xdr:from>
    <xdr:ext cx="650243" cy="264560"/>
    <xdr:sp macro="" textlink="">
      <xdr:nvSpPr>
        <xdr:cNvPr id="24" name="TextBox 23"/>
        <xdr:cNvSpPr txBox="1"/>
      </xdr:nvSpPr>
      <xdr:spPr>
        <a:xfrm>
          <a:off x="2386121" y="352949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13</a:t>
          </a:r>
          <a:r>
            <a:rPr lang="en-US" sz="1100"/>
            <a:t>=0,3</a:t>
          </a:r>
          <a:endParaRPr lang="ru-RU" sz="1100"/>
        </a:p>
      </xdr:txBody>
    </xdr:sp>
    <xdr:clientData/>
  </xdr:oneCellAnchor>
  <xdr:oneCellAnchor>
    <xdr:from>
      <xdr:col>2</xdr:col>
      <xdr:colOff>253012</xdr:colOff>
      <xdr:row>5</xdr:row>
      <xdr:rowOff>188498</xdr:rowOff>
    </xdr:from>
    <xdr:ext cx="650243" cy="264560"/>
    <xdr:sp macro="" textlink="">
      <xdr:nvSpPr>
        <xdr:cNvPr id="25" name="TextBox 24"/>
        <xdr:cNvSpPr txBox="1"/>
      </xdr:nvSpPr>
      <xdr:spPr>
        <a:xfrm>
          <a:off x="1468969" y="950498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02</a:t>
          </a:r>
          <a:r>
            <a:rPr lang="en-US" sz="1100"/>
            <a:t>=0,6</a:t>
          </a:r>
          <a:endParaRPr lang="ru-RU" sz="1100"/>
        </a:p>
      </xdr:txBody>
    </xdr:sp>
    <xdr:clientData/>
  </xdr:oneCellAnchor>
  <xdr:oneCellAnchor>
    <xdr:from>
      <xdr:col>3</xdr:col>
      <xdr:colOff>562185</xdr:colOff>
      <xdr:row>6</xdr:row>
      <xdr:rowOff>22387</xdr:rowOff>
    </xdr:from>
    <xdr:ext cx="650243" cy="264560"/>
    <xdr:sp macro="" textlink="">
      <xdr:nvSpPr>
        <xdr:cNvPr id="26" name="TextBox 25"/>
        <xdr:cNvSpPr txBox="1"/>
      </xdr:nvSpPr>
      <xdr:spPr>
        <a:xfrm>
          <a:off x="2386121" y="974887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25</a:t>
          </a:r>
          <a:r>
            <a:rPr lang="en-US" sz="1100"/>
            <a:t>=0,8</a:t>
          </a:r>
          <a:endParaRPr lang="ru-RU" sz="1100"/>
        </a:p>
      </xdr:txBody>
    </xdr:sp>
    <xdr:clientData/>
  </xdr:oneCellAnchor>
  <xdr:oneCellAnchor>
    <xdr:from>
      <xdr:col>4</xdr:col>
      <xdr:colOff>12860</xdr:colOff>
      <xdr:row>7</xdr:row>
      <xdr:rowOff>124546</xdr:rowOff>
    </xdr:from>
    <xdr:ext cx="650243" cy="264560"/>
    <xdr:sp macro="" textlink="">
      <xdr:nvSpPr>
        <xdr:cNvPr id="27" name="TextBox 26"/>
        <xdr:cNvSpPr txBox="1"/>
      </xdr:nvSpPr>
      <xdr:spPr>
        <a:xfrm>
          <a:off x="2444775" y="1267546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26</a:t>
          </a:r>
          <a:r>
            <a:rPr lang="en-US" sz="1100"/>
            <a:t>=0,2</a:t>
          </a:r>
          <a:endParaRPr lang="ru-RU" sz="1100"/>
        </a:p>
      </xdr:txBody>
    </xdr:sp>
    <xdr:clientData/>
  </xdr:oneCellAnchor>
  <xdr:twoCellAnchor>
    <xdr:from>
      <xdr:col>7</xdr:col>
      <xdr:colOff>600075</xdr:colOff>
      <xdr:row>16</xdr:row>
      <xdr:rowOff>228600</xdr:rowOff>
    </xdr:from>
    <xdr:to>
      <xdr:col>15</xdr:col>
      <xdr:colOff>295275</xdr:colOff>
      <xdr:row>31</xdr:row>
      <xdr:rowOff>66675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200025</xdr:colOff>
      <xdr:row>2</xdr:row>
      <xdr:rowOff>28575</xdr:rowOff>
    </xdr:from>
    <xdr:to>
      <xdr:col>20</xdr:col>
      <xdr:colOff>9525</xdr:colOff>
      <xdr:row>8</xdr:row>
      <xdr:rowOff>142875</xdr:rowOff>
    </xdr:to>
    <xdr:sp macro="" textlink="">
      <xdr:nvSpPr>
        <xdr:cNvPr id="12" name="Правая фигурная скобка 11"/>
        <xdr:cNvSpPr/>
      </xdr:nvSpPr>
      <xdr:spPr>
        <a:xfrm>
          <a:off x="11782425" y="514350"/>
          <a:ext cx="419100" cy="12573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304800</xdr:colOff>
          <xdr:row>12</xdr:row>
          <xdr:rowOff>95250</xdr:rowOff>
        </xdr:from>
        <xdr:to>
          <xdr:col>23</xdr:col>
          <xdr:colOff>276225</xdr:colOff>
          <xdr:row>14</xdr:row>
          <xdr:rowOff>142875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26</xdr:col>
      <xdr:colOff>0</xdr:colOff>
      <xdr:row>25</xdr:row>
      <xdr:rowOff>0</xdr:rowOff>
    </xdr:from>
    <xdr:to>
      <xdr:col>33</xdr:col>
      <xdr:colOff>304800</xdr:colOff>
      <xdr:row>39</xdr:row>
      <xdr:rowOff>19050</xdr:rowOff>
    </xdr:to>
    <xdr:graphicFrame macro="">
      <xdr:nvGraphicFramePr>
        <xdr:cNvPr id="28" name="Диаграмма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628650</xdr:colOff>
          <xdr:row>34</xdr:row>
          <xdr:rowOff>85725</xdr:rowOff>
        </xdr:from>
        <xdr:to>
          <xdr:col>24</xdr:col>
          <xdr:colOff>19050</xdr:colOff>
          <xdr:row>36</xdr:row>
          <xdr:rowOff>133350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2</xdr:row>
      <xdr:rowOff>19050</xdr:rowOff>
    </xdr:from>
    <xdr:ext cx="4048125" cy="7810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38100" y="504825"/>
              <a:ext cx="4048125" cy="7810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sSub>
                      <m:sSubPr>
                        <m:ctrlPr>
                          <a:rPr lang="en-US" sz="18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800" b="1" i="1">
                            <a:latin typeface="Cambria Math"/>
                          </a:rPr>
                          <m:t>𝑨</m:t>
                        </m:r>
                      </m:e>
                      <m:sub>
                        <m:r>
                          <a:rPr lang="en-US" sz="1800" b="1" i="1">
                            <a:latin typeface="Cambria Math"/>
                          </a:rPr>
                          <m:t>𝟎</m:t>
                        </m:r>
                      </m:sub>
                    </m:sSub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𝑨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𝒕</m:t>
                    </m:r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𝑩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𝝈</m:t>
                        </m:r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∙</m:t>
                        </m:r>
                        <m:nary>
                          <m:naryPr>
                            <m:chr m:val="∑"/>
                            <m:supHide m:val="on"/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en-US" sz="1800" b="1" i="1">
                                <a:latin typeface="Cambria Math"/>
                              </a:rPr>
                              <m:t>𝒕</m:t>
                            </m:r>
                          </m:sub>
                          <m:sup/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𝑵</m:t>
                            </m:r>
                            <m:d>
                              <m:dPr>
                                <m:ctrlPr>
                                  <a:rPr lang="en-US" sz="1800" b="1" i="1">
                                    <a:latin typeface="Cambria Math"/>
                                  </a:rPr>
                                </m:ctrlPr>
                              </m:dPr>
                              <m:e>
                                <m:r>
                                  <a:rPr lang="en-US" sz="1800" b="1" i="1">
                                    <a:latin typeface="Cambria Math"/>
                                  </a:rPr>
                                  <m:t>𝟎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,</m:t>
                                </m:r>
                                <m:r>
                                  <a:rPr lang="ru-RU" sz="1800" b="1" i="1">
                                    <a:latin typeface="Cambria Math"/>
                                  </a:rPr>
                                  <m:t>𝟏</m:t>
                                </m:r>
                              </m:e>
                            </m:d>
                          </m:e>
                        </m:nary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38100" y="504825"/>
              <a:ext cx="4048125" cy="7810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𝑺=𝑨_𝟎+𝑨</a:t>
              </a:r>
              <a:r>
                <a:rPr lang="en-US" sz="1800" b="1" i="0">
                  <a:latin typeface="Cambria Math"/>
                  <a:ea typeface="Cambria Math"/>
                </a:rPr>
                <a:t>∙𝒕</a:t>
              </a:r>
              <a:r>
                <a:rPr lang="en-US" sz="1800" b="1" i="0">
                  <a:latin typeface="Cambria Math"/>
                </a:rPr>
                <a:t>+𝑩</a:t>
              </a:r>
              <a:r>
                <a:rPr lang="en-US" sz="1800" b="1" i="0">
                  <a:latin typeface="Cambria Math"/>
                  <a:ea typeface="Cambria Math"/>
                </a:rPr>
                <a:t>∙</a:t>
              </a:r>
              <a:r>
                <a:rPr lang="en-US" sz="1800" b="1" i="0">
                  <a:latin typeface="Cambria Math"/>
                </a:rPr>
                <a:t>𝑺[</a:t>
              </a:r>
              <a:r>
                <a:rPr lang="en-US" sz="1800" b="1" i="0">
                  <a:latin typeface="Cambria Math"/>
                  <a:ea typeface="Cambria Math"/>
                </a:rPr>
                <a:t>𝝈∙∑_</a:t>
              </a:r>
              <a:r>
                <a:rPr lang="en-US" sz="1800" b="1" i="0">
                  <a:latin typeface="Cambria Math"/>
                </a:rPr>
                <a:t>𝒕</a:t>
              </a:r>
              <a:r>
                <a:rPr lang="ru-RU" sz="1800" b="1" i="0">
                  <a:latin typeface="Cambria Math"/>
                </a:rPr>
                <a:t>▒</a:t>
              </a:r>
              <a:r>
                <a:rPr lang="en-US" sz="1800" b="1" i="0">
                  <a:latin typeface="Cambria Math"/>
                </a:rPr>
                <a:t>𝑵(𝟎,</a:t>
              </a:r>
              <a:r>
                <a:rPr lang="ru-RU" sz="1800" b="1" i="0">
                  <a:latin typeface="Cambria Math"/>
                </a:rPr>
                <a:t>𝟏) ]</a:t>
              </a:r>
              <a:endParaRPr lang="ru-RU" sz="1800" b="1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5</xdr:row>
      <xdr:rowOff>0</xdr:rowOff>
    </xdr:from>
    <xdr:to>
      <xdr:col>3</xdr:col>
      <xdr:colOff>504825</xdr:colOff>
      <xdr:row>10</xdr:row>
      <xdr:rowOff>85724</xdr:rowOff>
    </xdr:to>
    <xdr:pic>
      <xdr:nvPicPr>
        <xdr:cNvPr id="5" name="Рисунок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2053" r="-21342" b="40675"/>
        <a:stretch/>
      </xdr:blipFill>
      <xdr:spPr>
        <a:xfrm>
          <a:off x="0" y="1057275"/>
          <a:ext cx="24384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161829</xdr:colOff>
      <xdr:row>11</xdr:row>
      <xdr:rowOff>266667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305050"/>
          <a:ext cx="771429" cy="266667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20</xdr:row>
      <xdr:rowOff>9525</xdr:rowOff>
    </xdr:from>
    <xdr:to>
      <xdr:col>22</xdr:col>
      <xdr:colOff>0</xdr:colOff>
      <xdr:row>40</xdr:row>
      <xdr:rowOff>180975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19</xdr:row>
          <xdr:rowOff>171450</xdr:rowOff>
        </xdr:from>
        <xdr:to>
          <xdr:col>13</xdr:col>
          <xdr:colOff>28575</xdr:colOff>
          <xdr:row>24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600075</xdr:colOff>
      <xdr:row>4</xdr:row>
      <xdr:rowOff>14287</xdr:rowOff>
    </xdr:from>
    <xdr:to>
      <xdr:col>21</xdr:col>
      <xdr:colOff>295275</xdr:colOff>
      <xdr:row>15</xdr:row>
      <xdr:rowOff>90487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201</xdr:row>
          <xdr:rowOff>114300</xdr:rowOff>
        </xdr:from>
        <xdr:to>
          <xdr:col>10</xdr:col>
          <xdr:colOff>828675</xdr:colOff>
          <xdr:row>203</xdr:row>
          <xdr:rowOff>114300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7</xdr:col>
      <xdr:colOff>589989</xdr:colOff>
      <xdr:row>0</xdr:row>
      <xdr:rowOff>33617</xdr:rowOff>
    </xdr:from>
    <xdr:ext cx="3848100" cy="311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4825813" y="33617"/>
              <a:ext cx="3848100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/>
                      </a:rPr>
                      <m:t>𝑺</m:t>
                    </m:r>
                    <m:r>
                      <a:rPr lang="en-US" sz="1400" b="1" i="1">
                        <a:latin typeface="Cambria Math"/>
                      </a:rPr>
                      <m:t>=</m:t>
                    </m:r>
                    <m:r>
                      <a:rPr lang="en-US" sz="14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4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4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1" i="1">
                                <a:latin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  <m:r>
                      <a:rPr lang="en-US" sz="1400" b="1" i="1">
                        <a:latin typeface="Cambria Math"/>
                      </a:rPr>
                      <m:t>+</m:t>
                    </m:r>
                    <m:r>
                      <a:rPr lang="en-US" sz="1400" b="1" i="1">
                        <a:latin typeface="Cambria Math"/>
                      </a:rPr>
                      <m:t>𝟕</m:t>
                    </m:r>
                    <m:r>
                      <a:rPr lang="en-US" sz="14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4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4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1" i="1">
                                <a:latin typeface="Cambria Math"/>
                              </a:rPr>
                              <m:t>𝟓</m:t>
                            </m:r>
                          </m:e>
                        </m:d>
                      </m:e>
                    </m:d>
                    <m:r>
                      <a:rPr lang="en-US" sz="1400" b="1" i="1">
                        <a:latin typeface="Cambria Math"/>
                      </a:rPr>
                      <m:t>+</m:t>
                    </m:r>
                    <m:r>
                      <a:rPr lang="en-US" sz="14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4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4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4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400" b="1" i="1">
                                <a:latin typeface="Cambria Math"/>
                                <a:ea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825813" y="33617"/>
              <a:ext cx="3848100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1" i="0">
                  <a:latin typeface="Cambria Math"/>
                </a:rPr>
                <a:t>𝑺=𝑺[𝒑𝒑(𝟑,𝟏𝟕)]+𝟕𝑺[𝒑𝒑(𝟑,𝟓)]+𝑺[</a:t>
              </a:r>
              <a:r>
                <a:rPr lang="en-US" sz="1400" b="1" i="0">
                  <a:latin typeface="Cambria Math"/>
                  <a:ea typeface="Cambria Math"/>
                </a:rPr>
                <a:t>∆(𝟑,𝟏𝟕)]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11</xdr:col>
      <xdr:colOff>312082</xdr:colOff>
      <xdr:row>181</xdr:row>
      <xdr:rowOff>167527</xdr:rowOff>
    </xdr:from>
    <xdr:to>
      <xdr:col>26</xdr:col>
      <xdr:colOff>5041</xdr:colOff>
      <xdr:row>200</xdr:row>
      <xdr:rowOff>186578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9525</xdr:colOff>
      <xdr:row>205</xdr:row>
      <xdr:rowOff>38100</xdr:rowOff>
    </xdr:from>
    <xdr:to>
      <xdr:col>16</xdr:col>
      <xdr:colOff>314325</xdr:colOff>
      <xdr:row>216</xdr:row>
      <xdr:rowOff>161925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9525</xdr:colOff>
      <xdr:row>219</xdr:row>
      <xdr:rowOff>9525</xdr:rowOff>
    </xdr:from>
    <xdr:to>
      <xdr:col>20</xdr:col>
      <xdr:colOff>600075</xdr:colOff>
      <xdr:row>234</xdr:row>
      <xdr:rowOff>209550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1</xdr:row>
          <xdr:rowOff>9525</xdr:rowOff>
        </xdr:from>
        <xdr:to>
          <xdr:col>11</xdr:col>
          <xdr:colOff>28575</xdr:colOff>
          <xdr:row>3</xdr:row>
          <xdr:rowOff>95250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34</xdr:col>
      <xdr:colOff>363681</xdr:colOff>
      <xdr:row>0</xdr:row>
      <xdr:rowOff>83127</xdr:rowOff>
    </xdr:from>
    <xdr:to>
      <xdr:col>42</xdr:col>
      <xdr:colOff>86590</xdr:colOff>
      <xdr:row>10</xdr:row>
      <xdr:rowOff>228600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76201</xdr:colOff>
      <xdr:row>0</xdr:row>
      <xdr:rowOff>123825</xdr:rowOff>
    </xdr:from>
    <xdr:ext cx="3114674" cy="6953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3124201" y="123825"/>
              <a:ext cx="3114674" cy="695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/>
                      </a:rPr>
                      <m:t>𝑺</m:t>
                    </m:r>
                    <m:r>
                      <a:rPr lang="en-US" sz="1400" b="1" i="1">
                        <a:latin typeface="Cambria Math"/>
                      </a:rPr>
                      <m:t>=</m:t>
                    </m:r>
                    <m:sSub>
                      <m:sSubPr>
                        <m:ctrlPr>
                          <a:rPr lang="en-US" sz="14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1" i="1">
                            <a:latin typeface="Cambria Math"/>
                          </a:rPr>
                          <m:t>𝑨</m:t>
                        </m:r>
                      </m:e>
                      <m:sub>
                        <m:r>
                          <a:rPr lang="en-US" sz="1400" b="1" i="1">
                            <a:latin typeface="Cambria Math"/>
                          </a:rPr>
                          <m:t>𝟎</m:t>
                        </m:r>
                      </m:sub>
                    </m:sSub>
                    <m:r>
                      <a:rPr lang="en-US" sz="1400" b="1" i="1">
                        <a:latin typeface="Cambria Math"/>
                      </a:rPr>
                      <m:t>+</m:t>
                    </m:r>
                    <m:r>
                      <a:rPr lang="en-US" sz="1400" b="1" i="1">
                        <a:latin typeface="Cambria Math"/>
                      </a:rPr>
                      <m:t>𝑨</m:t>
                    </m:r>
                    <m:r>
                      <a:rPr lang="en-US" sz="14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400" b="1" i="1">
                        <a:latin typeface="Cambria Math"/>
                        <a:ea typeface="Cambria Math"/>
                      </a:rPr>
                      <m:t>𝒕</m:t>
                    </m:r>
                    <m:r>
                      <a:rPr lang="en-US" sz="1400" b="1" i="1">
                        <a:latin typeface="Cambria Math"/>
                      </a:rPr>
                      <m:t>+</m:t>
                    </m:r>
                    <m:r>
                      <a:rPr lang="en-US" sz="1400" b="1" i="1">
                        <a:latin typeface="Cambria Math"/>
                      </a:rPr>
                      <m:t>𝑩</m:t>
                    </m:r>
                    <m:r>
                      <a:rPr lang="en-US" sz="14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4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/>
                            <a:ea typeface="Cambria Math"/>
                          </a:rPr>
                          <m:t>𝝈</m:t>
                        </m:r>
                        <m:r>
                          <a:rPr lang="en-US" sz="1400" b="1" i="1">
                            <a:latin typeface="Cambria Math"/>
                            <a:ea typeface="Cambria Math"/>
                          </a:rPr>
                          <m:t>∙</m:t>
                        </m:r>
                        <m:nary>
                          <m:naryPr>
                            <m:chr m:val="∑"/>
                            <m:supHide m:val="on"/>
                            <m:ctrlPr>
                              <a:rPr lang="en-US" sz="1400" b="1" i="1">
                                <a:latin typeface="Cambria Math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en-US" sz="1400" b="1" i="1">
                                <a:latin typeface="Cambria Math"/>
                              </a:rPr>
                              <m:t>𝒕</m:t>
                            </m:r>
                          </m:sub>
                          <m:sup/>
                          <m:e>
                            <m:r>
                              <a:rPr lang="en-US" sz="1400" b="1" i="1">
                                <a:latin typeface="Cambria Math"/>
                              </a:rPr>
                              <m:t>𝑵</m:t>
                            </m:r>
                            <m:d>
                              <m:dPr>
                                <m:ctrlPr>
                                  <a:rPr lang="en-US" sz="1400" b="1" i="1">
                                    <a:latin typeface="Cambria Math"/>
                                  </a:rPr>
                                </m:ctrlPr>
                              </m:dPr>
                              <m:e>
                                <m:r>
                                  <a:rPr lang="en-US" sz="1400" b="1" i="1">
                                    <a:latin typeface="Cambria Math"/>
                                  </a:rPr>
                                  <m:t>𝟎</m:t>
                                </m:r>
                                <m:r>
                                  <a:rPr lang="en-US" sz="1400" b="1" i="1">
                                    <a:latin typeface="Cambria Math"/>
                                  </a:rPr>
                                  <m:t>,</m:t>
                                </m:r>
                                <m:r>
                                  <a:rPr lang="ru-RU" sz="1400" b="1" i="1">
                                    <a:latin typeface="Cambria Math"/>
                                  </a:rPr>
                                  <m:t>𝟏</m:t>
                                </m:r>
                              </m:e>
                            </m:d>
                          </m:e>
                        </m:nary>
                      </m:e>
                    </m:d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3124201" y="123825"/>
              <a:ext cx="3114674" cy="695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400" b="1" i="0">
                  <a:latin typeface="Cambria Math"/>
                </a:rPr>
                <a:t>𝑺=𝑨_𝟎+𝑨</a:t>
              </a:r>
              <a:r>
                <a:rPr lang="en-US" sz="1400" b="1" i="0">
                  <a:latin typeface="Cambria Math"/>
                  <a:ea typeface="Cambria Math"/>
                </a:rPr>
                <a:t>∙𝒕</a:t>
              </a:r>
              <a:r>
                <a:rPr lang="en-US" sz="1400" b="1" i="0">
                  <a:latin typeface="Cambria Math"/>
                </a:rPr>
                <a:t>+𝑩</a:t>
              </a:r>
              <a:r>
                <a:rPr lang="en-US" sz="1400" b="1" i="0">
                  <a:latin typeface="Cambria Math"/>
                  <a:ea typeface="Cambria Math"/>
                </a:rPr>
                <a:t>∙</a:t>
              </a:r>
              <a:r>
                <a:rPr lang="en-US" sz="1400" b="1" i="0">
                  <a:latin typeface="Cambria Math"/>
                </a:rPr>
                <a:t>𝑺[</a:t>
              </a:r>
              <a:r>
                <a:rPr lang="en-US" sz="1400" b="1" i="0">
                  <a:latin typeface="Cambria Math"/>
                  <a:ea typeface="Cambria Math"/>
                </a:rPr>
                <a:t>𝝈∙∑_</a:t>
              </a:r>
              <a:r>
                <a:rPr lang="en-US" sz="1400" b="1" i="0">
                  <a:latin typeface="Cambria Math"/>
                </a:rPr>
                <a:t>𝒕</a:t>
              </a:r>
              <a:r>
                <a:rPr lang="ru-RU" sz="1400" b="1" i="0">
                  <a:latin typeface="Cambria Math"/>
                </a:rPr>
                <a:t>▒</a:t>
              </a:r>
              <a:r>
                <a:rPr lang="en-US" sz="1400" b="1" i="0">
                  <a:latin typeface="Cambria Math"/>
                </a:rPr>
                <a:t>𝑵(𝟎,</a:t>
              </a:r>
              <a:r>
                <a:rPr lang="ru-RU" sz="1400" b="1" i="0">
                  <a:latin typeface="Cambria Math"/>
                </a:rPr>
                <a:t>𝟏) ]</a:t>
              </a:r>
              <a:endParaRPr lang="ru-RU" sz="14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207</xdr:row>
          <xdr:rowOff>104775</xdr:rowOff>
        </xdr:from>
        <xdr:to>
          <xdr:col>17</xdr:col>
          <xdr:colOff>142875</xdr:colOff>
          <xdr:row>210</xdr:row>
          <xdr:rowOff>123825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600075</xdr:colOff>
      <xdr:row>206</xdr:row>
      <xdr:rowOff>190499</xdr:rowOff>
    </xdr:from>
    <xdr:to>
      <xdr:col>14</xdr:col>
      <xdr:colOff>723900</xdr:colOff>
      <xdr:row>226</xdr:row>
      <xdr:rowOff>85724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5</xdr:row>
      <xdr:rowOff>28575</xdr:rowOff>
    </xdr:from>
    <xdr:to>
      <xdr:col>2</xdr:col>
      <xdr:colOff>142875</xdr:colOff>
      <xdr:row>6</xdr:row>
      <xdr:rowOff>171450</xdr:rowOff>
    </xdr:to>
    <xdr:sp macro="" textlink="">
      <xdr:nvSpPr>
        <xdr:cNvPr id="2" name="Овал 1"/>
        <xdr:cNvSpPr/>
      </xdr:nvSpPr>
      <xdr:spPr>
        <a:xfrm>
          <a:off x="1047750" y="1085850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1</xdr:col>
      <xdr:colOff>439771</xdr:colOff>
      <xdr:row>5</xdr:row>
      <xdr:rowOff>28575</xdr:rowOff>
    </xdr:from>
    <xdr:to>
      <xdr:col>2</xdr:col>
      <xdr:colOff>144496</xdr:colOff>
      <xdr:row>6</xdr:row>
      <xdr:rowOff>171450</xdr:rowOff>
    </xdr:to>
    <xdr:sp macro="" textlink="">
      <xdr:nvSpPr>
        <xdr:cNvPr id="3" name="Овал 2"/>
        <xdr:cNvSpPr/>
      </xdr:nvSpPr>
      <xdr:spPr>
        <a:xfrm>
          <a:off x="1049371" y="1085850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3</xdr:col>
      <xdr:colOff>295276</xdr:colOff>
      <xdr:row>3</xdr:row>
      <xdr:rowOff>184015</xdr:rowOff>
    </xdr:from>
    <xdr:to>
      <xdr:col>4</xdr:col>
      <xdr:colOff>0</xdr:colOff>
      <xdr:row>5</xdr:row>
      <xdr:rowOff>136390</xdr:rowOff>
    </xdr:to>
    <xdr:sp macro="" textlink="">
      <xdr:nvSpPr>
        <xdr:cNvPr id="4" name="Овал 3"/>
        <xdr:cNvSpPr/>
      </xdr:nvSpPr>
      <xdr:spPr>
        <a:xfrm>
          <a:off x="2124076" y="860290"/>
          <a:ext cx="314324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1</a:t>
          </a:r>
        </a:p>
      </xdr:txBody>
    </xdr:sp>
    <xdr:clientData/>
  </xdr:twoCellAnchor>
  <xdr:twoCellAnchor>
    <xdr:from>
      <xdr:col>3</xdr:col>
      <xdr:colOff>295276</xdr:colOff>
      <xdr:row>7</xdr:row>
      <xdr:rowOff>47625</xdr:rowOff>
    </xdr:from>
    <xdr:to>
      <xdr:col>4</xdr:col>
      <xdr:colOff>0</xdr:colOff>
      <xdr:row>9</xdr:row>
      <xdr:rowOff>0</xdr:rowOff>
    </xdr:to>
    <xdr:sp macro="" textlink="">
      <xdr:nvSpPr>
        <xdr:cNvPr id="5" name="Овал 4"/>
        <xdr:cNvSpPr/>
      </xdr:nvSpPr>
      <xdr:spPr>
        <a:xfrm>
          <a:off x="2124076" y="1485900"/>
          <a:ext cx="314324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2</a:t>
          </a:r>
        </a:p>
      </xdr:txBody>
    </xdr:sp>
    <xdr:clientData/>
  </xdr:twoCellAnchor>
  <xdr:twoCellAnchor>
    <xdr:from>
      <xdr:col>5</xdr:col>
      <xdr:colOff>55124</xdr:colOff>
      <xdr:row>3</xdr:row>
      <xdr:rowOff>0</xdr:rowOff>
    </xdr:from>
    <xdr:to>
      <xdr:col>5</xdr:col>
      <xdr:colOff>367827</xdr:colOff>
      <xdr:row>4</xdr:row>
      <xdr:rowOff>142875</xdr:rowOff>
    </xdr:to>
    <xdr:sp macro="" textlink="">
      <xdr:nvSpPr>
        <xdr:cNvPr id="6" name="Овал 5"/>
        <xdr:cNvSpPr/>
      </xdr:nvSpPr>
      <xdr:spPr>
        <a:xfrm>
          <a:off x="3103124" y="676275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3</a:t>
          </a:r>
        </a:p>
      </xdr:txBody>
    </xdr:sp>
    <xdr:clientData/>
  </xdr:twoCellAnchor>
  <xdr:twoCellAnchor>
    <xdr:from>
      <xdr:col>5</xdr:col>
      <xdr:colOff>55124</xdr:colOff>
      <xdr:row>4</xdr:row>
      <xdr:rowOff>173274</xdr:rowOff>
    </xdr:from>
    <xdr:to>
      <xdr:col>5</xdr:col>
      <xdr:colOff>367827</xdr:colOff>
      <xdr:row>6</xdr:row>
      <xdr:rowOff>125649</xdr:rowOff>
    </xdr:to>
    <xdr:sp macro="" textlink="">
      <xdr:nvSpPr>
        <xdr:cNvPr id="7" name="Овал 6"/>
        <xdr:cNvSpPr/>
      </xdr:nvSpPr>
      <xdr:spPr>
        <a:xfrm>
          <a:off x="3103124" y="1040049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4</a:t>
          </a:r>
        </a:p>
      </xdr:txBody>
    </xdr:sp>
    <xdr:clientData/>
  </xdr:twoCellAnchor>
  <xdr:twoCellAnchor>
    <xdr:from>
      <xdr:col>5</xdr:col>
      <xdr:colOff>55124</xdr:colOff>
      <xdr:row>6</xdr:row>
      <xdr:rowOff>171653</xdr:rowOff>
    </xdr:from>
    <xdr:to>
      <xdr:col>5</xdr:col>
      <xdr:colOff>367827</xdr:colOff>
      <xdr:row>8</xdr:row>
      <xdr:rowOff>124028</xdr:rowOff>
    </xdr:to>
    <xdr:sp macro="" textlink="">
      <xdr:nvSpPr>
        <xdr:cNvPr id="8" name="Овал 7"/>
        <xdr:cNvSpPr/>
      </xdr:nvSpPr>
      <xdr:spPr>
        <a:xfrm>
          <a:off x="3103124" y="1419428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5</a:t>
          </a:r>
        </a:p>
      </xdr:txBody>
    </xdr:sp>
    <xdr:clientData/>
  </xdr:twoCellAnchor>
  <xdr:twoCellAnchor>
    <xdr:from>
      <xdr:col>5</xdr:col>
      <xdr:colOff>47828</xdr:colOff>
      <xdr:row>8</xdr:row>
      <xdr:rowOff>168613</xdr:rowOff>
    </xdr:from>
    <xdr:to>
      <xdr:col>5</xdr:col>
      <xdr:colOff>360531</xdr:colOff>
      <xdr:row>10</xdr:row>
      <xdr:rowOff>120988</xdr:rowOff>
    </xdr:to>
    <xdr:sp macro="" textlink="">
      <xdr:nvSpPr>
        <xdr:cNvPr id="9" name="Овал 8"/>
        <xdr:cNvSpPr/>
      </xdr:nvSpPr>
      <xdr:spPr>
        <a:xfrm>
          <a:off x="3095828" y="1797388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6</a:t>
          </a:r>
        </a:p>
      </xdr:txBody>
    </xdr:sp>
    <xdr:clientData/>
  </xdr:twoCellAnchor>
  <xdr:twoCellAnchor>
    <xdr:from>
      <xdr:col>2</xdr:col>
      <xdr:colOff>98702</xdr:colOff>
      <xdr:row>4</xdr:row>
      <xdr:rowOff>142875</xdr:rowOff>
    </xdr:from>
    <xdr:to>
      <xdr:col>3</xdr:col>
      <xdr:colOff>295276</xdr:colOff>
      <xdr:row>5</xdr:row>
      <xdr:rowOff>77397</xdr:rowOff>
    </xdr:to>
    <xdr:cxnSp macro="">
      <xdr:nvCxnSpPr>
        <xdr:cNvPr id="10" name="Прямая со стрелкой 9"/>
        <xdr:cNvCxnSpPr>
          <a:stCxn id="3" idx="7"/>
        </xdr:cNvCxnSpPr>
      </xdr:nvCxnSpPr>
      <xdr:spPr>
        <a:xfrm flipV="1">
          <a:off x="1317902" y="1009650"/>
          <a:ext cx="806174" cy="12502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98702</xdr:colOff>
      <xdr:row>6</xdr:row>
      <xdr:rowOff>122628</xdr:rowOff>
    </xdr:from>
    <xdr:to>
      <xdr:col>3</xdr:col>
      <xdr:colOff>295276</xdr:colOff>
      <xdr:row>8</xdr:row>
      <xdr:rowOff>0</xdr:rowOff>
    </xdr:to>
    <xdr:cxnSp macro="">
      <xdr:nvCxnSpPr>
        <xdr:cNvPr id="11" name="Прямая со стрелкой 10"/>
        <xdr:cNvCxnSpPr>
          <a:stCxn id="3" idx="5"/>
        </xdr:cNvCxnSpPr>
      </xdr:nvCxnSpPr>
      <xdr:spPr>
        <a:xfrm>
          <a:off x="1317902" y="1370403"/>
          <a:ext cx="806174" cy="2583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3</xdr:row>
      <xdr:rowOff>166688</xdr:rowOff>
    </xdr:from>
    <xdr:to>
      <xdr:col>5</xdr:col>
      <xdr:colOff>55124</xdr:colOff>
      <xdr:row>4</xdr:row>
      <xdr:rowOff>42337</xdr:rowOff>
    </xdr:to>
    <xdr:cxnSp macro="">
      <xdr:nvCxnSpPr>
        <xdr:cNvPr id="12" name="Прямая со стрелкой 11"/>
        <xdr:cNvCxnSpPr>
          <a:stCxn id="4" idx="7"/>
          <a:endCxn id="6" idx="2"/>
        </xdr:cNvCxnSpPr>
      </xdr:nvCxnSpPr>
      <xdr:spPr>
        <a:xfrm flipV="1">
          <a:off x="2390985" y="842963"/>
          <a:ext cx="712139" cy="6614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5</xdr:row>
      <xdr:rowOff>87568</xdr:rowOff>
    </xdr:from>
    <xdr:to>
      <xdr:col>5</xdr:col>
      <xdr:colOff>55124</xdr:colOff>
      <xdr:row>5</xdr:row>
      <xdr:rowOff>149462</xdr:rowOff>
    </xdr:to>
    <xdr:cxnSp macro="">
      <xdr:nvCxnSpPr>
        <xdr:cNvPr id="13" name="Прямая со стрелкой 12"/>
        <xdr:cNvCxnSpPr>
          <a:stCxn id="4" idx="5"/>
          <a:endCxn id="7" idx="2"/>
        </xdr:cNvCxnSpPr>
      </xdr:nvCxnSpPr>
      <xdr:spPr>
        <a:xfrm>
          <a:off x="2390985" y="1144843"/>
          <a:ext cx="712139" cy="618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7</xdr:row>
      <xdr:rowOff>29975</xdr:rowOff>
    </xdr:from>
    <xdr:to>
      <xdr:col>5</xdr:col>
      <xdr:colOff>100918</xdr:colOff>
      <xdr:row>7</xdr:row>
      <xdr:rowOff>96447</xdr:rowOff>
    </xdr:to>
    <xdr:cxnSp macro="">
      <xdr:nvCxnSpPr>
        <xdr:cNvPr id="14" name="Прямая со стрелкой 13"/>
        <xdr:cNvCxnSpPr>
          <a:stCxn id="5" idx="7"/>
          <a:endCxn id="8" idx="1"/>
        </xdr:cNvCxnSpPr>
      </xdr:nvCxnSpPr>
      <xdr:spPr>
        <a:xfrm flipV="1">
          <a:off x="2390985" y="1468250"/>
          <a:ext cx="757933" cy="664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8</xdr:row>
      <xdr:rowOff>141678</xdr:rowOff>
    </xdr:from>
    <xdr:to>
      <xdr:col>5</xdr:col>
      <xdr:colOff>47828</xdr:colOff>
      <xdr:row>9</xdr:row>
      <xdr:rowOff>144801</xdr:rowOff>
    </xdr:to>
    <xdr:cxnSp macro="">
      <xdr:nvCxnSpPr>
        <xdr:cNvPr id="15" name="Прямая со стрелкой 14"/>
        <xdr:cNvCxnSpPr>
          <a:stCxn id="5" idx="5"/>
          <a:endCxn id="9" idx="2"/>
        </xdr:cNvCxnSpPr>
      </xdr:nvCxnSpPr>
      <xdr:spPr>
        <a:xfrm>
          <a:off x="2390985" y="1770453"/>
          <a:ext cx="704843" cy="19362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175500</xdr:colOff>
      <xdr:row>3</xdr:row>
      <xdr:rowOff>145015</xdr:rowOff>
    </xdr:from>
    <xdr:ext cx="650243" cy="264560"/>
    <xdr:sp macro="" textlink="">
      <xdr:nvSpPr>
        <xdr:cNvPr id="16" name="TextBox 15"/>
        <xdr:cNvSpPr txBox="1"/>
      </xdr:nvSpPr>
      <xdr:spPr>
        <a:xfrm>
          <a:off x="1394700" y="821290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01</a:t>
          </a:r>
          <a:r>
            <a:rPr lang="en-US" sz="1100"/>
            <a:t>=0,4</a:t>
          </a:r>
          <a:endParaRPr lang="ru-RU" sz="1100"/>
        </a:p>
      </xdr:txBody>
    </xdr:sp>
    <xdr:clientData/>
  </xdr:oneCellAnchor>
  <xdr:oneCellAnchor>
    <xdr:from>
      <xdr:col>3</xdr:col>
      <xdr:colOff>598140</xdr:colOff>
      <xdr:row>4</xdr:row>
      <xdr:rowOff>42337</xdr:rowOff>
    </xdr:from>
    <xdr:ext cx="650243" cy="264560"/>
    <xdr:sp macro="" textlink="">
      <xdr:nvSpPr>
        <xdr:cNvPr id="17" name="TextBox 16"/>
        <xdr:cNvSpPr txBox="1"/>
      </xdr:nvSpPr>
      <xdr:spPr>
        <a:xfrm>
          <a:off x="2426940" y="909112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14</a:t>
          </a:r>
          <a:r>
            <a:rPr lang="en-US" sz="1100"/>
            <a:t>=0,7</a:t>
          </a:r>
          <a:endParaRPr lang="ru-RU" sz="1100"/>
        </a:p>
      </xdr:txBody>
    </xdr:sp>
    <xdr:clientData/>
  </xdr:oneCellAnchor>
  <xdr:oneCellAnchor>
    <xdr:from>
      <xdr:col>3</xdr:col>
      <xdr:colOff>562185</xdr:colOff>
      <xdr:row>2</xdr:row>
      <xdr:rowOff>162449</xdr:rowOff>
    </xdr:from>
    <xdr:ext cx="650243" cy="264560"/>
    <xdr:sp macro="" textlink="">
      <xdr:nvSpPr>
        <xdr:cNvPr id="18" name="TextBox 17"/>
        <xdr:cNvSpPr txBox="1"/>
      </xdr:nvSpPr>
      <xdr:spPr>
        <a:xfrm>
          <a:off x="2390985" y="648224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13</a:t>
          </a:r>
          <a:r>
            <a:rPr lang="en-US" sz="1100"/>
            <a:t>=0,3</a:t>
          </a:r>
          <a:endParaRPr lang="ru-RU" sz="1100"/>
        </a:p>
      </xdr:txBody>
    </xdr:sp>
    <xdr:clientData/>
  </xdr:oneCellAnchor>
  <xdr:oneCellAnchor>
    <xdr:from>
      <xdr:col>2</xdr:col>
      <xdr:colOff>253012</xdr:colOff>
      <xdr:row>5</xdr:row>
      <xdr:rowOff>188498</xdr:rowOff>
    </xdr:from>
    <xdr:ext cx="650243" cy="264560"/>
    <xdr:sp macro="" textlink="">
      <xdr:nvSpPr>
        <xdr:cNvPr id="19" name="TextBox 18"/>
        <xdr:cNvSpPr txBox="1"/>
      </xdr:nvSpPr>
      <xdr:spPr>
        <a:xfrm>
          <a:off x="1472212" y="1245773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02</a:t>
          </a:r>
          <a:r>
            <a:rPr lang="en-US" sz="1100"/>
            <a:t>=0,6</a:t>
          </a:r>
          <a:endParaRPr lang="ru-RU" sz="1100"/>
        </a:p>
      </xdr:txBody>
    </xdr:sp>
    <xdr:clientData/>
  </xdr:oneCellAnchor>
  <xdr:oneCellAnchor>
    <xdr:from>
      <xdr:col>3</xdr:col>
      <xdr:colOff>562185</xdr:colOff>
      <xdr:row>6</xdr:row>
      <xdr:rowOff>22387</xdr:rowOff>
    </xdr:from>
    <xdr:ext cx="650243" cy="264560"/>
    <xdr:sp macro="" textlink="">
      <xdr:nvSpPr>
        <xdr:cNvPr id="20" name="TextBox 19"/>
        <xdr:cNvSpPr txBox="1"/>
      </xdr:nvSpPr>
      <xdr:spPr>
        <a:xfrm>
          <a:off x="2390985" y="1270162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25</a:t>
          </a:r>
          <a:r>
            <a:rPr lang="en-US" sz="1100"/>
            <a:t>=0,8</a:t>
          </a:r>
          <a:endParaRPr lang="ru-RU" sz="1100"/>
        </a:p>
      </xdr:txBody>
    </xdr:sp>
    <xdr:clientData/>
  </xdr:oneCellAnchor>
  <xdr:oneCellAnchor>
    <xdr:from>
      <xdr:col>4</xdr:col>
      <xdr:colOff>12860</xdr:colOff>
      <xdr:row>7</xdr:row>
      <xdr:rowOff>124546</xdr:rowOff>
    </xdr:from>
    <xdr:ext cx="650243" cy="264560"/>
    <xdr:sp macro="" textlink="">
      <xdr:nvSpPr>
        <xdr:cNvPr id="21" name="TextBox 20"/>
        <xdr:cNvSpPr txBox="1"/>
      </xdr:nvSpPr>
      <xdr:spPr>
        <a:xfrm>
          <a:off x="2451260" y="1562821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26</a:t>
          </a:r>
          <a:r>
            <a:rPr lang="en-US" sz="1100"/>
            <a:t>=0,2</a:t>
          </a:r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19050</xdr:rowOff>
        </xdr:from>
        <xdr:to>
          <xdr:col>8</xdr:col>
          <xdr:colOff>47625</xdr:colOff>
          <xdr:row>7</xdr:row>
          <xdr:rowOff>180975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13</xdr:col>
      <xdr:colOff>0</xdr:colOff>
      <xdr:row>1</xdr:row>
      <xdr:rowOff>28575</xdr:rowOff>
    </xdr:from>
    <xdr:to>
      <xdr:col>20</xdr:col>
      <xdr:colOff>304800</xdr:colOff>
      <xdr:row>14</xdr:row>
      <xdr:rowOff>104775</xdr:rowOff>
    </xdr:to>
    <xdr:graphicFrame macro="">
      <xdr:nvGraphicFramePr>
        <xdr:cNvPr id="22" name="Диаграмма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523876</xdr:colOff>
      <xdr:row>30</xdr:row>
      <xdr:rowOff>19050</xdr:rowOff>
    </xdr:from>
    <xdr:to>
      <xdr:col>22</xdr:col>
      <xdr:colOff>495300</xdr:colOff>
      <xdr:row>44</xdr:row>
      <xdr:rowOff>200025</xdr:rowOff>
    </xdr:to>
    <xdr:graphicFrame macro="">
      <xdr:nvGraphicFramePr>
        <xdr:cNvPr id="23" name="Диаграмма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9525</xdr:colOff>
      <xdr:row>15</xdr:row>
      <xdr:rowOff>66675</xdr:rowOff>
    </xdr:from>
    <xdr:to>
      <xdr:col>20</xdr:col>
      <xdr:colOff>314325</xdr:colOff>
      <xdr:row>26</xdr:row>
      <xdr:rowOff>190500</xdr:rowOff>
    </xdr:to>
    <xdr:graphicFrame macro="">
      <xdr:nvGraphicFramePr>
        <xdr:cNvPr id="24" name="Диаграмма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3</xdr:row>
          <xdr:rowOff>66675</xdr:rowOff>
        </xdr:from>
        <xdr:to>
          <xdr:col>9</xdr:col>
          <xdr:colOff>571500</xdr:colOff>
          <xdr:row>4</xdr:row>
          <xdr:rowOff>152400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19</xdr:col>
      <xdr:colOff>247650</xdr:colOff>
      <xdr:row>1</xdr:row>
      <xdr:rowOff>0</xdr:rowOff>
    </xdr:from>
    <xdr:to>
      <xdr:col>26</xdr:col>
      <xdr:colOff>552450</xdr:colOff>
      <xdr:row>15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1</xdr:row>
      <xdr:rowOff>104775</xdr:rowOff>
    </xdr:from>
    <xdr:to>
      <xdr:col>20</xdr:col>
      <xdr:colOff>28575</xdr:colOff>
      <xdr:row>15</xdr:row>
      <xdr:rowOff>180975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0</xdr:row>
          <xdr:rowOff>171450</xdr:rowOff>
        </xdr:from>
        <xdr:to>
          <xdr:col>10</xdr:col>
          <xdr:colOff>304800</xdr:colOff>
          <xdr:row>3</xdr:row>
          <xdr:rowOff>38100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4</xdr:row>
      <xdr:rowOff>28575</xdr:rowOff>
    </xdr:from>
    <xdr:to>
      <xdr:col>5</xdr:col>
      <xdr:colOff>142875</xdr:colOff>
      <xdr:row>5</xdr:row>
      <xdr:rowOff>171450</xdr:rowOff>
    </xdr:to>
    <xdr:sp macro="" textlink="">
      <xdr:nvSpPr>
        <xdr:cNvPr id="2" name="Овал 1"/>
        <xdr:cNvSpPr/>
      </xdr:nvSpPr>
      <xdr:spPr>
        <a:xfrm>
          <a:off x="1047750" y="1085850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4</xdr:col>
      <xdr:colOff>439771</xdr:colOff>
      <xdr:row>4</xdr:row>
      <xdr:rowOff>28575</xdr:rowOff>
    </xdr:from>
    <xdr:to>
      <xdr:col>5</xdr:col>
      <xdr:colOff>144496</xdr:colOff>
      <xdr:row>5</xdr:row>
      <xdr:rowOff>171450</xdr:rowOff>
    </xdr:to>
    <xdr:sp macro="" textlink="">
      <xdr:nvSpPr>
        <xdr:cNvPr id="3" name="Овал 2"/>
        <xdr:cNvSpPr/>
      </xdr:nvSpPr>
      <xdr:spPr>
        <a:xfrm>
          <a:off x="1049371" y="1085850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6</xdr:col>
      <xdr:colOff>295276</xdr:colOff>
      <xdr:row>2</xdr:row>
      <xdr:rowOff>184015</xdr:rowOff>
    </xdr:from>
    <xdr:to>
      <xdr:col>7</xdr:col>
      <xdr:colOff>0</xdr:colOff>
      <xdr:row>4</xdr:row>
      <xdr:rowOff>136390</xdr:rowOff>
    </xdr:to>
    <xdr:sp macro="" textlink="">
      <xdr:nvSpPr>
        <xdr:cNvPr id="4" name="Овал 3"/>
        <xdr:cNvSpPr/>
      </xdr:nvSpPr>
      <xdr:spPr>
        <a:xfrm>
          <a:off x="2124076" y="860290"/>
          <a:ext cx="314324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1</a:t>
          </a:r>
        </a:p>
      </xdr:txBody>
    </xdr:sp>
    <xdr:clientData/>
  </xdr:twoCellAnchor>
  <xdr:twoCellAnchor>
    <xdr:from>
      <xdr:col>6</xdr:col>
      <xdr:colOff>295276</xdr:colOff>
      <xdr:row>6</xdr:row>
      <xdr:rowOff>47625</xdr:rowOff>
    </xdr:from>
    <xdr:to>
      <xdr:col>7</xdr:col>
      <xdr:colOff>0</xdr:colOff>
      <xdr:row>8</xdr:row>
      <xdr:rowOff>0</xdr:rowOff>
    </xdr:to>
    <xdr:sp macro="" textlink="">
      <xdr:nvSpPr>
        <xdr:cNvPr id="5" name="Овал 4"/>
        <xdr:cNvSpPr/>
      </xdr:nvSpPr>
      <xdr:spPr>
        <a:xfrm>
          <a:off x="2124076" y="1485900"/>
          <a:ext cx="314324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2</a:t>
          </a:r>
        </a:p>
      </xdr:txBody>
    </xdr:sp>
    <xdr:clientData/>
  </xdr:twoCellAnchor>
  <xdr:twoCellAnchor>
    <xdr:from>
      <xdr:col>6</xdr:col>
      <xdr:colOff>312299</xdr:colOff>
      <xdr:row>9</xdr:row>
      <xdr:rowOff>114300</xdr:rowOff>
    </xdr:from>
    <xdr:to>
      <xdr:col>7</xdr:col>
      <xdr:colOff>15402</xdr:colOff>
      <xdr:row>11</xdr:row>
      <xdr:rowOff>66675</xdr:rowOff>
    </xdr:to>
    <xdr:sp macro="" textlink="">
      <xdr:nvSpPr>
        <xdr:cNvPr id="6" name="Овал 5"/>
        <xdr:cNvSpPr/>
      </xdr:nvSpPr>
      <xdr:spPr>
        <a:xfrm>
          <a:off x="3969899" y="1828800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3</a:t>
          </a:r>
        </a:p>
      </xdr:txBody>
    </xdr:sp>
    <xdr:clientData/>
  </xdr:twoCellAnchor>
  <xdr:twoCellAnchor>
    <xdr:from>
      <xdr:col>5</xdr:col>
      <xdr:colOff>98702</xdr:colOff>
      <xdr:row>3</xdr:row>
      <xdr:rowOff>142875</xdr:rowOff>
    </xdr:from>
    <xdr:to>
      <xdr:col>6</xdr:col>
      <xdr:colOff>295276</xdr:colOff>
      <xdr:row>4</xdr:row>
      <xdr:rowOff>77397</xdr:rowOff>
    </xdr:to>
    <xdr:cxnSp macro="">
      <xdr:nvCxnSpPr>
        <xdr:cNvPr id="10" name="Прямая со стрелкой 9"/>
        <xdr:cNvCxnSpPr>
          <a:stCxn id="3" idx="7"/>
        </xdr:cNvCxnSpPr>
      </xdr:nvCxnSpPr>
      <xdr:spPr>
        <a:xfrm flipV="1">
          <a:off x="1317902" y="1009650"/>
          <a:ext cx="806174" cy="12502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98702</xdr:colOff>
      <xdr:row>5</xdr:row>
      <xdr:rowOff>122628</xdr:rowOff>
    </xdr:from>
    <xdr:to>
      <xdr:col>6</xdr:col>
      <xdr:colOff>295276</xdr:colOff>
      <xdr:row>7</xdr:row>
      <xdr:rowOff>0</xdr:rowOff>
    </xdr:to>
    <xdr:cxnSp macro="">
      <xdr:nvCxnSpPr>
        <xdr:cNvPr id="11" name="Прямая со стрелкой 10"/>
        <xdr:cNvCxnSpPr>
          <a:stCxn id="3" idx="5"/>
        </xdr:cNvCxnSpPr>
      </xdr:nvCxnSpPr>
      <xdr:spPr>
        <a:xfrm>
          <a:off x="1317902" y="1370403"/>
          <a:ext cx="806174" cy="2583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596934</xdr:colOff>
      <xdr:row>5</xdr:row>
      <xdr:rowOff>171450</xdr:rowOff>
    </xdr:from>
    <xdr:to>
      <xdr:col>6</xdr:col>
      <xdr:colOff>350399</xdr:colOff>
      <xdr:row>10</xdr:row>
      <xdr:rowOff>4764</xdr:rowOff>
    </xdr:to>
    <xdr:cxnSp macro="">
      <xdr:nvCxnSpPr>
        <xdr:cNvPr id="12" name="Прямая со стрелкой 11"/>
        <xdr:cNvCxnSpPr>
          <a:stCxn id="3" idx="4"/>
        </xdr:cNvCxnSpPr>
      </xdr:nvCxnSpPr>
      <xdr:spPr>
        <a:xfrm>
          <a:off x="3035334" y="1123950"/>
          <a:ext cx="972665" cy="78581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175500</xdr:colOff>
      <xdr:row>2</xdr:row>
      <xdr:rowOff>145015</xdr:rowOff>
    </xdr:from>
    <xdr:ext cx="650243" cy="264560"/>
    <xdr:sp macro="" textlink="">
      <xdr:nvSpPr>
        <xdr:cNvPr id="16" name="TextBox 15"/>
        <xdr:cNvSpPr txBox="1"/>
      </xdr:nvSpPr>
      <xdr:spPr>
        <a:xfrm>
          <a:off x="1394700" y="821290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01</a:t>
          </a:r>
          <a:r>
            <a:rPr lang="en-US" sz="1100"/>
            <a:t>=0,2</a:t>
          </a:r>
          <a:endParaRPr lang="ru-RU" sz="1100"/>
        </a:p>
      </xdr:txBody>
    </xdr:sp>
    <xdr:clientData/>
  </xdr:oneCellAnchor>
  <xdr:oneCellAnchor>
    <xdr:from>
      <xdr:col>5</xdr:col>
      <xdr:colOff>28785</xdr:colOff>
      <xdr:row>8</xdr:row>
      <xdr:rowOff>67199</xdr:rowOff>
    </xdr:from>
    <xdr:ext cx="650243" cy="264560"/>
    <xdr:sp macro="" textlink="">
      <xdr:nvSpPr>
        <xdr:cNvPr id="18" name="TextBox 17"/>
        <xdr:cNvSpPr txBox="1"/>
      </xdr:nvSpPr>
      <xdr:spPr>
        <a:xfrm>
          <a:off x="3076785" y="1591199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03</a:t>
          </a:r>
          <a:r>
            <a:rPr lang="en-US" sz="1100"/>
            <a:t>=0,3</a:t>
          </a:r>
          <a:endParaRPr lang="ru-RU" sz="1100"/>
        </a:p>
      </xdr:txBody>
    </xdr:sp>
    <xdr:clientData/>
  </xdr:oneCellAnchor>
  <xdr:oneCellAnchor>
    <xdr:from>
      <xdr:col>5</xdr:col>
      <xdr:colOff>253012</xdr:colOff>
      <xdr:row>4</xdr:row>
      <xdr:rowOff>188498</xdr:rowOff>
    </xdr:from>
    <xdr:ext cx="650243" cy="264560"/>
    <xdr:sp macro="" textlink="">
      <xdr:nvSpPr>
        <xdr:cNvPr id="19" name="TextBox 18"/>
        <xdr:cNvSpPr txBox="1"/>
      </xdr:nvSpPr>
      <xdr:spPr>
        <a:xfrm>
          <a:off x="1472212" y="1245773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02</a:t>
          </a:r>
          <a:r>
            <a:rPr lang="en-US" sz="1100"/>
            <a:t>=0,5</a:t>
          </a:r>
          <a:endParaRPr lang="ru-RU" sz="1100"/>
        </a:p>
      </xdr:txBody>
    </xdr:sp>
    <xdr:clientData/>
  </xdr:oneCellAnchor>
  <xdr:twoCellAnchor>
    <xdr:from>
      <xdr:col>5</xdr:col>
      <xdr:colOff>390525</xdr:colOff>
      <xdr:row>15</xdr:row>
      <xdr:rowOff>171450</xdr:rowOff>
    </xdr:from>
    <xdr:to>
      <xdr:col>13</xdr:col>
      <xdr:colOff>85725</xdr:colOff>
      <xdr:row>30</xdr:row>
      <xdr:rowOff>57150</xdr:rowOff>
    </xdr:to>
    <xdr:graphicFrame macro="">
      <xdr:nvGraphicFramePr>
        <xdr:cNvPr id="23" name="Диаграмма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23</xdr:row>
          <xdr:rowOff>19050</xdr:rowOff>
        </xdr:from>
        <xdr:to>
          <xdr:col>4</xdr:col>
          <xdr:colOff>104775</xdr:colOff>
          <xdr:row>25</xdr:row>
          <xdr:rowOff>161925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16</xdr:col>
      <xdr:colOff>438150</xdr:colOff>
      <xdr:row>7</xdr:row>
      <xdr:rowOff>66675</xdr:rowOff>
    </xdr:from>
    <xdr:to>
      <xdr:col>24</xdr:col>
      <xdr:colOff>133350</xdr:colOff>
      <xdr:row>21</xdr:row>
      <xdr:rowOff>142875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4</xdr:row>
      <xdr:rowOff>180975</xdr:rowOff>
    </xdr:from>
    <xdr:to>
      <xdr:col>18</xdr:col>
      <xdr:colOff>19050</xdr:colOff>
      <xdr:row>19</xdr:row>
      <xdr:rowOff>66675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19049</xdr:colOff>
      <xdr:row>2</xdr:row>
      <xdr:rowOff>9524</xdr:rowOff>
    </xdr:from>
    <xdr:ext cx="4857751" cy="581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628649" y="304799"/>
              <a:ext cx="4857751" cy="581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𝒚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𝑭</m:t>
                    </m:r>
                    <m:d>
                      <m:dPr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𝒙</m:t>
                        </m:r>
                      </m:e>
                    </m:d>
                    <m:r>
                      <a:rPr lang="en-US" sz="1800" b="1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US" sz="1800" b="1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1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800" b="1" i="1">
                                    <a:latin typeface="Cambria Math"/>
                                  </a:rPr>
                                  <m:t>𝒙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𝒂</m:t>
                                </m:r>
                              </m:num>
                              <m:den>
                                <m:r>
                                  <a:rPr lang="en-US" sz="1800" b="1" i="1">
                                    <a:latin typeface="Cambria Math"/>
                                  </a:rPr>
                                  <m:t>𝒃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𝒂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800" b="1" i="1">
                            <a:latin typeface="Cambria Math"/>
                          </a:rPr>
                          <m:t>𝟐</m:t>
                        </m:r>
                      </m:sup>
                    </m:sSup>
                    <m:groupChr>
                      <m:groupChrPr>
                        <m:chr m:val="→"/>
                        <m:vertJc m:val="bot"/>
                        <m:ctrlPr>
                          <a:rPr lang="en-US" sz="1800" b="1" i="1">
                            <a:latin typeface="Cambria Math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b="1" i="1">
                            <a:latin typeface="Cambria Math"/>
                          </a:rPr>
                          <m:t>о</m:t>
                        </m:r>
                        <m:r>
                          <a:rPr lang="ru-RU" sz="1800" b="1" i="1">
                            <a:latin typeface="Cambria Math"/>
                          </a:rPr>
                          <m:t>братная функция</m:t>
                        </m:r>
                        <m:r>
                          <a:rPr lang="en-US" sz="1800" b="1" i="1">
                            <a:latin typeface="Cambria Math"/>
                          </a:rPr>
                          <m:t>?</m:t>
                        </m:r>
                      </m:e>
                    </m:groupChr>
                    <m:r>
                      <a:rPr lang="en-US" sz="1800" b="1" i="1">
                        <a:latin typeface="Cambria Math"/>
                      </a:rPr>
                      <m:t>𝒙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l-GR" sz="1800" b="1" i="1">
                        <a:latin typeface="Cambria Math"/>
                        <a:ea typeface="Cambria Math"/>
                      </a:rPr>
                      <m:t>𝜱</m:t>
                    </m:r>
                    <m:d>
                      <m:dPr>
                        <m:ctrlPr>
                          <a:rPr lang="el-GR" sz="1800" b="1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𝒚</m:t>
                        </m:r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28649" y="304799"/>
              <a:ext cx="4857751" cy="581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𝒚=𝑭(𝒙)=((𝒙−𝒂)/(𝒃−𝒂))^𝟐 →</a:t>
              </a:r>
              <a:r>
                <a:rPr lang="ru-RU" sz="1800" b="1" i="0">
                  <a:latin typeface="Cambria Math"/>
                </a:rPr>
                <a:t>┴</a:t>
              </a:r>
              <a:r>
                <a:rPr lang="en-US" sz="1800" b="1" i="0">
                  <a:latin typeface="Cambria Math"/>
                </a:rPr>
                <a:t>(</a:t>
              </a:r>
              <a:r>
                <a:rPr lang="ru-RU" sz="1800" b="1" i="0">
                  <a:latin typeface="Cambria Math"/>
                </a:rPr>
                <a:t>обратная функция</a:t>
              </a:r>
              <a:r>
                <a:rPr lang="en-US" sz="1800" b="1" i="0">
                  <a:latin typeface="Cambria Math"/>
                </a:rPr>
                <a:t>?) 𝒙=</a:t>
              </a:r>
              <a:r>
                <a:rPr lang="el-GR" sz="1800" b="1" i="0">
                  <a:latin typeface="Cambria Math"/>
                  <a:ea typeface="Cambria Math"/>
                </a:rPr>
                <a:t>𝜱(</a:t>
              </a:r>
              <a:r>
                <a:rPr lang="en-US" sz="1800" b="1" i="0">
                  <a:latin typeface="Cambria Math"/>
                  <a:ea typeface="Cambria Math"/>
                </a:rPr>
                <a:t>𝒚)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1</xdr:col>
      <xdr:colOff>38098</xdr:colOff>
      <xdr:row>5</xdr:row>
      <xdr:rowOff>180974</xdr:rowOff>
    </xdr:from>
    <xdr:ext cx="5286377" cy="7217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7698" y="1428749"/>
              <a:ext cx="5286377" cy="7217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𝒚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𝑭</m:t>
                    </m:r>
                    <m:d>
                      <m:dPr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𝒙</m:t>
                        </m:r>
                      </m:e>
                    </m:d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𝟏</m:t>
                    </m:r>
                    <m:r>
                      <a:rPr lang="en-US" sz="1800" b="1" i="1">
                        <a:latin typeface="Cambria Math"/>
                      </a:rPr>
                      <m:t>−</m:t>
                    </m:r>
                    <m:sSup>
                      <m:sSupPr>
                        <m:ctrlPr>
                          <a:rPr lang="en-US" sz="1800" b="1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1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800" b="1" i="1">
                                    <a:latin typeface="Cambria Math"/>
                                  </a:rPr>
                                  <m:t>𝒃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𝒙</m:t>
                                </m:r>
                              </m:num>
                              <m:den>
                                <m:r>
                                  <a:rPr lang="en-US" sz="1800" b="1" i="1">
                                    <a:latin typeface="Cambria Math"/>
                                  </a:rPr>
                                  <m:t>𝒃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𝒂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800" b="1" i="1">
                            <a:latin typeface="Cambria Math"/>
                          </a:rPr>
                          <m:t>𝟐</m:t>
                        </m:r>
                      </m:sup>
                    </m:sSup>
                    <m:groupChr>
                      <m:groupChrPr>
                        <m:chr m:val="→"/>
                        <m:vertJc m:val="bot"/>
                        <m:ctrlPr>
                          <a:rPr lang="en-US" sz="1800" b="1" i="1">
                            <a:latin typeface="Cambria Math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b="1" i="1">
                            <a:latin typeface="Cambria Math"/>
                          </a:rPr>
                          <m:t>о</m:t>
                        </m:r>
                        <m:r>
                          <a:rPr lang="ru-RU" sz="1800" b="1" i="1">
                            <a:latin typeface="Cambria Math"/>
                          </a:rPr>
                          <m:t>братная функция</m:t>
                        </m:r>
                        <m:r>
                          <a:rPr lang="en-US" sz="1800" b="1" i="1">
                            <a:latin typeface="Cambria Math"/>
                          </a:rPr>
                          <m:t>?</m:t>
                        </m:r>
                      </m:e>
                    </m:groupChr>
                    <m:r>
                      <a:rPr lang="en-US" sz="1800" b="1" i="1">
                        <a:latin typeface="Cambria Math"/>
                      </a:rPr>
                      <m:t>𝒙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l-GR" sz="1800" b="1" i="1">
                        <a:latin typeface="Cambria Math"/>
                        <a:ea typeface="Cambria Math"/>
                      </a:rPr>
                      <m:t>𝜱</m:t>
                    </m:r>
                    <m:d>
                      <m:dPr>
                        <m:ctrlPr>
                          <a:rPr lang="el-GR" sz="1800" b="1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𝒚</m:t>
                        </m:r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7698" y="1428749"/>
              <a:ext cx="5286377" cy="7217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𝒚=𝑭(𝒙)=𝟏−((𝒃−𝒙)/(𝒃−𝒂))^𝟐 →┴(</a:t>
              </a:r>
              <a:r>
                <a:rPr lang="ru-RU" sz="1800" b="1" i="0">
                  <a:latin typeface="Cambria Math"/>
                </a:rPr>
                <a:t>обратная функция</a:t>
              </a:r>
              <a:r>
                <a:rPr lang="en-US" sz="1800" b="1" i="0">
                  <a:latin typeface="Cambria Math"/>
                </a:rPr>
                <a:t>?) 𝒙=</a:t>
              </a:r>
              <a:r>
                <a:rPr lang="el-GR" sz="1800" b="1" i="0">
                  <a:latin typeface="Cambria Math"/>
                  <a:ea typeface="Cambria Math"/>
                </a:rPr>
                <a:t>𝜱(</a:t>
              </a:r>
              <a:r>
                <a:rPr lang="en-US" sz="1800" b="1" i="0">
                  <a:latin typeface="Cambria Math"/>
                  <a:ea typeface="Cambria Math"/>
                </a:rPr>
                <a:t>𝒚)</a:t>
              </a:r>
              <a:endParaRPr lang="ru-RU" sz="1800" b="1"/>
            </a:p>
          </xdr:txBody>
        </xdr:sp>
      </mc:Fallback>
    </mc:AlternateContent>
    <xdr:clientData/>
  </xdr:oneCellAnchor>
  <xdr:twoCellAnchor>
    <xdr:from>
      <xdr:col>20</xdr:col>
      <xdr:colOff>0</xdr:colOff>
      <xdr:row>3</xdr:row>
      <xdr:rowOff>9525</xdr:rowOff>
    </xdr:from>
    <xdr:to>
      <xdr:col>27</xdr:col>
      <xdr:colOff>304800</xdr:colOff>
      <xdr:row>16</xdr:row>
      <xdr:rowOff>38100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27</xdr:col>
      <xdr:colOff>495301</xdr:colOff>
      <xdr:row>4</xdr:row>
      <xdr:rowOff>47625</xdr:rowOff>
    </xdr:from>
    <xdr:ext cx="2009774" cy="554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16954501" y="1104900"/>
              <a:ext cx="2009774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𝒇</m:t>
                    </m:r>
                    <m:d>
                      <m:dPr>
                        <m:ctrlPr>
                          <a:rPr lang="en-US" sz="16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</m:e>
                    </m:d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𝟐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𝒃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𝒂</m:t>
                        </m:r>
                      </m:den>
                    </m:f>
                    <m:r>
                      <a:rPr lang="en-US" sz="1600" b="1" i="1">
                        <a:latin typeface="Cambria Math"/>
                        <a:ea typeface="Cambria Math"/>
                      </a:rPr>
                      <m:t>∙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𝒙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𝒂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𝒃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𝒂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6954501" y="1104900"/>
              <a:ext cx="2009774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𝒇(𝒙)=𝟐/(𝒃−𝒂)</a:t>
              </a:r>
              <a:r>
                <a:rPr lang="en-US" sz="1600" b="1" i="0">
                  <a:latin typeface="Cambria Math"/>
                  <a:ea typeface="Cambria Math"/>
                </a:rPr>
                <a:t>∙(𝒙−𝒂)/(𝒃−𝒂)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27</xdr:col>
      <xdr:colOff>533400</xdr:colOff>
      <xdr:row>9</xdr:row>
      <xdr:rowOff>47625</xdr:rowOff>
    </xdr:from>
    <xdr:ext cx="2162175" cy="559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16992600" y="2057400"/>
              <a:ext cx="2162175" cy="559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𝒇</m:t>
                    </m:r>
                    <m:d>
                      <m:dPr>
                        <m:ctrlPr>
                          <a:rPr lang="en-US" sz="16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</m:e>
                    </m:d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𝟐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𝒃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𝒂</m:t>
                        </m:r>
                      </m:den>
                    </m:f>
                    <m:r>
                      <a:rPr lang="en-US" sz="1600" b="1" i="1">
                        <a:latin typeface="Cambria Math"/>
                        <a:ea typeface="Cambria Math"/>
                      </a:rPr>
                      <m:t>∙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𝒃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𝒙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𝒃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𝒂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6992600" y="2057400"/>
              <a:ext cx="2162175" cy="559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𝒇(𝒙)=𝟐/(𝒃−𝒂)</a:t>
              </a:r>
              <a:r>
                <a:rPr lang="en-US" sz="1600" b="1" i="0">
                  <a:latin typeface="Cambria Math"/>
                  <a:ea typeface="Cambria Math"/>
                </a:rPr>
                <a:t>∙(𝒃−𝒙)/(𝒃−𝒂)</a:t>
              </a:r>
              <a:endParaRPr lang="ru-RU" sz="1600" b="1"/>
            </a:p>
          </xdr:txBody>
        </xdr:sp>
      </mc:Fallback>
    </mc:AlternateContent>
    <xdr:clientData/>
  </xdr:oneCellAnchor>
  <xdr:twoCellAnchor>
    <xdr:from>
      <xdr:col>36</xdr:col>
      <xdr:colOff>0</xdr:colOff>
      <xdr:row>3</xdr:row>
      <xdr:rowOff>38100</xdr:rowOff>
    </xdr:from>
    <xdr:to>
      <xdr:col>44</xdr:col>
      <xdr:colOff>95250</xdr:colOff>
      <xdr:row>16</xdr:row>
      <xdr:rowOff>66675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46</xdr:col>
      <xdr:colOff>581025</xdr:colOff>
      <xdr:row>6</xdr:row>
      <xdr:rowOff>104774</xdr:rowOff>
    </xdr:from>
    <xdr:ext cx="4848225" cy="581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28622625" y="400049"/>
              <a:ext cx="4848225" cy="581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/>
                      </a:rPr>
                      <m:t>𝑦</m:t>
                    </m:r>
                    <m:r>
                      <a:rPr lang="en-US" sz="18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US" sz="1800" b="0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800" b="0" i="1">
                                    <a:latin typeface="Cambria Math"/>
                                  </a:rPr>
                                  <m:t>𝑥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n-US" sz="18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𝑎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800" b="0" i="1">
                            <a:latin typeface="Cambria Math"/>
                          </a:rPr>
                          <m:t>2</m:t>
                        </m:r>
                      </m:sup>
                    </m:sSup>
                    <m:groupChr>
                      <m:groupChrPr>
                        <m:chr m:val="→"/>
                        <m:vertJc m:val="bot"/>
                        <m:ctrlPr>
                          <a:rPr lang="en-US" sz="1800" b="0" i="1">
                            <a:latin typeface="Cambria Math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b="0" i="1">
                            <a:latin typeface="Cambria Math"/>
                          </a:rPr>
                          <m:t>о</m:t>
                        </m:r>
                        <m:r>
                          <a:rPr lang="ru-RU" sz="1800" b="0" i="1">
                            <a:latin typeface="Cambria Math"/>
                          </a:rPr>
                          <m:t>братная функция</m:t>
                        </m:r>
                      </m:e>
                    </m:groupChr>
                    <m:r>
                      <a:rPr lang="en-US" sz="1800" b="0" i="1">
                        <a:latin typeface="Cambria Math"/>
                      </a:rPr>
                      <m:t>𝑥</m:t>
                    </m:r>
                    <m:r>
                      <a:rPr lang="en-US" sz="1800" b="0" i="1">
                        <a:latin typeface="Cambria Math"/>
                      </a:rPr>
                      <m:t>=</m:t>
                    </m:r>
                    <m:r>
                      <a:rPr lang="en-US" sz="1800" b="0" i="1">
                        <a:latin typeface="Cambria Math"/>
                      </a:rPr>
                      <m:t>𝑎</m:t>
                    </m:r>
                    <m:r>
                      <a:rPr lang="en-US" sz="1800" b="0" i="1">
                        <a:latin typeface="Cambria Math"/>
                      </a:rPr>
                      <m:t>+</m:t>
                    </m:r>
                    <m:d>
                      <m:dPr>
                        <m:ctrlPr>
                          <a:rPr lang="en-US" sz="18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/>
                          </a:rPr>
                          <m:t>𝑏</m:t>
                        </m:r>
                        <m:r>
                          <a:rPr lang="en-US" sz="1800" b="0" i="1">
                            <a:latin typeface="Cambria Math"/>
                          </a:rPr>
                          <m:t>−</m:t>
                        </m:r>
                        <m:r>
                          <a:rPr lang="en-US" sz="1800" b="0" i="1">
                            <a:latin typeface="Cambria Math"/>
                          </a:rPr>
                          <m:t>𝑎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800" b="0" i="1">
                            <a:latin typeface="Cambria Math"/>
                          </a:rPr>
                        </m:ctrlPr>
                      </m:radPr>
                      <m:deg/>
                      <m:e>
                        <m:r>
                          <a:rPr lang="en-US" sz="1800" b="0" i="1">
                            <a:latin typeface="Cambria Math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28622625" y="400049"/>
              <a:ext cx="4848225" cy="581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800" b="0" i="0">
                  <a:latin typeface="Cambria Math"/>
                </a:rPr>
                <a:t>𝑦=((𝑥−𝑎)/(𝑏−𝑎))^2 →</a:t>
              </a:r>
              <a:r>
                <a:rPr lang="ru-RU" sz="1800" b="0" i="0">
                  <a:latin typeface="Cambria Math"/>
                </a:rPr>
                <a:t>┴</a:t>
              </a:r>
              <a:r>
                <a:rPr lang="en-US" sz="1800" b="0" i="0">
                  <a:latin typeface="Cambria Math"/>
                </a:rPr>
                <a:t>(</a:t>
              </a:r>
              <a:r>
                <a:rPr lang="ru-RU" sz="1800" b="0" i="0">
                  <a:latin typeface="Cambria Math"/>
                </a:rPr>
                <a:t>обратная функция</a:t>
              </a:r>
              <a:r>
                <a:rPr lang="en-US" sz="1800" b="0" i="0">
                  <a:latin typeface="Cambria Math"/>
                </a:rPr>
                <a:t>) 𝑥=𝑎+(𝑏−𝑎) √𝑦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46</xdr:col>
      <xdr:colOff>533400</xdr:colOff>
      <xdr:row>10</xdr:row>
      <xdr:rowOff>114299</xdr:rowOff>
    </xdr:from>
    <xdr:ext cx="5762625" cy="7217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28575000" y="1171574"/>
              <a:ext cx="5762625" cy="7217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/>
                      </a:rPr>
                      <m:t>𝑦</m:t>
                    </m:r>
                    <m:r>
                      <a:rPr lang="en-US" sz="1800" b="0" i="1">
                        <a:latin typeface="Cambria Math"/>
                      </a:rPr>
                      <m:t>=1−</m:t>
                    </m:r>
                    <m:sSup>
                      <m:sSupPr>
                        <m:ctrlPr>
                          <a:rPr lang="en-US" sz="1800" b="0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8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𝑥</m:t>
                                </m:r>
                              </m:num>
                              <m:den>
                                <m:r>
                                  <a:rPr lang="en-US" sz="18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/>
                                  </a:rPr>
                                  <m:t>𝑎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800" b="0" i="1">
                            <a:latin typeface="Cambria Math"/>
                          </a:rPr>
                          <m:t>2</m:t>
                        </m:r>
                      </m:sup>
                    </m:sSup>
                    <m:groupChr>
                      <m:groupChrPr>
                        <m:chr m:val="→"/>
                        <m:vertJc m:val="bot"/>
                        <m:ctrlPr>
                          <a:rPr lang="en-US" sz="1800" b="0" i="1">
                            <a:latin typeface="Cambria Math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b="0" i="1">
                            <a:latin typeface="Cambria Math"/>
                          </a:rPr>
                          <m:t>о</m:t>
                        </m:r>
                        <m:r>
                          <a:rPr lang="ru-RU" sz="1800" b="0" i="1">
                            <a:latin typeface="Cambria Math"/>
                          </a:rPr>
                          <m:t>братная функция</m:t>
                        </m:r>
                      </m:e>
                    </m:groupChr>
                    <m:r>
                      <a:rPr lang="en-US" sz="1800" b="0" i="1">
                        <a:latin typeface="Cambria Math"/>
                      </a:rPr>
                      <m:t>𝑥</m:t>
                    </m:r>
                    <m:r>
                      <a:rPr lang="ru-RU" sz="1800" b="0" i="1">
                        <a:latin typeface="Cambria Math"/>
                      </a:rPr>
                      <m:t>=</m:t>
                    </m:r>
                    <m:r>
                      <a:rPr lang="en-US" sz="1800" b="0" i="1">
                        <a:latin typeface="Cambria Math"/>
                      </a:rPr>
                      <m:t>𝑏</m:t>
                    </m:r>
                    <m:r>
                      <a:rPr lang="en-US" sz="1800" b="0" i="1">
                        <a:latin typeface="Cambria Math"/>
                      </a:rPr>
                      <m:t>−</m:t>
                    </m:r>
                    <m:d>
                      <m:dPr>
                        <m:ctrlPr>
                          <a:rPr lang="en-US" sz="18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/>
                          </a:rPr>
                          <m:t>𝑏</m:t>
                        </m:r>
                        <m:r>
                          <a:rPr lang="en-US" sz="1800" b="0" i="1">
                            <a:latin typeface="Cambria Math"/>
                          </a:rPr>
                          <m:t>−</m:t>
                        </m:r>
                        <m:r>
                          <a:rPr lang="en-US" sz="1800" b="0" i="1">
                            <a:latin typeface="Cambria Math"/>
                          </a:rPr>
                          <m:t>𝑎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800" b="0" i="1">
                            <a:latin typeface="Cambria Math"/>
                          </a:rPr>
                        </m:ctrlPr>
                      </m:radPr>
                      <m:deg/>
                      <m:e>
                        <m:r>
                          <a:rPr lang="en-US" sz="1800" b="0" i="1">
                            <a:latin typeface="Cambria Math"/>
                          </a:rPr>
                          <m:t>1−</m:t>
                        </m:r>
                        <m:r>
                          <a:rPr lang="en-US" sz="1800" b="0" i="1">
                            <a:latin typeface="Cambria Math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28575000" y="1171574"/>
              <a:ext cx="5762625" cy="7217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800" b="0" i="0">
                  <a:latin typeface="Cambria Math"/>
                </a:rPr>
                <a:t>𝑦=1−((𝑏−𝑥)/(𝑏−𝑎))^2 →</a:t>
              </a:r>
              <a:r>
                <a:rPr lang="ru-RU" sz="1800" b="0" i="0">
                  <a:latin typeface="Cambria Math"/>
                </a:rPr>
                <a:t>┴</a:t>
              </a:r>
              <a:r>
                <a:rPr lang="en-US" sz="1800" b="0" i="0">
                  <a:latin typeface="Cambria Math"/>
                </a:rPr>
                <a:t>(</a:t>
              </a:r>
              <a:r>
                <a:rPr lang="ru-RU" sz="1800" b="0" i="0">
                  <a:latin typeface="Cambria Math"/>
                </a:rPr>
                <a:t>обратная функция</a:t>
              </a:r>
              <a:r>
                <a:rPr lang="en-US" sz="1800" b="0" i="0">
                  <a:latin typeface="Cambria Math"/>
                </a:rPr>
                <a:t>) 𝑥</a:t>
              </a:r>
              <a:r>
                <a:rPr lang="ru-RU" sz="1800" b="0" i="0">
                  <a:latin typeface="Cambria Math"/>
                </a:rPr>
                <a:t>=</a:t>
              </a:r>
              <a:r>
                <a:rPr lang="en-US" sz="1800" b="0" i="0">
                  <a:latin typeface="Cambria Math"/>
                </a:rPr>
                <a:t>𝑏−(𝑏−𝑎) √(1−𝑦)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46</xdr:col>
      <xdr:colOff>561974</xdr:colOff>
      <xdr:row>4</xdr:row>
      <xdr:rowOff>0</xdr:rowOff>
    </xdr:from>
    <xdr:ext cx="1819276" cy="4862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28603574" y="781050"/>
              <a:ext cx="1819276" cy="4862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solidFill>
                          <a:srgbClr val="FF0000"/>
                        </a:solidFill>
                        <a:latin typeface="Cambria Math"/>
                      </a:rPr>
                      <m:t>𝒙</m:t>
                    </m:r>
                    <m:groupChr>
                      <m:groupChrPr>
                        <m:chr m:val="→"/>
                        <m:vertJc m:val="bot"/>
                        <m:ctrlPr>
                          <a:rPr lang="en-US" sz="18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о</m:t>
                        </m:r>
                        <m:r>
                          <a:rPr lang="ru-RU" sz="18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тображается на </m:t>
                        </m:r>
                      </m:e>
                    </m:groupChr>
                    <m:r>
                      <a:rPr lang="en-US" sz="1800" b="1" i="1">
                        <a:solidFill>
                          <a:srgbClr val="FF0000"/>
                        </a:solidFill>
                        <a:latin typeface="Cambria Math"/>
                      </a:rPr>
                      <m:t>𝒚</m:t>
                    </m:r>
                  </m:oMath>
                </m:oMathPara>
              </a14:m>
              <a:endParaRPr lang="ru-RU" sz="18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28603574" y="781050"/>
              <a:ext cx="1819276" cy="4862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800" b="1" i="0">
                  <a:solidFill>
                    <a:srgbClr val="FF0000"/>
                  </a:solidFill>
                  <a:latin typeface="Cambria Math"/>
                </a:rPr>
                <a:t>𝒙→┴(</a:t>
              </a:r>
              <a:r>
                <a:rPr lang="ru-RU" sz="1800" b="1" i="0">
                  <a:solidFill>
                    <a:srgbClr val="FF0000"/>
                  </a:solidFill>
                  <a:latin typeface="Cambria Math"/>
                </a:rPr>
                <a:t>отображается на </a:t>
              </a:r>
              <a:r>
                <a:rPr lang="en-US" sz="1800" b="1" i="0">
                  <a:solidFill>
                    <a:srgbClr val="FF0000"/>
                  </a:solidFill>
                  <a:latin typeface="Cambria Math"/>
                </a:rPr>
                <a:t>) 𝒚</a:t>
              </a:r>
              <a:endParaRPr lang="ru-RU" sz="18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51</xdr:col>
      <xdr:colOff>552449</xdr:colOff>
      <xdr:row>3</xdr:row>
      <xdr:rowOff>276225</xdr:rowOff>
    </xdr:from>
    <xdr:ext cx="1819276" cy="4862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/>
            <xdr:cNvSpPr txBox="1"/>
          </xdr:nvSpPr>
          <xdr:spPr>
            <a:xfrm>
              <a:off x="31642049" y="762000"/>
              <a:ext cx="1819276" cy="4862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solidFill>
                          <a:srgbClr val="FF0000"/>
                        </a:solidFill>
                        <a:latin typeface="Cambria Math"/>
                      </a:rPr>
                      <m:t>𝒚</m:t>
                    </m:r>
                    <m:groupChr>
                      <m:groupChrPr>
                        <m:chr m:val="→"/>
                        <m:vertJc m:val="bot"/>
                        <m:ctrlPr>
                          <a:rPr lang="en-US" sz="18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о</m:t>
                        </m:r>
                        <m:r>
                          <a:rPr lang="ru-RU" sz="18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тображается на </m:t>
                        </m:r>
                      </m:e>
                    </m:groupChr>
                    <m:r>
                      <a:rPr lang="en-US" sz="1800" b="1" i="1">
                        <a:solidFill>
                          <a:srgbClr val="FF0000"/>
                        </a:solidFill>
                        <a:latin typeface="Cambria Math"/>
                      </a:rPr>
                      <m:t>𝒙</m:t>
                    </m:r>
                  </m:oMath>
                </m:oMathPara>
              </a14:m>
              <a:endParaRPr lang="ru-RU" sz="18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31642049" y="762000"/>
              <a:ext cx="1819276" cy="4862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800" b="1" i="0">
                  <a:solidFill>
                    <a:srgbClr val="FF0000"/>
                  </a:solidFill>
                  <a:latin typeface="Cambria Math"/>
                </a:rPr>
                <a:t>𝒚→┴(</a:t>
              </a:r>
              <a:r>
                <a:rPr lang="ru-RU" sz="1800" b="1" i="0">
                  <a:solidFill>
                    <a:srgbClr val="FF0000"/>
                  </a:solidFill>
                  <a:latin typeface="Cambria Math"/>
                </a:rPr>
                <a:t>отображается на </a:t>
              </a:r>
              <a:r>
                <a:rPr lang="en-US" sz="1800" b="1" i="0">
                  <a:solidFill>
                    <a:srgbClr val="FF0000"/>
                  </a:solidFill>
                  <a:latin typeface="Cambria Math"/>
                </a:rPr>
                <a:t>) 𝒙</a:t>
              </a:r>
              <a:endParaRPr lang="ru-RU" sz="18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twoCellAnchor>
    <xdr:from>
      <xdr:col>62</xdr:col>
      <xdr:colOff>0</xdr:colOff>
      <xdr:row>0</xdr:row>
      <xdr:rowOff>123825</xdr:rowOff>
    </xdr:from>
    <xdr:to>
      <xdr:col>69</xdr:col>
      <xdr:colOff>304800</xdr:colOff>
      <xdr:row>14</xdr:row>
      <xdr:rowOff>142875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438150</xdr:colOff>
          <xdr:row>38</xdr:row>
          <xdr:rowOff>0</xdr:rowOff>
        </xdr:from>
        <xdr:to>
          <xdr:col>60</xdr:col>
          <xdr:colOff>171450</xdr:colOff>
          <xdr:row>41</xdr:row>
          <xdr:rowOff>161925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</xdr:col>
      <xdr:colOff>9525</xdr:colOff>
      <xdr:row>35</xdr:row>
      <xdr:rowOff>95250</xdr:rowOff>
    </xdr:from>
    <xdr:ext cx="6886575" cy="581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619125" y="7343775"/>
              <a:ext cx="6886575" cy="581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𝒚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𝑭</m:t>
                    </m:r>
                    <m:d>
                      <m:dPr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𝒙</m:t>
                        </m:r>
                      </m:e>
                    </m:d>
                    <m:r>
                      <a:rPr lang="en-US" sz="1800" b="1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US" sz="1800" b="1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1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800" b="1" i="1">
                                    <a:latin typeface="Cambria Math"/>
                                  </a:rPr>
                                  <m:t>𝒙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𝒂</m:t>
                                </m:r>
                              </m:num>
                              <m:den>
                                <m:r>
                                  <a:rPr lang="en-US" sz="1800" b="1" i="1">
                                    <a:latin typeface="Cambria Math"/>
                                  </a:rPr>
                                  <m:t>𝒃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𝒂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800" b="1" i="1">
                            <a:latin typeface="Cambria Math"/>
                          </a:rPr>
                          <m:t>𝟑</m:t>
                        </m:r>
                      </m:sup>
                    </m:sSup>
                    <m:groupChr>
                      <m:groupChrPr>
                        <m:chr m:val="→"/>
                        <m:vertJc m:val="bot"/>
                        <m:ctrlPr>
                          <a:rPr lang="en-US" sz="1800" b="1" i="1">
                            <a:latin typeface="Cambria Math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b="1" i="1">
                            <a:latin typeface="Cambria Math"/>
                          </a:rPr>
                          <m:t>о</m:t>
                        </m:r>
                        <m:r>
                          <a:rPr lang="ru-RU" sz="1800" b="1" i="1">
                            <a:latin typeface="Cambria Math"/>
                          </a:rPr>
                          <m:t>братная функция</m:t>
                        </m:r>
                        <m:r>
                          <a:rPr lang="en-US" sz="1800" b="1" i="1">
                            <a:latin typeface="Cambria Math"/>
                          </a:rPr>
                          <m:t>?</m:t>
                        </m:r>
                      </m:e>
                    </m:groupChr>
                    <m:r>
                      <a:rPr lang="en-US" sz="1800" b="1" i="1">
                        <a:latin typeface="Cambria Math"/>
                      </a:rPr>
                      <m:t>𝒙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l-GR" sz="1800" b="1" i="1">
                        <a:latin typeface="Cambria Math"/>
                        <a:ea typeface="Cambria Math"/>
                      </a:rPr>
                      <m:t>𝜱</m:t>
                    </m:r>
                    <m:d>
                      <m:dPr>
                        <m:ctrlPr>
                          <a:rPr lang="el-GR" sz="1800" b="1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𝒚</m:t>
                        </m:r>
                      </m:e>
                    </m:d>
                    <m:r>
                      <a:rPr lang="en-US" sz="1800" b="1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𝒂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+</m:t>
                    </m:r>
                    <m:d>
                      <m:dPr>
                        <m:ctrlPr>
                          <a:rPr lang="en-US" sz="1800" b="1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𝒃</m:t>
                        </m:r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𝒂</m:t>
                        </m:r>
                      </m:e>
                    </m:d>
                    <m:rad>
                      <m:radPr>
                        <m:ctrlPr>
                          <a:rPr lang="en-US" sz="1800" b="1" i="1">
                            <a:latin typeface="Cambria Math"/>
                            <a:ea typeface="Cambria Math"/>
                          </a:rPr>
                        </m:ctrlPr>
                      </m:radPr>
                      <m:deg>
                        <m:r>
                          <m:rPr>
                            <m:brk m:alnAt="7"/>
                          </m:rPr>
                          <a:rPr lang="en-US" sz="1800" b="1" i="1">
                            <a:latin typeface="Cambria Math"/>
                            <a:ea typeface="Cambria Math"/>
                          </a:rPr>
                          <m:t>𝟑</m:t>
                        </m:r>
                      </m:deg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𝒚</m:t>
                        </m:r>
                      </m:e>
                    </m:ra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619125" y="7343775"/>
              <a:ext cx="6886575" cy="581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𝒚=𝑭(𝒙)=((𝒙−𝒂)/(𝒃−𝒂))^𝟑 →┴(</a:t>
              </a:r>
              <a:r>
                <a:rPr lang="ru-RU" sz="1800" b="1" i="0">
                  <a:latin typeface="Cambria Math"/>
                </a:rPr>
                <a:t>обратная функция</a:t>
              </a:r>
              <a:r>
                <a:rPr lang="en-US" sz="1800" b="1" i="0">
                  <a:latin typeface="Cambria Math"/>
                </a:rPr>
                <a:t>?) 𝒙=</a:t>
              </a:r>
              <a:r>
                <a:rPr lang="el-GR" sz="1800" b="1" i="0">
                  <a:latin typeface="Cambria Math"/>
                  <a:ea typeface="Cambria Math"/>
                </a:rPr>
                <a:t>𝜱(</a:t>
              </a:r>
              <a:r>
                <a:rPr lang="en-US" sz="1800" b="1" i="0">
                  <a:latin typeface="Cambria Math"/>
                  <a:ea typeface="Cambria Math"/>
                </a:rPr>
                <a:t>𝒚)=𝒂+(𝒃−𝒂) √(𝟑&amp;𝒚)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1</xdr:col>
      <xdr:colOff>57149</xdr:colOff>
      <xdr:row>42</xdr:row>
      <xdr:rowOff>9525</xdr:rowOff>
    </xdr:from>
    <xdr:ext cx="7648576" cy="7217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66749" y="8591550"/>
              <a:ext cx="7648576" cy="7217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𝒚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𝑭</m:t>
                    </m:r>
                    <m:d>
                      <m:dPr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𝒙</m:t>
                        </m:r>
                      </m:e>
                    </m:d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𝟏</m:t>
                    </m:r>
                    <m:r>
                      <a:rPr lang="en-US" sz="1800" b="1" i="1">
                        <a:latin typeface="Cambria Math"/>
                      </a:rPr>
                      <m:t>−</m:t>
                    </m:r>
                    <m:sSup>
                      <m:sSupPr>
                        <m:ctrlPr>
                          <a:rPr lang="en-US" sz="1800" b="1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1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800" b="1" i="1">
                                    <a:latin typeface="Cambria Math"/>
                                  </a:rPr>
                                  <m:t>𝒃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𝒙</m:t>
                                </m:r>
                              </m:num>
                              <m:den>
                                <m:r>
                                  <a:rPr lang="en-US" sz="1800" b="1" i="1">
                                    <a:latin typeface="Cambria Math"/>
                                  </a:rPr>
                                  <m:t>𝒃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𝒂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800" b="1" i="1">
                            <a:latin typeface="Cambria Math"/>
                          </a:rPr>
                          <m:t>𝟑</m:t>
                        </m:r>
                      </m:sup>
                    </m:sSup>
                    <m:groupChr>
                      <m:groupChrPr>
                        <m:chr m:val="→"/>
                        <m:vertJc m:val="bot"/>
                        <m:ctrlPr>
                          <a:rPr lang="en-US" sz="1800" b="1" i="1">
                            <a:latin typeface="Cambria Math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b="1" i="1">
                            <a:latin typeface="Cambria Math"/>
                          </a:rPr>
                          <m:t>о</m:t>
                        </m:r>
                        <m:r>
                          <a:rPr lang="ru-RU" sz="1800" b="1" i="1">
                            <a:latin typeface="Cambria Math"/>
                          </a:rPr>
                          <m:t>братная функция</m:t>
                        </m:r>
                        <m:r>
                          <a:rPr lang="en-US" sz="1800" b="1" i="1">
                            <a:latin typeface="Cambria Math"/>
                          </a:rPr>
                          <m:t>?</m:t>
                        </m:r>
                      </m:e>
                    </m:groupChr>
                    <m:r>
                      <a:rPr lang="en-US" sz="1800" b="1" i="1">
                        <a:latin typeface="Cambria Math"/>
                      </a:rPr>
                      <m:t>𝒙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l-GR" sz="1800" b="1" i="1">
                        <a:latin typeface="Cambria Math"/>
                        <a:ea typeface="Cambria Math"/>
                      </a:rPr>
                      <m:t>𝜱</m:t>
                    </m:r>
                    <m:d>
                      <m:dPr>
                        <m:ctrlPr>
                          <a:rPr lang="el-GR" sz="1800" b="1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𝒚</m:t>
                        </m:r>
                      </m:e>
                    </m:d>
                    <m:r>
                      <a:rPr lang="en-US" sz="1800" b="1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𝒃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−</m:t>
                    </m:r>
                    <m:d>
                      <m:dPr>
                        <m:ctrlPr>
                          <a:rPr lang="en-US" sz="1800" b="1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𝒃</m:t>
                        </m:r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𝒂</m:t>
                        </m:r>
                      </m:e>
                    </m:d>
                    <m:rad>
                      <m:radPr>
                        <m:ctrlPr>
                          <a:rPr lang="en-US" sz="1800" b="1" i="1">
                            <a:latin typeface="Cambria Math"/>
                            <a:ea typeface="Cambria Math"/>
                          </a:rPr>
                        </m:ctrlPr>
                      </m:radPr>
                      <m:deg>
                        <m:r>
                          <m:rPr>
                            <m:brk m:alnAt="7"/>
                          </m:rPr>
                          <a:rPr lang="en-US" sz="1800" b="1" i="1">
                            <a:latin typeface="Cambria Math"/>
                            <a:ea typeface="Cambria Math"/>
                          </a:rPr>
                          <m:t>𝟑</m:t>
                        </m:r>
                      </m:deg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𝟏</m:t>
                        </m:r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𝒚</m:t>
                        </m:r>
                      </m:e>
                    </m:ra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66749" y="8591550"/>
              <a:ext cx="7648576" cy="7217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𝒚=𝑭(𝒙)=𝟏−((𝒃−𝒙)/(𝒃−𝒂))^𝟑 →┴(</a:t>
              </a:r>
              <a:r>
                <a:rPr lang="ru-RU" sz="1800" b="1" i="0">
                  <a:latin typeface="Cambria Math"/>
                </a:rPr>
                <a:t>обратная функция</a:t>
              </a:r>
              <a:r>
                <a:rPr lang="en-US" sz="1800" b="1" i="0">
                  <a:latin typeface="Cambria Math"/>
                </a:rPr>
                <a:t>?) 𝒙=</a:t>
              </a:r>
              <a:r>
                <a:rPr lang="el-GR" sz="1800" b="1" i="0">
                  <a:latin typeface="Cambria Math"/>
                  <a:ea typeface="Cambria Math"/>
                </a:rPr>
                <a:t>𝜱(</a:t>
              </a:r>
              <a:r>
                <a:rPr lang="en-US" sz="1800" b="1" i="0">
                  <a:latin typeface="Cambria Math"/>
                  <a:ea typeface="Cambria Math"/>
                </a:rPr>
                <a:t>𝒚)=𝒃−(𝒃−𝒂) √(𝟑&amp;𝟏−𝒚)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0</xdr:col>
      <xdr:colOff>600075</xdr:colOff>
      <xdr:row>38</xdr:row>
      <xdr:rowOff>152400</xdr:rowOff>
    </xdr:from>
    <xdr:ext cx="2352675" cy="5724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/>
            <xdr:cNvSpPr txBox="1"/>
          </xdr:nvSpPr>
          <xdr:spPr>
            <a:xfrm>
              <a:off x="600075" y="7972425"/>
              <a:ext cx="2352675" cy="57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𝒇</m:t>
                    </m:r>
                    <m:d>
                      <m:dPr>
                        <m:ctrlPr>
                          <a:rPr lang="en-US" sz="16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</m:e>
                    </m:d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𝒃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𝒂</m:t>
                        </m:r>
                      </m:den>
                    </m:f>
                    <m:r>
                      <a:rPr lang="en-US" sz="1600" b="1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𝒙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−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𝒂</m:t>
                                </m:r>
                              </m:num>
                              <m:den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𝒃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−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𝒂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600075" y="7972425"/>
              <a:ext cx="2352675" cy="57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𝒇(𝒙)=𝟑/(𝒃−𝒂)</a:t>
              </a:r>
              <a:r>
                <a:rPr lang="en-US" sz="1600" b="1" i="0">
                  <a:latin typeface="Cambria Math"/>
                  <a:ea typeface="Cambria Math"/>
                </a:rPr>
                <a:t>∙((𝒙−𝒂)/(𝒃−𝒂))^𝟐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</xdr:col>
      <xdr:colOff>28575</xdr:colOff>
      <xdr:row>46</xdr:row>
      <xdr:rowOff>104775</xdr:rowOff>
    </xdr:from>
    <xdr:ext cx="2352675" cy="70044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/>
            <xdr:cNvSpPr txBox="1"/>
          </xdr:nvSpPr>
          <xdr:spPr>
            <a:xfrm>
              <a:off x="638175" y="9448800"/>
              <a:ext cx="2352675" cy="7004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𝒇</m:t>
                    </m:r>
                    <m:d>
                      <m:dPr>
                        <m:ctrlPr>
                          <a:rPr lang="en-US" sz="16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</m:e>
                    </m:d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𝒃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𝒂</m:t>
                        </m:r>
                      </m:den>
                    </m:f>
                    <m:r>
                      <a:rPr lang="en-US" sz="1600" b="1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600" b="1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𝒃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−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𝒙</m:t>
                                </m:r>
                              </m:num>
                              <m:den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𝒃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−</m:t>
                                </m:r>
                                <m:r>
                                  <a:rPr lang="en-US" sz="1600" b="1" i="1">
                                    <a:latin typeface="Cambria Math"/>
                                    <a:ea typeface="Cambria Math"/>
                                  </a:rPr>
                                  <m:t>𝒂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638175" y="9448800"/>
              <a:ext cx="2352675" cy="7004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𝒇(𝒙)=𝟑/(𝒃−𝒂)</a:t>
              </a:r>
              <a:r>
                <a:rPr lang="en-US" sz="1600" b="1" i="0">
                  <a:latin typeface="Cambria Math"/>
                  <a:ea typeface="Cambria Math"/>
                </a:rPr>
                <a:t>∙((𝒃−𝒙)/(𝒃−𝒂))^𝟐</a:t>
              </a:r>
              <a:endParaRPr lang="ru-RU" sz="1600" b="1"/>
            </a:p>
          </xdr:txBody>
        </xdr:sp>
      </mc:Fallback>
    </mc:AlternateContent>
    <xdr:clientData/>
  </xdr:oneCellAnchor>
  <xdr:twoCellAnchor>
    <xdr:from>
      <xdr:col>24</xdr:col>
      <xdr:colOff>9525</xdr:colOff>
      <xdr:row>37</xdr:row>
      <xdr:rowOff>9525</xdr:rowOff>
    </xdr:from>
    <xdr:to>
      <xdr:col>31</xdr:col>
      <xdr:colOff>314325</xdr:colOff>
      <xdr:row>53</xdr:row>
      <xdr:rowOff>161925</xdr:rowOff>
    </xdr:to>
    <xdr:graphicFrame macro="">
      <xdr:nvGraphicFramePr>
        <xdr:cNvPr id="14" name="Диаграмма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28575</xdr:colOff>
      <xdr:row>55</xdr:row>
      <xdr:rowOff>28575</xdr:rowOff>
    </xdr:from>
    <xdr:to>
      <xdr:col>31</xdr:col>
      <xdr:colOff>333375</xdr:colOff>
      <xdr:row>69</xdr:row>
      <xdr:rowOff>104775</xdr:rowOff>
    </xdr:to>
    <xdr:graphicFrame macro="">
      <xdr:nvGraphicFramePr>
        <xdr:cNvPr id="19" name="Диаграмма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38100</xdr:colOff>
      <xdr:row>72</xdr:row>
      <xdr:rowOff>19049</xdr:rowOff>
    </xdr:from>
    <xdr:to>
      <xdr:col>26</xdr:col>
      <xdr:colOff>342900</xdr:colOff>
      <xdr:row>87</xdr:row>
      <xdr:rowOff>142874</xdr:rowOff>
    </xdr:to>
    <xdr:graphicFrame macro="">
      <xdr:nvGraphicFramePr>
        <xdr:cNvPr id="21" name="Диаграмма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209550</xdr:colOff>
      <xdr:row>16</xdr:row>
      <xdr:rowOff>9524</xdr:rowOff>
    </xdr:from>
    <xdr:to>
      <xdr:col>68</xdr:col>
      <xdr:colOff>514350</xdr:colOff>
      <xdr:row>34</xdr:row>
      <xdr:rowOff>171449</xdr:rowOff>
    </xdr:to>
    <xdr:graphicFrame macro="">
      <xdr:nvGraphicFramePr>
        <xdr:cNvPr id="22" name="Диаграмма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61</xdr:col>
      <xdr:colOff>190500</xdr:colOff>
      <xdr:row>35</xdr:row>
      <xdr:rowOff>114299</xdr:rowOff>
    </xdr:from>
    <xdr:to>
      <xdr:col>68</xdr:col>
      <xdr:colOff>495300</xdr:colOff>
      <xdr:row>52</xdr:row>
      <xdr:rowOff>142874</xdr:rowOff>
    </xdr:to>
    <xdr:graphicFrame macro="">
      <xdr:nvGraphicFramePr>
        <xdr:cNvPr id="23" name="Диаграмма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110</xdr:row>
          <xdr:rowOff>9525</xdr:rowOff>
        </xdr:from>
        <xdr:to>
          <xdr:col>16</xdr:col>
          <xdr:colOff>285750</xdr:colOff>
          <xdr:row>113</xdr:row>
          <xdr:rowOff>38100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257175</xdr:colOff>
      <xdr:row>91</xdr:row>
      <xdr:rowOff>0</xdr:rowOff>
    </xdr:from>
    <xdr:to>
      <xdr:col>14</xdr:col>
      <xdr:colOff>371475</xdr:colOff>
      <xdr:row>109</xdr:row>
      <xdr:rowOff>133350</xdr:rowOff>
    </xdr:to>
    <xdr:graphicFrame macro="">
      <xdr:nvGraphicFramePr>
        <xdr:cNvPr id="24" name="Диаграмма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266699</xdr:colOff>
      <xdr:row>110</xdr:row>
      <xdr:rowOff>95249</xdr:rowOff>
    </xdr:from>
    <xdr:to>
      <xdr:col>14</xdr:col>
      <xdr:colOff>390524</xdr:colOff>
      <xdr:row>129</xdr:row>
      <xdr:rowOff>85724</xdr:rowOff>
    </xdr:to>
    <xdr:graphicFrame macro="">
      <xdr:nvGraphicFramePr>
        <xdr:cNvPr id="25" name="Диаграмма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9525</xdr:colOff>
      <xdr:row>1</xdr:row>
      <xdr:rowOff>285750</xdr:rowOff>
    </xdr:from>
    <xdr:to>
      <xdr:col>9</xdr:col>
      <xdr:colOff>600075</xdr:colOff>
      <xdr:row>10</xdr:row>
      <xdr:rowOff>19050</xdr:rowOff>
    </xdr:to>
    <xdr:sp macro="" textlink="">
      <xdr:nvSpPr>
        <xdr:cNvPr id="13" name="Прямоугольник 12"/>
        <xdr:cNvSpPr/>
      </xdr:nvSpPr>
      <xdr:spPr>
        <a:xfrm>
          <a:off x="9525" y="571500"/>
          <a:ext cx="6076950" cy="16478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71</xdr:col>
      <xdr:colOff>200025</xdr:colOff>
      <xdr:row>0</xdr:row>
      <xdr:rowOff>142875</xdr:rowOff>
    </xdr:from>
    <xdr:ext cx="1981200" cy="353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43481625" y="142875"/>
              <a:ext cx="1981200" cy="353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𝒙</m:t>
                    </m:r>
                    <m:r>
                      <a:rPr lang="en-US" sz="1600" b="1" i="1">
                        <a:latin typeface="Cambria Math"/>
                      </a:rPr>
                      <m:t>=</m:t>
                    </m:r>
                    <m:r>
                      <a:rPr lang="en-US" sz="1600" b="1" i="1">
                        <a:latin typeface="Cambria Math"/>
                      </a:rPr>
                      <m:t>𝒂</m:t>
                    </m:r>
                    <m:r>
                      <a:rPr lang="en-US" sz="1600" b="1" i="1">
                        <a:latin typeface="Cambria Math"/>
                      </a:rPr>
                      <m:t>+</m:t>
                    </m:r>
                    <m:d>
                      <m:dPr>
                        <m:ctrlPr>
                          <a:rPr lang="en-US" sz="16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/>
                          </a:rPr>
                          <m:t>𝒃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𝒂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600" b="1" i="1">
                            <a:latin typeface="Cambria Math"/>
                          </a:rPr>
                        </m:ctrlPr>
                      </m:radPr>
                      <m:deg/>
                      <m:e>
                        <m:r>
                          <a:rPr lang="en-US" sz="1600" b="1" i="1">
                            <a:latin typeface="Cambria Math"/>
                          </a:rPr>
                          <m:t>𝒓</m:t>
                        </m:r>
                      </m:e>
                    </m:rad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43481625" y="142875"/>
              <a:ext cx="1981200" cy="353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600" b="1" i="0">
                  <a:latin typeface="Cambria Math"/>
                </a:rPr>
                <a:t>𝒙=𝒂+(𝒃−𝒂) √𝒓</a:t>
              </a:r>
              <a:endParaRPr lang="ru-RU" sz="16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0</xdr:colOff>
          <xdr:row>4</xdr:row>
          <xdr:rowOff>85725</xdr:rowOff>
        </xdr:from>
        <xdr:to>
          <xdr:col>76</xdr:col>
          <xdr:colOff>266700</xdr:colOff>
          <xdr:row>9</xdr:row>
          <xdr:rowOff>142875</xdr:rowOff>
        </xdr:to>
        <xdr:sp macro="" textlink="">
          <xdr:nvSpPr>
            <xdr:cNvPr id="16387" name="CommandButton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52</xdr:col>
      <xdr:colOff>428625</xdr:colOff>
      <xdr:row>53</xdr:row>
      <xdr:rowOff>85725</xdr:rowOff>
    </xdr:from>
    <xdr:to>
      <xdr:col>60</xdr:col>
      <xdr:colOff>123825</xdr:colOff>
      <xdr:row>67</xdr:row>
      <xdr:rowOff>161925</xdr:rowOff>
    </xdr:to>
    <xdr:graphicFrame macro="">
      <xdr:nvGraphicFramePr>
        <xdr:cNvPr id="26" name="Диаграмма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275</xdr:row>
      <xdr:rowOff>66675</xdr:rowOff>
    </xdr:from>
    <xdr:to>
      <xdr:col>64</xdr:col>
      <xdr:colOff>304800</xdr:colOff>
      <xdr:row>289</xdr:row>
      <xdr:rowOff>142875</xdr:rowOff>
    </xdr:to>
    <xdr:graphicFrame macro="">
      <xdr:nvGraphicFramePr>
        <xdr:cNvPr id="27" name="Диаграмма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70</xdr:col>
      <xdr:colOff>609599</xdr:colOff>
      <xdr:row>1</xdr:row>
      <xdr:rowOff>285750</xdr:rowOff>
    </xdr:from>
    <xdr:ext cx="2257425" cy="377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/>
            <xdr:cNvSpPr txBox="1"/>
          </xdr:nvSpPr>
          <xdr:spPr>
            <a:xfrm>
              <a:off x="43281599" y="571500"/>
              <a:ext cx="2257425" cy="377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𝒙</m:t>
                    </m:r>
                    <m:r>
                      <a:rPr lang="en-US" sz="1600" b="1" i="1">
                        <a:latin typeface="Cambria Math"/>
                      </a:rPr>
                      <m:t>=</m:t>
                    </m:r>
                    <m:r>
                      <a:rPr lang="en-US" sz="1600" b="1" i="1">
                        <a:latin typeface="Cambria Math"/>
                      </a:rPr>
                      <m:t>𝒃</m:t>
                    </m:r>
                    <m:r>
                      <a:rPr lang="en-US" sz="1600" b="1" i="1">
                        <a:latin typeface="Cambria Math"/>
                      </a:rPr>
                      <m:t>−</m:t>
                    </m:r>
                    <m:d>
                      <m:dPr>
                        <m:ctrlPr>
                          <a:rPr lang="en-US" sz="16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/>
                          </a:rPr>
                          <m:t>𝒃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𝒂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600" b="1" i="1">
                            <a:latin typeface="Cambria Math"/>
                          </a:rPr>
                        </m:ctrlPr>
                      </m:radPr>
                      <m:deg/>
                      <m:e>
                        <m:r>
                          <a:rPr lang="en-US" sz="1600" b="1" i="1">
                            <a:latin typeface="Cambria Math"/>
                          </a:rPr>
                          <m:t>𝟏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𝒓</m:t>
                        </m:r>
                      </m:e>
                    </m:rad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31" name="TextBox 30"/>
            <xdr:cNvSpPr txBox="1"/>
          </xdr:nvSpPr>
          <xdr:spPr>
            <a:xfrm>
              <a:off x="43281599" y="571500"/>
              <a:ext cx="2257425" cy="377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𝒙=𝒃−(𝒃−𝒂) √(𝟏−𝒓)</a:t>
              </a:r>
              <a:endParaRPr lang="ru-RU" sz="1600" b="1"/>
            </a:p>
          </xdr:txBody>
        </xdr:sp>
      </mc:Fallback>
    </mc:AlternateContent>
    <xdr:clientData/>
  </xdr:oneCellAnchor>
  <xdr:twoCellAnchor>
    <xdr:from>
      <xdr:col>74</xdr:col>
      <xdr:colOff>285750</xdr:colOff>
      <xdr:row>11</xdr:row>
      <xdr:rowOff>19050</xdr:rowOff>
    </xdr:from>
    <xdr:to>
      <xdr:col>81</xdr:col>
      <xdr:colOff>590550</xdr:colOff>
      <xdr:row>24</xdr:row>
      <xdr:rowOff>47625</xdr:rowOff>
    </xdr:to>
    <xdr:graphicFrame macro="">
      <xdr:nvGraphicFramePr>
        <xdr:cNvPr id="28" name="Диаграмма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69</xdr:col>
      <xdr:colOff>476250</xdr:colOff>
      <xdr:row>225</xdr:row>
      <xdr:rowOff>95250</xdr:rowOff>
    </xdr:from>
    <xdr:to>
      <xdr:col>77</xdr:col>
      <xdr:colOff>171450</xdr:colOff>
      <xdr:row>239</xdr:row>
      <xdr:rowOff>171450</xdr:rowOff>
    </xdr:to>
    <xdr:graphicFrame macro="">
      <xdr:nvGraphicFramePr>
        <xdr:cNvPr id="29" name="Диаграмма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69</xdr:col>
      <xdr:colOff>485775</xdr:colOff>
      <xdr:row>240</xdr:row>
      <xdr:rowOff>161925</xdr:rowOff>
    </xdr:from>
    <xdr:to>
      <xdr:col>77</xdr:col>
      <xdr:colOff>180975</xdr:colOff>
      <xdr:row>255</xdr:row>
      <xdr:rowOff>47625</xdr:rowOff>
    </xdr:to>
    <xdr:graphicFrame macro="">
      <xdr:nvGraphicFramePr>
        <xdr:cNvPr id="30" name="Диаграмма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3</xdr:row>
          <xdr:rowOff>57150</xdr:rowOff>
        </xdr:from>
        <xdr:to>
          <xdr:col>8</xdr:col>
          <xdr:colOff>476250</xdr:colOff>
          <xdr:row>6</xdr:row>
          <xdr:rowOff>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257174</xdr:colOff>
      <xdr:row>3</xdr:row>
      <xdr:rowOff>66675</xdr:rowOff>
    </xdr:from>
    <xdr:ext cx="1838325" cy="311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57174" y="638175"/>
              <a:ext cx="1838325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/>
                      </a:rPr>
                      <m:t>𝒙</m:t>
                    </m:r>
                    <m:r>
                      <a:rPr lang="en-US" sz="1400" b="1" i="1">
                        <a:latin typeface="Cambria Math"/>
                      </a:rPr>
                      <m:t>=</m:t>
                    </m:r>
                    <m:r>
                      <a:rPr lang="en-US" sz="1400" b="1" i="1">
                        <a:latin typeface="Cambria Math"/>
                      </a:rPr>
                      <m:t>𝒂</m:t>
                    </m:r>
                    <m:r>
                      <a:rPr lang="en-US" sz="1400" b="1" i="1">
                        <a:latin typeface="Cambria Math"/>
                      </a:rPr>
                      <m:t>+</m:t>
                    </m:r>
                    <m:d>
                      <m:dPr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/>
                          </a:rPr>
                          <m:t>𝒃</m:t>
                        </m:r>
                        <m:r>
                          <a:rPr lang="en-US" sz="1400" b="1" i="1">
                            <a:latin typeface="Cambria Math"/>
                          </a:rPr>
                          <m:t>−</m:t>
                        </m:r>
                        <m:r>
                          <a:rPr lang="en-US" sz="1400" b="1" i="1">
                            <a:latin typeface="Cambria Math"/>
                          </a:rPr>
                          <m:t>𝒂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400" b="1" i="1">
                            <a:latin typeface="Cambria Math"/>
                          </a:rPr>
                        </m:ctrlPr>
                      </m:radPr>
                      <m:deg/>
                      <m:e>
                        <m:r>
                          <a:rPr lang="en-US" sz="1400" b="1" i="1">
                            <a:latin typeface="Cambria Math"/>
                          </a:rPr>
                          <m:t>𝒚</m:t>
                        </m:r>
                      </m:e>
                    </m:rad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57174" y="638175"/>
              <a:ext cx="1838325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1" i="0">
                  <a:latin typeface="Cambria Math"/>
                </a:rPr>
                <a:t>𝒙=𝒂+(𝒃−𝒂) √𝒚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4</xdr:col>
      <xdr:colOff>600075</xdr:colOff>
      <xdr:row>211</xdr:row>
      <xdr:rowOff>57150</xdr:rowOff>
    </xdr:from>
    <xdr:to>
      <xdr:col>12</xdr:col>
      <xdr:colOff>295275</xdr:colOff>
      <xdr:row>225</xdr:row>
      <xdr:rowOff>133350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204</xdr:row>
          <xdr:rowOff>0</xdr:rowOff>
        </xdr:from>
        <xdr:to>
          <xdr:col>5</xdr:col>
          <xdr:colOff>457200</xdr:colOff>
          <xdr:row>206</xdr:row>
          <xdr:rowOff>171450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38101</xdr:colOff>
      <xdr:row>1</xdr:row>
      <xdr:rowOff>133350</xdr:rowOff>
    </xdr:from>
    <xdr:ext cx="2019299" cy="59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8101" y="5562600"/>
              <a:ext cx="2019299" cy="59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6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6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ru-RU" sz="1600" b="0" i="1">
                        <a:latin typeface="Cambria Math"/>
                      </a:rPr>
                      <m:t>=</m:t>
                    </m:r>
                    <m:r>
                      <a:rPr lang="en-US" sz="1600" b="0" i="1">
                        <a:latin typeface="Cambria Math"/>
                      </a:rPr>
                      <m:t>𝑎</m:t>
                    </m:r>
                    <m:r>
                      <a:rPr lang="en-US" sz="1600" b="0" i="1">
                        <a:latin typeface="Cambria Math"/>
                      </a:rPr>
                      <m:t>+</m:t>
                    </m:r>
                    <m:d>
                      <m:dPr>
                        <m:ctrlPr>
                          <a:rPr lang="en-US" sz="16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/>
                          </a:rPr>
                          <m:t>𝑏</m:t>
                        </m:r>
                        <m:r>
                          <a:rPr lang="en-US" sz="1600" b="0" i="1">
                            <a:latin typeface="Cambria Math"/>
                          </a:rPr>
                          <m:t>−</m:t>
                        </m:r>
                        <m:r>
                          <a:rPr lang="en-US" sz="1600" b="0" i="1">
                            <a:latin typeface="Cambria Math"/>
                          </a:rPr>
                          <m:t>𝑎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6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/>
                              </a:rPr>
                              <m:t>𝑟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/>
                              </a:rPr>
                              <m:t>2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8101" y="5562600"/>
              <a:ext cx="2019299" cy="59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0" i="0">
                  <a:latin typeface="Cambria Math"/>
                </a:rPr>
                <a:t>𝑥</a:t>
              </a:r>
              <a:r>
                <a:rPr lang="ru-RU" sz="1600" b="0" i="0">
                  <a:latin typeface="Cambria Math"/>
                </a:rPr>
                <a:t>_</a:t>
              </a:r>
              <a:r>
                <a:rPr lang="en-US" sz="1600" b="0" i="0">
                  <a:latin typeface="Cambria Math"/>
                </a:rPr>
                <a:t>𝐿</a:t>
              </a:r>
              <a:r>
                <a:rPr lang="ru-RU" sz="1600" b="0" i="0">
                  <a:latin typeface="Cambria Math"/>
                </a:rPr>
                <a:t>=</a:t>
              </a:r>
              <a:r>
                <a:rPr lang="en-US" sz="1600" b="0" i="0">
                  <a:latin typeface="Cambria Math"/>
                </a:rPr>
                <a:t>𝑎+(𝑏−𝑎) √(𝑟/2)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0</xdr:col>
      <xdr:colOff>47625</xdr:colOff>
      <xdr:row>4</xdr:row>
      <xdr:rowOff>180975</xdr:rowOff>
    </xdr:from>
    <xdr:ext cx="2390775" cy="8198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47625" y="6229350"/>
              <a:ext cx="2390775" cy="8198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6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6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ru-RU" sz="1600" b="0" i="1">
                        <a:latin typeface="Cambria Math"/>
                      </a:rPr>
                      <m:t>=</m:t>
                    </m:r>
                    <m:r>
                      <a:rPr lang="en-US" sz="1600" b="0" i="1">
                        <a:latin typeface="Cambria Math"/>
                      </a:rPr>
                      <m:t>𝑏</m:t>
                    </m:r>
                    <m:r>
                      <a:rPr lang="en-US" sz="1600" b="0" i="1">
                        <a:latin typeface="Cambria Math"/>
                      </a:rPr>
                      <m:t>−</m:t>
                    </m:r>
                    <m:d>
                      <m:dPr>
                        <m:ctrlPr>
                          <a:rPr lang="en-US" sz="16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/>
                          </a:rPr>
                          <m:t>𝑏</m:t>
                        </m:r>
                        <m:r>
                          <a:rPr lang="en-US" sz="1600" b="0" i="1">
                            <a:latin typeface="Cambria Math"/>
                          </a:rPr>
                          <m:t>−</m:t>
                        </m:r>
                        <m:r>
                          <a:rPr lang="en-US" sz="1600" b="0" i="1">
                            <a:latin typeface="Cambria Math"/>
                          </a:rPr>
                          <m:t>𝑎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6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/>
                              </a:rPr>
                              <m:t>1−</m:t>
                            </m:r>
                            <m:r>
                              <a:rPr lang="en-US" sz="1600" b="0" i="1">
                                <a:latin typeface="Cambria Math"/>
                              </a:rPr>
                              <m:t>𝑟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/>
                              </a:rPr>
                              <m:t>2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7625" y="6229350"/>
              <a:ext cx="2390775" cy="8198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0" i="0">
                  <a:latin typeface="Cambria Math"/>
                </a:rPr>
                <a:t>𝑥</a:t>
              </a:r>
              <a:r>
                <a:rPr lang="ru-RU" sz="1600" b="0" i="0">
                  <a:latin typeface="Cambria Math"/>
                </a:rPr>
                <a:t>_</a:t>
              </a:r>
              <a:r>
                <a:rPr lang="en-US" sz="1600" b="0" i="0">
                  <a:latin typeface="Cambria Math"/>
                </a:rPr>
                <a:t>𝑅</a:t>
              </a:r>
              <a:r>
                <a:rPr lang="ru-RU" sz="1600" b="0" i="0">
                  <a:latin typeface="Cambria Math"/>
                </a:rPr>
                <a:t>=</a:t>
              </a:r>
              <a:r>
                <a:rPr lang="en-US" sz="1600" b="0" i="0">
                  <a:latin typeface="Cambria Math"/>
                </a:rPr>
                <a:t>𝑏−(𝑏−𝑎) √((1−𝑟)/2)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4</xdr:col>
      <xdr:colOff>571500</xdr:colOff>
      <xdr:row>2</xdr:row>
      <xdr:rowOff>47625</xdr:rowOff>
    </xdr:from>
    <xdr:ext cx="1571624" cy="4146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3009900" y="428625"/>
              <a:ext cx="1571624" cy="4146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𝑦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=2</m:t>
                    </m:r>
                    <m:sSup>
                      <m:sSupPr>
                        <m:ctrlPr>
                          <a:rPr lang="en-US" sz="1100" b="0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/>
                                      </a:rPr>
                                      <m:t>𝐿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𝑎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009900" y="428625"/>
              <a:ext cx="1571624" cy="4146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𝑦</a:t>
              </a:r>
              <a:r>
                <a:rPr lang="ru-RU" sz="1100" b="0" i="0">
                  <a:latin typeface="Cambria Math"/>
                </a:rPr>
                <a:t>_</a:t>
              </a:r>
              <a:r>
                <a:rPr lang="en-US" sz="1100" b="0" i="0">
                  <a:latin typeface="Cambria Math"/>
                </a:rPr>
                <a:t>𝐿=2((𝑥_𝐿−𝑎)/(𝑏−𝑎))^2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</xdr:col>
      <xdr:colOff>552450</xdr:colOff>
      <xdr:row>5</xdr:row>
      <xdr:rowOff>123825</xdr:rowOff>
    </xdr:from>
    <xdr:ext cx="1571624" cy="506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2990850" y="1076325"/>
              <a:ext cx="1571624" cy="506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𝑦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=1−2</m:t>
                    </m:r>
                    <m:sSup>
                      <m:sSupPr>
                        <m:ctrlPr>
                          <a:rPr lang="en-US" sz="1100" b="0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/>
                                      </a:rPr>
                                      <m:t>𝑅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100" b="0" i="1">
                                    <a:latin typeface="Cambria Math"/>
                                  </a:rPr>
                                  <m:t>𝑎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990850" y="1076325"/>
              <a:ext cx="1571624" cy="506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𝑦</a:t>
              </a:r>
              <a:r>
                <a:rPr lang="ru-RU" sz="1100" b="0" i="0">
                  <a:latin typeface="Cambria Math"/>
                </a:rPr>
                <a:t>_</a:t>
              </a:r>
              <a:r>
                <a:rPr lang="en-US" sz="1100" b="0" i="0">
                  <a:latin typeface="Cambria Math"/>
                </a:rPr>
                <a:t>𝑅=1−2((𝑏−𝑥_𝑅)/(𝑏−𝑎))^2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11</xdr:row>
      <xdr:rowOff>0</xdr:rowOff>
    </xdr:from>
    <xdr:ext cx="2690814" cy="3822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609600" y="20955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𝑎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609600" y="20955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𝐹(𝑥)=(𝑥−𝑎)/(𝑏−𝑎)=𝑟</a:t>
              </a:r>
              <a:r>
                <a:rPr lang="en-US" sz="1100" b="0" i="0">
                  <a:latin typeface="Cambria Math"/>
                  <a:ea typeface="Cambria Math"/>
                </a:rPr>
                <a:t>→𝑥=𝑎+𝑟∙(𝑏−𝑎)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15</xdr:row>
      <xdr:rowOff>0</xdr:rowOff>
    </xdr:from>
    <xdr:ext cx="48768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0" y="2857500"/>
              <a:ext cx="48768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𝟕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</a:rPr>
                              <m:t>𝟓</m:t>
                            </m:r>
                          </m:e>
                        </m:d>
                      </m:e>
                    </m:d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8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800" b="1" i="1">
                                <a:latin typeface="Cambria Math"/>
                                <a:ea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0" y="2857500"/>
              <a:ext cx="48768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𝑺=𝑺[𝒑𝒑(𝟑,𝟏𝟕)]+𝟕𝑺[𝒑𝒑(𝟑,𝟓)]+𝑺[</a:t>
              </a:r>
              <a:r>
                <a:rPr lang="en-US" sz="1800" b="1" i="0">
                  <a:latin typeface="Cambria Math"/>
                  <a:ea typeface="Cambria Math"/>
                </a:rPr>
                <a:t>∆(𝟑,𝟏𝟕)]</a:t>
              </a:r>
              <a:endParaRPr lang="ru-RU" sz="1800" b="1"/>
            </a:p>
          </xdr:txBody>
        </xdr:sp>
      </mc:Fallback>
    </mc:AlternateContent>
    <xdr:clientData/>
  </xdr:oneCellAnchor>
  <xdr:twoCellAnchor>
    <xdr:from>
      <xdr:col>3</xdr:col>
      <xdr:colOff>419100</xdr:colOff>
      <xdr:row>226</xdr:row>
      <xdr:rowOff>171450</xdr:rowOff>
    </xdr:from>
    <xdr:to>
      <xdr:col>11</xdr:col>
      <xdr:colOff>114300</xdr:colOff>
      <xdr:row>241</xdr:row>
      <xdr:rowOff>57150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220</xdr:row>
          <xdr:rowOff>38100</xdr:rowOff>
        </xdr:from>
        <xdr:to>
          <xdr:col>6</xdr:col>
          <xdr:colOff>19050</xdr:colOff>
          <xdr:row>223</xdr:row>
          <xdr:rowOff>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38100</xdr:rowOff>
    </xdr:from>
    <xdr:to>
      <xdr:col>2</xdr:col>
      <xdr:colOff>9525</xdr:colOff>
      <xdr:row>21</xdr:row>
      <xdr:rowOff>19050</xdr:rowOff>
    </xdr:to>
    <xdr:cxnSp macro="">
      <xdr:nvCxnSpPr>
        <xdr:cNvPr id="2" name="Прямая со стрелкой 1"/>
        <xdr:cNvCxnSpPr/>
      </xdr:nvCxnSpPr>
      <xdr:spPr>
        <a:xfrm flipV="1">
          <a:off x="885825" y="2886075"/>
          <a:ext cx="9525" cy="236220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21</xdr:row>
      <xdr:rowOff>28575</xdr:rowOff>
    </xdr:from>
    <xdr:to>
      <xdr:col>6</xdr:col>
      <xdr:colOff>381000</xdr:colOff>
      <xdr:row>21</xdr:row>
      <xdr:rowOff>28575</xdr:rowOff>
    </xdr:to>
    <xdr:cxnSp macro="">
      <xdr:nvCxnSpPr>
        <xdr:cNvPr id="3" name="Прямая со стрелкой 2"/>
        <xdr:cNvCxnSpPr/>
      </xdr:nvCxnSpPr>
      <xdr:spPr>
        <a:xfrm>
          <a:off x="914400" y="5257800"/>
          <a:ext cx="3933825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304800</xdr:colOff>
      <xdr:row>21</xdr:row>
      <xdr:rowOff>57150</xdr:rowOff>
    </xdr:to>
    <xdr:cxnSp macro="">
      <xdr:nvCxnSpPr>
        <xdr:cNvPr id="4" name="Прямая соединительная линия 3"/>
        <xdr:cNvCxnSpPr/>
      </xdr:nvCxnSpPr>
      <xdr:spPr>
        <a:xfrm flipH="1">
          <a:off x="1762125" y="3467100"/>
          <a:ext cx="1219200" cy="181927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314325</xdr:colOff>
      <xdr:row>13</xdr:row>
      <xdr:rowOff>9525</xdr:rowOff>
    </xdr:from>
    <xdr:to>
      <xdr:col>6</xdr:col>
      <xdr:colOff>0</xdr:colOff>
      <xdr:row>21</xdr:row>
      <xdr:rowOff>47625</xdr:rowOff>
    </xdr:to>
    <xdr:cxnSp macro="">
      <xdr:nvCxnSpPr>
        <xdr:cNvPr id="5" name="Прямая соединительная линия 4"/>
        <xdr:cNvCxnSpPr/>
      </xdr:nvCxnSpPr>
      <xdr:spPr>
        <a:xfrm>
          <a:off x="2990850" y="3476625"/>
          <a:ext cx="1476375" cy="180022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13</xdr:row>
      <xdr:rowOff>28575</xdr:rowOff>
    </xdr:from>
    <xdr:to>
      <xdr:col>4</xdr:col>
      <xdr:colOff>304800</xdr:colOff>
      <xdr:row>21</xdr:row>
      <xdr:rowOff>38100</xdr:rowOff>
    </xdr:to>
    <xdr:cxnSp macro="">
      <xdr:nvCxnSpPr>
        <xdr:cNvPr id="6" name="Прямая соединительная линия 5"/>
        <xdr:cNvCxnSpPr/>
      </xdr:nvCxnSpPr>
      <xdr:spPr>
        <a:xfrm>
          <a:off x="2981325" y="3495675"/>
          <a:ext cx="0" cy="177165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314325</xdr:colOff>
      <xdr:row>14</xdr:row>
      <xdr:rowOff>28575</xdr:rowOff>
    </xdr:from>
    <xdr:ext cx="1409700" cy="5457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4581525" y="2438400"/>
              <a:ext cx="1409700" cy="5457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𝒉</m:t>
                    </m:r>
                    <m:r>
                      <a:rPr lang="en-US" sz="11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/>
                          </a:rPr>
                          <m:t>𝟏</m:t>
                        </m:r>
                      </m:num>
                      <m:den>
                        <m:f>
                          <m:fPr>
                            <m:ctrlPr>
                              <a:rPr lang="en-US" sz="1100" b="1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latin typeface="Cambria Math"/>
                              </a:rPr>
                              <m:t>𝟐</m:t>
                            </m:r>
                          </m:den>
                        </m:f>
                        <m:d>
                          <m:dPr>
                            <m:ctrlPr>
                              <a:rPr lang="en-US" sz="11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100" b="1" i="1">
                                <a:latin typeface="Cambria Math"/>
                              </a:rPr>
                              <m:t>𝟏𝟕</m:t>
                            </m:r>
                            <m:r>
                              <a:rPr lang="en-US" sz="1100" b="1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latin typeface="Cambria Math"/>
                              </a:rPr>
                              <m:t>𝟑</m:t>
                            </m:r>
                          </m:e>
                        </m:d>
                      </m:den>
                    </m:f>
                    <m:r>
                      <a:rPr lang="en-US" sz="1100" b="1" i="0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100" b="1" i="1">
                            <a:latin typeface="Cambria Math"/>
                          </a:rPr>
                          <m:t>𝟕</m:t>
                        </m:r>
                      </m:den>
                    </m:f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4581525" y="2438400"/>
              <a:ext cx="1409700" cy="5457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latin typeface="Cambria Math"/>
                </a:rPr>
                <a:t>𝒉=𝟏/(𝟏/𝟐 (𝟏𝟕−𝟑) )=𝟏/𝟕</a:t>
              </a:r>
              <a:endParaRPr lang="ru-RU" sz="1100" b="1"/>
            </a:p>
          </xdr:txBody>
        </xdr:sp>
      </mc:Fallback>
    </mc:AlternateContent>
    <xdr:clientData/>
  </xdr:oneCellAnchor>
  <xdr:twoCellAnchor>
    <xdr:from>
      <xdr:col>4</xdr:col>
      <xdr:colOff>0</xdr:colOff>
      <xdr:row>15</xdr:row>
      <xdr:rowOff>76200</xdr:rowOff>
    </xdr:from>
    <xdr:to>
      <xdr:col>4</xdr:col>
      <xdr:colOff>0</xdr:colOff>
      <xdr:row>21</xdr:row>
      <xdr:rowOff>57150</xdr:rowOff>
    </xdr:to>
    <xdr:cxnSp macro="">
      <xdr:nvCxnSpPr>
        <xdr:cNvPr id="8" name="Прямая соединительная линия 7"/>
        <xdr:cNvCxnSpPr/>
      </xdr:nvCxnSpPr>
      <xdr:spPr>
        <a:xfrm>
          <a:off x="2676525" y="3971925"/>
          <a:ext cx="0" cy="1314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600075</xdr:colOff>
      <xdr:row>13</xdr:row>
      <xdr:rowOff>0</xdr:rowOff>
    </xdr:from>
    <xdr:to>
      <xdr:col>2</xdr:col>
      <xdr:colOff>600075</xdr:colOff>
      <xdr:row>21</xdr:row>
      <xdr:rowOff>38100</xdr:rowOff>
    </xdr:to>
    <xdr:cxnSp macro="">
      <xdr:nvCxnSpPr>
        <xdr:cNvPr id="10" name="Прямая соединительная линия 9"/>
        <xdr:cNvCxnSpPr/>
      </xdr:nvCxnSpPr>
      <xdr:spPr>
        <a:xfrm flipV="1">
          <a:off x="1819275" y="2219325"/>
          <a:ext cx="0" cy="15621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600075</xdr:colOff>
      <xdr:row>12</xdr:row>
      <xdr:rowOff>228600</xdr:rowOff>
    </xdr:from>
    <xdr:to>
      <xdr:col>5</xdr:col>
      <xdr:colOff>600075</xdr:colOff>
      <xdr:row>13</xdr:row>
      <xdr:rowOff>0</xdr:rowOff>
    </xdr:to>
    <xdr:cxnSp macro="">
      <xdr:nvCxnSpPr>
        <xdr:cNvPr id="12" name="Прямая соединительная линия 11"/>
        <xdr:cNvCxnSpPr/>
      </xdr:nvCxnSpPr>
      <xdr:spPr>
        <a:xfrm>
          <a:off x="1819275" y="2305050"/>
          <a:ext cx="18288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13</xdr:row>
      <xdr:rowOff>0</xdr:rowOff>
    </xdr:from>
    <xdr:to>
      <xdr:col>6</xdr:col>
      <xdr:colOff>0</xdr:colOff>
      <xdr:row>21</xdr:row>
      <xdr:rowOff>19050</xdr:rowOff>
    </xdr:to>
    <xdr:cxnSp macro="">
      <xdr:nvCxnSpPr>
        <xdr:cNvPr id="14" name="Прямая соединительная линия 13"/>
        <xdr:cNvCxnSpPr/>
      </xdr:nvCxnSpPr>
      <xdr:spPr>
        <a:xfrm>
          <a:off x="3648075" y="2219325"/>
          <a:ext cx="9525" cy="1543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495300</xdr:colOff>
      <xdr:row>11</xdr:row>
      <xdr:rowOff>133350</xdr:rowOff>
    </xdr:from>
    <xdr:ext cx="2647950" cy="554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5695950" y="2714625"/>
              <a:ext cx="2647950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𝒇</m:t>
                        </m:r>
                        <m:r>
                          <a:rPr lang="en-US" sz="16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∆</m:t>
                        </m:r>
                      </m:e>
                      <m:sub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𝟏𝟎</m:t>
                        </m:r>
                      </m:sub>
                    </m:sSub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𝟕</m:t>
                        </m:r>
                      </m:den>
                    </m:f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𝟏𝟎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</m:den>
                    </m:f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𝟑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𝟒𝟗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5695950" y="2714625"/>
              <a:ext cx="2647950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〖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𝒇∆〗_(</a:t>
              </a:r>
              <a:r>
                <a:rPr lang="en-US" sz="1600" b="1" i="0">
                  <a:latin typeface="Cambria Math"/>
                </a:rPr>
                <a:t>𝟑−𝟏𝟎)=𝟏/𝟕  (𝒙−𝟑)/(𝟏𝟎−𝟑)=(𝒙−𝟑)/𝟒𝟗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12</xdr:col>
      <xdr:colOff>361949</xdr:colOff>
      <xdr:row>14</xdr:row>
      <xdr:rowOff>47625</xdr:rowOff>
    </xdr:from>
    <xdr:ext cx="2895601" cy="554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5562599" y="3324225"/>
              <a:ext cx="2895601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6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/>
                          </a:rPr>
                          <m:t>𝒇</m:t>
                        </m:r>
                        <m:r>
                          <a:rPr lang="en-US" sz="1600" b="1" i="1">
                            <a:latin typeface="Cambria Math"/>
                            <a:ea typeface="Cambria Math"/>
                          </a:rPr>
                          <m:t>∆</m:t>
                        </m:r>
                      </m:e>
                      <m:sub>
                        <m:r>
                          <a:rPr lang="en-US" sz="1600" b="1" i="1">
                            <a:latin typeface="Cambria Math"/>
                          </a:rPr>
                          <m:t>𝟏𝟎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𝟏𝟕</m:t>
                        </m:r>
                      </m:sub>
                    </m:sSub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𝟕</m:t>
                        </m:r>
                      </m:den>
                    </m:f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𝟏𝟕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𝟏𝟕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𝟏𝟎</m:t>
                        </m:r>
                      </m:den>
                    </m:f>
                    <m:r>
                      <a:rPr lang="en-US" sz="16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6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/>
                          </a:rPr>
                          <m:t>𝟏𝟕</m:t>
                        </m:r>
                        <m:r>
                          <a:rPr lang="en-US" sz="1600" b="1" i="1">
                            <a:latin typeface="Cambria Math"/>
                          </a:rPr>
                          <m:t>−</m:t>
                        </m:r>
                        <m:r>
                          <a:rPr lang="en-US" sz="1600" b="1" i="1">
                            <a:latin typeface="Cambria Math"/>
                          </a:rPr>
                          <m:t>𝒙</m:t>
                        </m:r>
                      </m:num>
                      <m:den>
                        <m:r>
                          <a:rPr lang="en-US" sz="1600" b="1" i="1">
                            <a:latin typeface="Cambria Math"/>
                          </a:rPr>
                          <m:t>𝟒𝟗</m:t>
                        </m:r>
                      </m:den>
                    </m:f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5562599" y="3324225"/>
              <a:ext cx="2895601" cy="554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600" b="1" i="0">
                  <a:latin typeface="Cambria Math"/>
                </a:rPr>
                <a:t>〖</a:t>
              </a:r>
              <a:r>
                <a:rPr lang="en-US" sz="1600" b="1" i="0">
                  <a:latin typeface="Cambria Math"/>
                </a:rPr>
                <a:t>𝒇</a:t>
              </a:r>
              <a:r>
                <a:rPr lang="en-US" sz="1600" b="1" i="0">
                  <a:latin typeface="Cambria Math"/>
                  <a:ea typeface="Cambria Math"/>
                </a:rPr>
                <a:t>∆</a:t>
              </a:r>
              <a:r>
                <a:rPr lang="ru-RU" sz="1600" b="1" i="0">
                  <a:latin typeface="Cambria Math"/>
                  <a:ea typeface="Cambria Math"/>
                </a:rPr>
                <a:t>〗_(</a:t>
              </a:r>
              <a:r>
                <a:rPr lang="en-US" sz="1600" b="1" i="0">
                  <a:latin typeface="Cambria Math"/>
                </a:rPr>
                <a:t>𝟏𝟎−𝟏𝟕</a:t>
              </a:r>
              <a:r>
                <a:rPr lang="ru-RU" sz="1600" b="1" i="0">
                  <a:latin typeface="Cambria Math"/>
                </a:rPr>
                <a:t>)</a:t>
              </a:r>
              <a:r>
                <a:rPr lang="en-US" sz="1600" b="1" i="0">
                  <a:latin typeface="Cambria Math"/>
                </a:rPr>
                <a:t>=𝟏/𝟕  (𝟏𝟕−𝒙)/(𝟏𝟕−𝟏𝟎)=(𝟏𝟕−𝒙)/𝟒𝟗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0</xdr:col>
      <xdr:colOff>604836</xdr:colOff>
      <xdr:row>28</xdr:row>
      <xdr:rowOff>28575</xdr:rowOff>
    </xdr:from>
    <xdr:ext cx="2690814" cy="3822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5195886" y="2667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𝑎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5195886" y="2667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𝐹(𝑥)=(𝑥−𝑎)/(𝑏−𝑎)=𝑟</a:t>
              </a:r>
              <a:r>
                <a:rPr lang="en-US" sz="1100" b="0" i="0">
                  <a:latin typeface="Cambria Math"/>
                  <a:ea typeface="Cambria Math"/>
                </a:rPr>
                <a:t>→𝑥=𝑎+𝑟∙(𝑏−𝑎)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3</xdr:col>
      <xdr:colOff>136711</xdr:colOff>
      <xdr:row>28</xdr:row>
      <xdr:rowOff>35298</xdr:rowOff>
    </xdr:from>
    <xdr:to>
      <xdr:col>5</xdr:col>
      <xdr:colOff>91888</xdr:colOff>
      <xdr:row>30</xdr:row>
      <xdr:rowOff>1680</xdr:rowOff>
    </xdr:to>
    <xdr:sp macro="" textlink="">
      <xdr:nvSpPr>
        <xdr:cNvPr id="17" name="Прямоугольник 16"/>
        <xdr:cNvSpPr/>
      </xdr:nvSpPr>
      <xdr:spPr>
        <a:xfrm>
          <a:off x="1965511" y="6121773"/>
          <a:ext cx="1174377" cy="347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38100</xdr:colOff>
      <xdr:row>40</xdr:row>
      <xdr:rowOff>47625</xdr:rowOff>
    </xdr:from>
    <xdr:to>
      <xdr:col>18</xdr:col>
      <xdr:colOff>95250</xdr:colOff>
      <xdr:row>51</xdr:row>
      <xdr:rowOff>171450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161925</xdr:rowOff>
        </xdr:from>
        <xdr:to>
          <xdr:col>13</xdr:col>
          <xdr:colOff>438150</xdr:colOff>
          <xdr:row>39</xdr:row>
          <xdr:rowOff>171450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209550</xdr:colOff>
      <xdr:row>137</xdr:row>
      <xdr:rowOff>95250</xdr:rowOff>
    </xdr:from>
    <xdr:to>
      <xdr:col>14</xdr:col>
      <xdr:colOff>514350</xdr:colOff>
      <xdr:row>148</xdr:row>
      <xdr:rowOff>219075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314325</xdr:colOff>
      <xdr:row>12</xdr:row>
      <xdr:rowOff>28575</xdr:rowOff>
    </xdr:from>
    <xdr:ext cx="1409700" cy="4342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18701716" y="2886075"/>
              <a:ext cx="1409700" cy="434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𝒉</m:t>
                    </m:r>
                    <m:r>
                      <a:rPr lang="en-US" sz="11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1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/>
                          </a:rPr>
                          <m:t>𝟐</m:t>
                        </m:r>
                      </m:num>
                      <m:den>
                        <m:d>
                          <m:dPr>
                            <m:ctrlPr>
                              <a:rPr lang="en-US" sz="11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100" b="1" i="1">
                                <a:latin typeface="Cambria Math"/>
                              </a:rPr>
                              <m:t>𝒃</m:t>
                            </m:r>
                            <m:r>
                              <a:rPr lang="en-US" sz="1100" b="1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latin typeface="Cambria Math"/>
                              </a:rPr>
                              <m:t>𝒂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8701716" y="2886075"/>
              <a:ext cx="1409700" cy="434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latin typeface="Cambria Math"/>
                </a:rPr>
                <a:t>𝒉=𝟐/((𝒃−𝒂) )</a:t>
              </a:r>
              <a:endParaRPr lang="ru-RU" sz="11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66675</xdr:colOff>
          <xdr:row>25</xdr:row>
          <xdr:rowOff>228600</xdr:rowOff>
        </xdr:from>
        <xdr:to>
          <xdr:col>30</xdr:col>
          <xdr:colOff>276225</xdr:colOff>
          <xdr:row>28</xdr:row>
          <xdr:rowOff>104775</xdr:rowOff>
        </xdr:to>
        <xdr:sp macro="" textlink="">
          <xdr:nvSpPr>
            <xdr:cNvPr id="20484" name="CommandButton2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29</xdr:col>
      <xdr:colOff>600075</xdr:colOff>
      <xdr:row>231</xdr:row>
      <xdr:rowOff>190500</xdr:rowOff>
    </xdr:from>
    <xdr:to>
      <xdr:col>37</xdr:col>
      <xdr:colOff>295275</xdr:colOff>
      <xdr:row>243</xdr:row>
      <xdr:rowOff>76200</xdr:rowOff>
    </xdr:to>
    <xdr:graphicFrame macro="">
      <xdr:nvGraphicFramePr>
        <xdr:cNvPr id="18" name="Диаграмма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571500</xdr:colOff>
          <xdr:row>227</xdr:row>
          <xdr:rowOff>38100</xdr:rowOff>
        </xdr:from>
        <xdr:to>
          <xdr:col>31</xdr:col>
          <xdr:colOff>266700</xdr:colOff>
          <xdr:row>229</xdr:row>
          <xdr:rowOff>219075</xdr:rowOff>
        </xdr:to>
        <xdr:sp macro="" textlink="">
          <xdr:nvSpPr>
            <xdr:cNvPr id="20485" name="CommandButton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46</xdr:col>
      <xdr:colOff>1266825</xdr:colOff>
      <xdr:row>5</xdr:row>
      <xdr:rowOff>71870</xdr:rowOff>
    </xdr:from>
    <xdr:ext cx="3705224" cy="555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/>
            <xdr:cNvSpPr txBox="1"/>
          </xdr:nvSpPr>
          <xdr:spPr>
            <a:xfrm>
              <a:off x="5200650" y="49620920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l-GR" sz="1400" i="1">
                            <a:latin typeface="Cambria Math"/>
                          </a:rPr>
                          <m:t>Δ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ru-RU" sz="14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𝐿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𝐿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𝑎</m:t>
                                </m:r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𝐿</m:t>
                        </m:r>
                      </m:sub>
                    </m:sSub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𝑐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5200650" y="49620920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l-GR" sz="1400" i="0">
                  <a:latin typeface="Cambria Math"/>
                </a:rPr>
                <a:t>Δ</a:t>
              </a:r>
              <a:r>
                <a:rPr lang="en-US" sz="1400" b="0" i="0">
                  <a:latin typeface="Cambria Math"/>
                </a:rPr>
                <a:t>[𝑎;𝑏;𝑐]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n-US" sz="1400" b="0" i="0">
                  <a:latin typeface="Cambria Math"/>
                </a:rPr>
                <a:t>^𝐿</a:t>
              </a:r>
              <a:r>
                <a:rPr lang="ru-RU" sz="1400" b="0" i="0">
                  <a:latin typeface="Cambria Math"/>
                </a:rPr>
                <a:t>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 )=(𝑥_𝐿−𝑎)^2/(𝑏−𝑎)(𝑐−𝑎) ;        𝑎</a:t>
              </a:r>
              <a:r>
                <a:rPr lang="en-US" sz="1400" b="0" i="0">
                  <a:latin typeface="Cambria Math"/>
                  <a:ea typeface="Cambria Math"/>
                </a:rPr>
                <a:t>≤𝑥_𝐿≤𝑐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46</xdr:col>
      <xdr:colOff>571500</xdr:colOff>
      <xdr:row>9</xdr:row>
      <xdr:rowOff>147016</xdr:rowOff>
    </xdr:from>
    <xdr:ext cx="4057650" cy="555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/>
            <xdr:cNvSpPr txBox="1"/>
          </xdr:nvSpPr>
          <xdr:spPr>
            <a:xfrm>
              <a:off x="28765500" y="2333625"/>
              <a:ext cx="4057650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l-GR" sz="1400" i="1">
                            <a:latin typeface="Cambria Math"/>
                          </a:rPr>
                          <m:t>Δ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𝑅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ru-RU" sz="14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𝑅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/>
                      </a:rPr>
                      <m:t>=1−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𝑏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𝑅</m:t>
                                    </m:r>
                                  </m:sub>
                                </m:sSub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</m:e>
                        </m:d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𝑐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𝑅</m:t>
                        </m:r>
                      </m:sub>
                    </m:sSub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𝑏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8" name="TextBox 37"/>
            <xdr:cNvSpPr txBox="1"/>
          </xdr:nvSpPr>
          <xdr:spPr>
            <a:xfrm>
              <a:off x="28765500" y="2333625"/>
              <a:ext cx="4057650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l-GR" sz="1400" i="0">
                  <a:latin typeface="Cambria Math"/>
                </a:rPr>
                <a:t>Δ</a:t>
              </a:r>
              <a:r>
                <a:rPr lang="en-US" sz="1400" b="0" i="0">
                  <a:latin typeface="Cambria Math"/>
                </a:rPr>
                <a:t>[𝑎;𝑏;𝑐]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n-US" sz="1400" b="0" i="0">
                  <a:latin typeface="Cambria Math"/>
                </a:rPr>
                <a:t>^𝑅</a:t>
              </a:r>
              <a:r>
                <a:rPr lang="ru-RU" sz="1400" b="0" i="0">
                  <a:latin typeface="Cambria Math"/>
                </a:rPr>
                <a:t>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𝑅 )=1−(𝑏−𝑥_𝑅 )^2/(𝑏−𝑎)(𝑏−𝑐) ;        𝑐</a:t>
              </a:r>
              <a:r>
                <a:rPr lang="en-US" sz="1400" b="0" i="0">
                  <a:latin typeface="Cambria Math"/>
                  <a:ea typeface="Cambria Math"/>
                </a:rPr>
                <a:t>≤𝑥_𝑅≤𝑏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56</xdr:col>
      <xdr:colOff>432351</xdr:colOff>
      <xdr:row>5</xdr:row>
      <xdr:rowOff>167309</xdr:rowOff>
    </xdr:from>
    <xdr:ext cx="1485901" cy="4613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/>
            <xdr:cNvSpPr txBox="1"/>
          </xdr:nvSpPr>
          <xdr:spPr>
            <a:xfrm>
              <a:off x="34755481" y="1368287"/>
              <a:ext cx="1485901" cy="4613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ru-RU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h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𝐿</m:t>
                            </m:r>
                          </m:sub>
                        </m:sSub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9" name="TextBox 38"/>
            <xdr:cNvSpPr txBox="1"/>
          </xdr:nvSpPr>
          <xdr:spPr>
            <a:xfrm>
              <a:off x="34755481" y="1368287"/>
              <a:ext cx="1485901" cy="4613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𝑓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</a:t>
              </a:r>
              <a:r>
                <a:rPr lang="ru-RU" sz="1400" b="0" i="0">
                  <a:latin typeface="Cambria Math"/>
                </a:rPr>
                <a:t>=</a:t>
              </a:r>
              <a:r>
                <a:rPr lang="en-US" sz="1400" b="0" i="0">
                  <a:latin typeface="Cambria Math"/>
                </a:rPr>
                <a:t>ℎ (𝑥_𝐿−𝑎)/(𝑐−𝑎)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56</xdr:col>
      <xdr:colOff>467966</xdr:colOff>
      <xdr:row>9</xdr:row>
      <xdr:rowOff>185943</xdr:rowOff>
    </xdr:from>
    <xdr:ext cx="1485901" cy="5014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/>
            <xdr:cNvSpPr txBox="1"/>
          </xdr:nvSpPr>
          <xdr:spPr>
            <a:xfrm>
              <a:off x="34791096" y="2372552"/>
              <a:ext cx="1485901" cy="5014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ru-RU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h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𝑅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0" name="TextBox 39"/>
            <xdr:cNvSpPr txBox="1"/>
          </xdr:nvSpPr>
          <xdr:spPr>
            <a:xfrm>
              <a:off x="34791096" y="2372552"/>
              <a:ext cx="1485901" cy="5014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𝑓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𝑅</a:t>
              </a:r>
              <a:r>
                <a:rPr lang="ru-RU" sz="1400" b="0" i="0">
                  <a:latin typeface="Cambria Math"/>
                </a:rPr>
                <a:t>=</a:t>
              </a:r>
              <a:r>
                <a:rPr lang="en-US" sz="1400" b="0" i="0">
                  <a:latin typeface="Cambria Math"/>
                </a:rPr>
                <a:t>ℎ 〖𝑏−𝑥〗_𝑅/(𝑏−𝑐)</a:t>
              </a:r>
              <a:endParaRPr lang="ru-RU" sz="1400"/>
            </a:p>
          </xdr:txBody>
        </xdr:sp>
      </mc:Fallback>
    </mc:AlternateContent>
    <xdr:clientData/>
  </xdr:oneCellAnchor>
  <xdr:twoCellAnchor>
    <xdr:from>
      <xdr:col>48</xdr:col>
      <xdr:colOff>8659</xdr:colOff>
      <xdr:row>13</xdr:row>
      <xdr:rowOff>1</xdr:rowOff>
    </xdr:from>
    <xdr:to>
      <xdr:col>48</xdr:col>
      <xdr:colOff>9525</xdr:colOff>
      <xdr:row>25</xdr:row>
      <xdr:rowOff>155864</xdr:rowOff>
    </xdr:to>
    <xdr:cxnSp macro="">
      <xdr:nvCxnSpPr>
        <xdr:cNvPr id="41" name="Прямая со стрелкой 40"/>
        <xdr:cNvCxnSpPr/>
      </xdr:nvCxnSpPr>
      <xdr:spPr>
        <a:xfrm flipV="1">
          <a:off x="894484" y="49549051"/>
          <a:ext cx="866" cy="2679988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850360</xdr:colOff>
      <xdr:row>25</xdr:row>
      <xdr:rowOff>85448</xdr:rowOff>
    </xdr:from>
    <xdr:to>
      <xdr:col>52</xdr:col>
      <xdr:colOff>315228</xdr:colOff>
      <xdr:row>25</xdr:row>
      <xdr:rowOff>85448</xdr:rowOff>
    </xdr:to>
    <xdr:cxnSp macro="">
      <xdr:nvCxnSpPr>
        <xdr:cNvPr id="42" name="Прямая со стрелкой 41"/>
        <xdr:cNvCxnSpPr/>
      </xdr:nvCxnSpPr>
      <xdr:spPr>
        <a:xfrm>
          <a:off x="850360" y="52158623"/>
          <a:ext cx="3932093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0</xdr:colOff>
      <xdr:row>16</xdr:row>
      <xdr:rowOff>28575</xdr:rowOff>
    </xdr:from>
    <xdr:to>
      <xdr:col>49</xdr:col>
      <xdr:colOff>714375</xdr:colOff>
      <xdr:row>25</xdr:row>
      <xdr:rowOff>114300</xdr:rowOff>
    </xdr:to>
    <xdr:cxnSp macro="">
      <xdr:nvCxnSpPr>
        <xdr:cNvPr id="43" name="Прямая соединительная линия 42"/>
        <xdr:cNvCxnSpPr/>
      </xdr:nvCxnSpPr>
      <xdr:spPr>
        <a:xfrm flipH="1">
          <a:off x="1762125" y="50196750"/>
          <a:ext cx="714375" cy="199072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709309</xdr:colOff>
      <xdr:row>16</xdr:row>
      <xdr:rowOff>36479</xdr:rowOff>
    </xdr:from>
    <xdr:to>
      <xdr:col>52</xdr:col>
      <xdr:colOff>0</xdr:colOff>
      <xdr:row>25</xdr:row>
      <xdr:rowOff>104775</xdr:rowOff>
    </xdr:to>
    <xdr:cxnSp macro="">
      <xdr:nvCxnSpPr>
        <xdr:cNvPr id="44" name="Прямая соединительная линия 43"/>
        <xdr:cNvCxnSpPr/>
      </xdr:nvCxnSpPr>
      <xdr:spPr>
        <a:xfrm>
          <a:off x="2471434" y="50204654"/>
          <a:ext cx="1995791" cy="197329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693096</xdr:colOff>
      <xdr:row>16</xdr:row>
      <xdr:rowOff>48638</xdr:rowOff>
    </xdr:from>
    <xdr:to>
      <xdr:col>49</xdr:col>
      <xdr:colOff>709310</xdr:colOff>
      <xdr:row>25</xdr:row>
      <xdr:rowOff>77011</xdr:rowOff>
    </xdr:to>
    <xdr:cxnSp macro="">
      <xdr:nvCxnSpPr>
        <xdr:cNvPr id="45" name="Прямая соединительная линия 44"/>
        <xdr:cNvCxnSpPr/>
      </xdr:nvCxnSpPr>
      <xdr:spPr>
        <a:xfrm flipH="1">
          <a:off x="2455221" y="50216813"/>
          <a:ext cx="16214" cy="193337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445853</xdr:colOff>
      <xdr:row>18</xdr:row>
      <xdr:rowOff>173935</xdr:rowOff>
    </xdr:from>
    <xdr:to>
      <xdr:col>49</xdr:col>
      <xdr:colOff>447261</xdr:colOff>
      <xdr:row>25</xdr:row>
      <xdr:rowOff>72958</xdr:rowOff>
    </xdr:to>
    <xdr:cxnSp macro="">
      <xdr:nvCxnSpPr>
        <xdr:cNvPr id="46" name="Прямая соединительная линия 45"/>
        <xdr:cNvCxnSpPr/>
      </xdr:nvCxnSpPr>
      <xdr:spPr>
        <a:xfrm flipH="1">
          <a:off x="30478592" y="4356652"/>
          <a:ext cx="1408" cy="143958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480391</xdr:colOff>
      <xdr:row>19</xdr:row>
      <xdr:rowOff>198783</xdr:rowOff>
    </xdr:from>
    <xdr:to>
      <xdr:col>50</xdr:col>
      <xdr:colOff>482329</xdr:colOff>
      <xdr:row>25</xdr:row>
      <xdr:rowOff>89170</xdr:rowOff>
    </xdr:to>
    <xdr:cxnSp macro="">
      <xdr:nvCxnSpPr>
        <xdr:cNvPr id="47" name="Прямая соединительная линия 46"/>
        <xdr:cNvCxnSpPr/>
      </xdr:nvCxnSpPr>
      <xdr:spPr>
        <a:xfrm>
          <a:off x="31126043" y="4596848"/>
          <a:ext cx="1938" cy="12156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596348</xdr:colOff>
      <xdr:row>16</xdr:row>
      <xdr:rowOff>8282</xdr:rowOff>
    </xdr:from>
    <xdr:to>
      <xdr:col>49</xdr:col>
      <xdr:colOff>8283</xdr:colOff>
      <xdr:row>25</xdr:row>
      <xdr:rowOff>57978</xdr:rowOff>
    </xdr:to>
    <xdr:cxnSp macro="">
      <xdr:nvCxnSpPr>
        <xdr:cNvPr id="35" name="Прямая соединительная линия 34"/>
        <xdr:cNvCxnSpPr/>
      </xdr:nvCxnSpPr>
      <xdr:spPr>
        <a:xfrm flipV="1">
          <a:off x="30016174" y="3801717"/>
          <a:ext cx="24848" cy="197954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8283</xdr:colOff>
      <xdr:row>16</xdr:row>
      <xdr:rowOff>8282</xdr:rowOff>
    </xdr:from>
    <xdr:to>
      <xdr:col>52</xdr:col>
      <xdr:colOff>8283</xdr:colOff>
      <xdr:row>25</xdr:row>
      <xdr:rowOff>82826</xdr:rowOff>
    </xdr:to>
    <xdr:cxnSp macro="">
      <xdr:nvCxnSpPr>
        <xdr:cNvPr id="48" name="Прямая соединительная линия 47"/>
        <xdr:cNvCxnSpPr/>
      </xdr:nvCxnSpPr>
      <xdr:spPr>
        <a:xfrm flipV="1">
          <a:off x="31879761" y="3801717"/>
          <a:ext cx="0" cy="200439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604631</xdr:colOff>
      <xdr:row>16</xdr:row>
      <xdr:rowOff>8282</xdr:rowOff>
    </xdr:from>
    <xdr:to>
      <xdr:col>52</xdr:col>
      <xdr:colOff>8283</xdr:colOff>
      <xdr:row>16</xdr:row>
      <xdr:rowOff>16565</xdr:rowOff>
    </xdr:to>
    <xdr:cxnSp macro="">
      <xdr:nvCxnSpPr>
        <xdr:cNvPr id="50" name="Прямая соединительная линия 49"/>
        <xdr:cNvCxnSpPr/>
      </xdr:nvCxnSpPr>
      <xdr:spPr>
        <a:xfrm>
          <a:off x="30024457" y="3801717"/>
          <a:ext cx="1855304" cy="82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8659</xdr:colOff>
      <xdr:row>6</xdr:row>
      <xdr:rowOff>1</xdr:rowOff>
    </xdr:from>
    <xdr:to>
      <xdr:col>25</xdr:col>
      <xdr:colOff>9525</xdr:colOff>
      <xdr:row>18</xdr:row>
      <xdr:rowOff>155864</xdr:rowOff>
    </xdr:to>
    <xdr:cxnSp macro="">
      <xdr:nvCxnSpPr>
        <xdr:cNvPr id="56" name="Прямая со стрелкой 55"/>
        <xdr:cNvCxnSpPr/>
      </xdr:nvCxnSpPr>
      <xdr:spPr>
        <a:xfrm flipV="1">
          <a:off x="29428485" y="3097697"/>
          <a:ext cx="866" cy="2756602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850360</xdr:colOff>
      <xdr:row>18</xdr:row>
      <xdr:rowOff>85448</xdr:rowOff>
    </xdr:from>
    <xdr:to>
      <xdr:col>29</xdr:col>
      <xdr:colOff>315228</xdr:colOff>
      <xdr:row>18</xdr:row>
      <xdr:rowOff>85448</xdr:rowOff>
    </xdr:to>
    <xdr:cxnSp macro="">
      <xdr:nvCxnSpPr>
        <xdr:cNvPr id="57" name="Прямая со стрелкой 56"/>
        <xdr:cNvCxnSpPr/>
      </xdr:nvCxnSpPr>
      <xdr:spPr>
        <a:xfrm>
          <a:off x="29419148" y="5783883"/>
          <a:ext cx="2767558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9</xdr:row>
      <xdr:rowOff>28575</xdr:rowOff>
    </xdr:from>
    <xdr:to>
      <xdr:col>26</xdr:col>
      <xdr:colOff>714375</xdr:colOff>
      <xdr:row>18</xdr:row>
      <xdr:rowOff>114300</xdr:rowOff>
    </xdr:to>
    <xdr:cxnSp macro="">
      <xdr:nvCxnSpPr>
        <xdr:cNvPr id="58" name="Прямая соединительная линия 57"/>
        <xdr:cNvCxnSpPr/>
      </xdr:nvCxnSpPr>
      <xdr:spPr>
        <a:xfrm flipH="1">
          <a:off x="30032739" y="3797162"/>
          <a:ext cx="609600" cy="201557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709309</xdr:colOff>
      <xdr:row>9</xdr:row>
      <xdr:rowOff>36479</xdr:rowOff>
    </xdr:from>
    <xdr:to>
      <xdr:col>29</xdr:col>
      <xdr:colOff>0</xdr:colOff>
      <xdr:row>18</xdr:row>
      <xdr:rowOff>104775</xdr:rowOff>
    </xdr:to>
    <xdr:cxnSp macro="">
      <xdr:nvCxnSpPr>
        <xdr:cNvPr id="59" name="Прямая соединительная линия 58"/>
        <xdr:cNvCxnSpPr/>
      </xdr:nvCxnSpPr>
      <xdr:spPr>
        <a:xfrm>
          <a:off x="30646798" y="3805066"/>
          <a:ext cx="1224680" cy="199814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693096</xdr:colOff>
      <xdr:row>9</xdr:row>
      <xdr:rowOff>48638</xdr:rowOff>
    </xdr:from>
    <xdr:to>
      <xdr:col>26</xdr:col>
      <xdr:colOff>709310</xdr:colOff>
      <xdr:row>18</xdr:row>
      <xdr:rowOff>77011</xdr:rowOff>
    </xdr:to>
    <xdr:cxnSp macro="">
      <xdr:nvCxnSpPr>
        <xdr:cNvPr id="60" name="Прямая соединительная линия 59"/>
        <xdr:cNvCxnSpPr/>
      </xdr:nvCxnSpPr>
      <xdr:spPr>
        <a:xfrm flipH="1">
          <a:off x="30640110" y="3817225"/>
          <a:ext cx="6689" cy="19582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445853</xdr:colOff>
      <xdr:row>11</xdr:row>
      <xdr:rowOff>41413</xdr:rowOff>
    </xdr:from>
    <xdr:to>
      <xdr:col>26</xdr:col>
      <xdr:colOff>447261</xdr:colOff>
      <xdr:row>18</xdr:row>
      <xdr:rowOff>72958</xdr:rowOff>
    </xdr:to>
    <xdr:cxnSp macro="">
      <xdr:nvCxnSpPr>
        <xdr:cNvPr id="61" name="Прямая соединительная линия 60"/>
        <xdr:cNvCxnSpPr/>
      </xdr:nvCxnSpPr>
      <xdr:spPr>
        <a:xfrm flipH="1">
          <a:off x="16381592" y="2791239"/>
          <a:ext cx="1408" cy="15721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482329</xdr:colOff>
      <xdr:row>12</xdr:row>
      <xdr:rowOff>115956</xdr:rowOff>
    </xdr:from>
    <xdr:to>
      <xdr:col>27</xdr:col>
      <xdr:colOff>488674</xdr:colOff>
      <xdr:row>18</xdr:row>
      <xdr:rowOff>89170</xdr:rowOff>
    </xdr:to>
    <xdr:cxnSp macro="">
      <xdr:nvCxnSpPr>
        <xdr:cNvPr id="62" name="Прямая соединительная линия 61"/>
        <xdr:cNvCxnSpPr/>
      </xdr:nvCxnSpPr>
      <xdr:spPr>
        <a:xfrm flipH="1">
          <a:off x="17030981" y="3213652"/>
          <a:ext cx="6345" cy="12487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596348</xdr:colOff>
      <xdr:row>9</xdr:row>
      <xdr:rowOff>8282</xdr:rowOff>
    </xdr:from>
    <xdr:to>
      <xdr:col>26</xdr:col>
      <xdr:colOff>8283</xdr:colOff>
      <xdr:row>18</xdr:row>
      <xdr:rowOff>57978</xdr:rowOff>
    </xdr:to>
    <xdr:cxnSp macro="">
      <xdr:nvCxnSpPr>
        <xdr:cNvPr id="63" name="Прямая соединительная линия 62"/>
        <xdr:cNvCxnSpPr/>
      </xdr:nvCxnSpPr>
      <xdr:spPr>
        <a:xfrm flipV="1">
          <a:off x="30016174" y="3776869"/>
          <a:ext cx="24848" cy="197954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8283</xdr:colOff>
      <xdr:row>9</xdr:row>
      <xdr:rowOff>8282</xdr:rowOff>
    </xdr:from>
    <xdr:to>
      <xdr:col>29</xdr:col>
      <xdr:colOff>8283</xdr:colOff>
      <xdr:row>18</xdr:row>
      <xdr:rowOff>82826</xdr:rowOff>
    </xdr:to>
    <xdr:cxnSp macro="">
      <xdr:nvCxnSpPr>
        <xdr:cNvPr id="64" name="Прямая соединительная линия 63"/>
        <xdr:cNvCxnSpPr/>
      </xdr:nvCxnSpPr>
      <xdr:spPr>
        <a:xfrm flipV="1">
          <a:off x="31879761" y="3776869"/>
          <a:ext cx="0" cy="200439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604631</xdr:colOff>
      <xdr:row>9</xdr:row>
      <xdr:rowOff>8282</xdr:rowOff>
    </xdr:from>
    <xdr:to>
      <xdr:col>29</xdr:col>
      <xdr:colOff>8283</xdr:colOff>
      <xdr:row>9</xdr:row>
      <xdr:rowOff>16565</xdr:rowOff>
    </xdr:to>
    <xdr:cxnSp macro="">
      <xdr:nvCxnSpPr>
        <xdr:cNvPr id="65" name="Прямая соединительная линия 64"/>
        <xdr:cNvCxnSpPr/>
      </xdr:nvCxnSpPr>
      <xdr:spPr>
        <a:xfrm>
          <a:off x="30024457" y="3776869"/>
          <a:ext cx="1855304" cy="82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563217</xdr:colOff>
      <xdr:row>6</xdr:row>
      <xdr:rowOff>200439</xdr:rowOff>
    </xdr:from>
    <xdr:ext cx="2459936" cy="478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TextBox 67"/>
            <xdr:cNvSpPr txBox="1"/>
          </xdr:nvSpPr>
          <xdr:spPr>
            <a:xfrm>
              <a:off x="22015174" y="1641613"/>
              <a:ext cx="2459936" cy="478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ru-RU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h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𝐿</m:t>
                            </m:r>
                          </m:sub>
                        </m:sSub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;        </m:t>
                    </m:r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𝑎</m:t>
                    </m:r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𝐿</m:t>
                        </m:r>
                      </m:sub>
                    </m:sSub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≤</m:t>
                    </m:r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𝑐</m:t>
                    </m:r>
                  </m:oMath>
                </m:oMathPara>
              </a14:m>
              <a:endParaRPr lang="ru-RU" sz="1400">
                <a:effectLst/>
              </a:endParaRPr>
            </a:p>
            <a:p>
              <a:endParaRPr lang="ru-RU" sz="1400"/>
            </a:p>
          </xdr:txBody>
        </xdr:sp>
      </mc:Choice>
      <mc:Fallback xmlns="">
        <xdr:sp macro="" textlink="">
          <xdr:nvSpPr>
            <xdr:cNvPr id="68" name="TextBox 67"/>
            <xdr:cNvSpPr txBox="1"/>
          </xdr:nvSpPr>
          <xdr:spPr>
            <a:xfrm>
              <a:off x="22015174" y="1641613"/>
              <a:ext cx="2459936" cy="478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400" b="0" i="0">
                  <a:latin typeface="Cambria Math"/>
                </a:rPr>
                <a:t>𝑓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</a:t>
              </a:r>
              <a:r>
                <a:rPr lang="ru-RU" sz="1400" b="0" i="0">
                  <a:latin typeface="Cambria Math"/>
                </a:rPr>
                <a:t>=</a:t>
              </a:r>
              <a:r>
                <a:rPr lang="en-US" sz="1400" b="0" i="0">
                  <a:latin typeface="Cambria Math"/>
                </a:rPr>
                <a:t>ℎ (𝑥_𝐿−𝑎)/(𝑐−𝑎)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;        𝑎≤𝑥_𝐿≤𝑐</a:t>
              </a:r>
              <a:endParaRPr lang="ru-RU" sz="1400">
                <a:effectLst/>
              </a:endParaRPr>
            </a:p>
            <a:p>
              <a:endParaRPr lang="ru-RU" sz="1400"/>
            </a:p>
          </xdr:txBody>
        </xdr:sp>
      </mc:Fallback>
    </mc:AlternateContent>
    <xdr:clientData/>
  </xdr:oneCellAnchor>
  <xdr:oneCellAnchor>
    <xdr:from>
      <xdr:col>35</xdr:col>
      <xdr:colOff>563216</xdr:colOff>
      <xdr:row>11</xdr:row>
      <xdr:rowOff>78271</xdr:rowOff>
    </xdr:from>
    <xdr:ext cx="2683566" cy="5014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9" name="TextBox 68"/>
            <xdr:cNvSpPr txBox="1"/>
          </xdr:nvSpPr>
          <xdr:spPr>
            <a:xfrm>
              <a:off x="22015173" y="2828097"/>
              <a:ext cx="2683566" cy="5014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ru-RU" sz="1400" b="0" i="1">
                        <a:latin typeface="Cambria Math"/>
                      </a:rPr>
                      <m:t>=</m:t>
                    </m:r>
                    <m:r>
                      <a:rPr lang="en-US" sz="1400" b="0" i="1">
                        <a:latin typeface="Cambria Math"/>
                      </a:rPr>
                      <m:t>h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𝑅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</m:den>
                    </m:f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;        </m:t>
                    </m:r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𝑐</m:t>
                    </m:r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𝑅</m:t>
                        </m:r>
                      </m:sub>
                    </m:sSub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≤</m:t>
                    </m:r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𝑏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69" name="TextBox 68"/>
            <xdr:cNvSpPr txBox="1"/>
          </xdr:nvSpPr>
          <xdr:spPr>
            <a:xfrm>
              <a:off x="22015173" y="2828097"/>
              <a:ext cx="2683566" cy="5014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𝑓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𝑅</a:t>
              </a:r>
              <a:r>
                <a:rPr lang="ru-RU" sz="1400" b="0" i="0">
                  <a:latin typeface="Cambria Math"/>
                </a:rPr>
                <a:t>=</a:t>
              </a:r>
              <a:r>
                <a:rPr lang="en-US" sz="1400" b="0" i="0">
                  <a:latin typeface="Cambria Math"/>
                </a:rPr>
                <a:t>ℎ 〖𝑏−𝑥〗_𝑅/(𝑏−𝑐)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;        𝑐≤𝑥_𝑅≤𝑏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0</xdr:col>
      <xdr:colOff>230671</xdr:colOff>
      <xdr:row>155</xdr:row>
      <xdr:rowOff>147656</xdr:rowOff>
    </xdr:from>
    <xdr:ext cx="3705224" cy="555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/>
            <xdr:cNvSpPr txBox="1"/>
          </xdr:nvSpPr>
          <xdr:spPr>
            <a:xfrm>
              <a:off x="230671" y="49401431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l-GR" sz="1400" i="1">
                            <a:latin typeface="Cambria Math"/>
                          </a:rPr>
                          <m:t>Δ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ru-RU" sz="14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𝐿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𝐿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𝑎</m:t>
                                </m:r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𝐿</m:t>
                        </m:r>
                      </m:sub>
                    </m:sSub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𝑐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70" name="TextBox 69"/>
            <xdr:cNvSpPr txBox="1"/>
          </xdr:nvSpPr>
          <xdr:spPr>
            <a:xfrm>
              <a:off x="230671" y="49401431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l-GR" sz="1400" i="0">
                  <a:latin typeface="Cambria Math"/>
                </a:rPr>
                <a:t>Δ</a:t>
              </a:r>
              <a:r>
                <a:rPr lang="en-US" sz="1400" b="0" i="0">
                  <a:latin typeface="Cambria Math"/>
                </a:rPr>
                <a:t>[𝑎;𝑏;𝑐]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n-US" sz="1400" b="0" i="0">
                  <a:latin typeface="Cambria Math"/>
                </a:rPr>
                <a:t>^𝐿</a:t>
              </a:r>
              <a:r>
                <a:rPr lang="ru-RU" sz="1400" b="0" i="0">
                  <a:latin typeface="Cambria Math"/>
                </a:rPr>
                <a:t>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 )=(𝑥_𝐿−𝑎)^2/(𝑏−𝑎)(𝑐−𝑎) ;        𝑎</a:t>
              </a:r>
              <a:r>
                <a:rPr lang="en-US" sz="1400" b="0" i="0">
                  <a:latin typeface="Cambria Math"/>
                  <a:ea typeface="Cambria Math"/>
                </a:rPr>
                <a:t>≤𝑥_𝐿≤𝑐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0</xdr:col>
      <xdr:colOff>97321</xdr:colOff>
      <xdr:row>159</xdr:row>
      <xdr:rowOff>147656</xdr:rowOff>
    </xdr:from>
    <xdr:ext cx="3705224" cy="555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/>
            <xdr:cNvSpPr txBox="1"/>
          </xdr:nvSpPr>
          <xdr:spPr>
            <a:xfrm>
              <a:off x="97321" y="50163431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l-GR" sz="1400" i="1">
                            <a:latin typeface="Cambria Math"/>
                          </a:rPr>
                          <m:t>Δ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ru-RU" sz="14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𝐿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𝐿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𝑎</m:t>
                                </m:r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𝐿</m:t>
                        </m:r>
                      </m:sub>
                    </m:sSub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𝑐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71" name="TextBox 70"/>
            <xdr:cNvSpPr txBox="1"/>
          </xdr:nvSpPr>
          <xdr:spPr>
            <a:xfrm>
              <a:off x="97321" y="50163431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l-GR" sz="1400" i="0">
                  <a:latin typeface="Cambria Math"/>
                </a:rPr>
                <a:t>Δ</a:t>
              </a:r>
              <a:r>
                <a:rPr lang="en-US" sz="1400" b="0" i="0">
                  <a:latin typeface="Cambria Math"/>
                </a:rPr>
                <a:t>[𝑎;𝑏;𝑐]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n-US" sz="1400" b="0" i="0">
                  <a:latin typeface="Cambria Math"/>
                </a:rPr>
                <a:t>^𝐿</a:t>
              </a:r>
              <a:r>
                <a:rPr lang="ru-RU" sz="1400" b="0" i="0">
                  <a:latin typeface="Cambria Math"/>
                </a:rPr>
                <a:t>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 )=(𝑥_𝐿−𝑎)^2/(𝑏−𝑎)(𝑐−𝑎) ;        𝑎</a:t>
              </a:r>
              <a:r>
                <a:rPr lang="en-US" sz="1400" b="0" i="0">
                  <a:latin typeface="Cambria Math"/>
                  <a:ea typeface="Cambria Math"/>
                </a:rPr>
                <a:t>≤𝑥_𝐿≤𝑐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0</xdr:col>
      <xdr:colOff>106846</xdr:colOff>
      <xdr:row>162</xdr:row>
      <xdr:rowOff>204806</xdr:rowOff>
    </xdr:from>
    <xdr:ext cx="3705224" cy="555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/>
            <xdr:cNvSpPr txBox="1"/>
          </xdr:nvSpPr>
          <xdr:spPr>
            <a:xfrm>
              <a:off x="106846" y="50934956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l-GR" sz="1400" i="1">
                            <a:latin typeface="Cambria Math"/>
                          </a:rPr>
                          <m:t>Δ</m:t>
                        </m:r>
                        <m:r>
                          <a:rPr lang="en-US" sz="1400" b="0" i="1">
                            <a:latin typeface="Cambria Math"/>
                          </a:rPr>
                          <m:t>[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;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]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sup>
                    </m:sSubSup>
                    <m:d>
                      <m:dPr>
                        <m:ctrlPr>
                          <a:rPr lang="ru-RU" sz="1400" i="1">
                            <a:latin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ru-RU" sz="14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𝐿</m:t>
                            </m:r>
                          </m:sub>
                        </m:sSub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𝐿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𝑎</m:t>
                                </m:r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</m:e>
                        </m:d>
                      </m:den>
                    </m:f>
                    <m:r>
                      <a:rPr lang="en-US" sz="1400" b="0" i="1">
                        <a:latin typeface="Cambria Math"/>
                      </a:rPr>
                      <m:t>;        </m:t>
                    </m:r>
                    <m:r>
                      <a:rPr lang="en-US" sz="1400" b="0" i="1">
                        <a:latin typeface="Cambria Math"/>
                      </a:rPr>
                      <m:t>𝑎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  <a:ea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𝑥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𝐿</m:t>
                        </m:r>
                      </m:sub>
                    </m:sSub>
                    <m:r>
                      <a:rPr lang="en-US" sz="1400" b="0" i="1">
                        <a:latin typeface="Cambria Math"/>
                        <a:ea typeface="Cambria Math"/>
                      </a:rPr>
                      <m:t>≤</m:t>
                    </m:r>
                    <m:r>
                      <a:rPr lang="en-US" sz="1400" b="0" i="1">
                        <a:latin typeface="Cambria Math"/>
                        <a:ea typeface="Cambria Math"/>
                      </a:rPr>
                      <m:t>𝑐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72" name="TextBox 71"/>
            <xdr:cNvSpPr txBox="1"/>
          </xdr:nvSpPr>
          <xdr:spPr>
            <a:xfrm>
              <a:off x="106846" y="50934956"/>
              <a:ext cx="3705224" cy="555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</a:t>
              </a:r>
              <a:r>
                <a:rPr lang="ru-RU" sz="1400" b="0" i="0">
                  <a:latin typeface="Cambria Math"/>
                </a:rPr>
                <a:t>_(</a:t>
              </a:r>
              <a:r>
                <a:rPr lang="el-GR" sz="1400" i="0">
                  <a:latin typeface="Cambria Math"/>
                </a:rPr>
                <a:t>Δ</a:t>
              </a:r>
              <a:r>
                <a:rPr lang="en-US" sz="1400" b="0" i="0">
                  <a:latin typeface="Cambria Math"/>
                </a:rPr>
                <a:t>[𝑎;𝑏;𝑐]</a:t>
              </a:r>
              <a:r>
                <a:rPr lang="ru-RU" sz="1400" b="0" i="0">
                  <a:latin typeface="Cambria Math"/>
                </a:rPr>
                <a:t>)</a:t>
              </a:r>
              <a:r>
                <a:rPr lang="en-US" sz="1400" b="0" i="0">
                  <a:latin typeface="Cambria Math"/>
                </a:rPr>
                <a:t>^𝐿</a:t>
              </a:r>
              <a:r>
                <a:rPr lang="ru-RU" sz="1400" b="0" i="0">
                  <a:latin typeface="Cambria Math"/>
                </a:rPr>
                <a:t> </a:t>
              </a:r>
              <a:r>
                <a:rPr lang="ru-RU" sz="1400" i="0">
                  <a:latin typeface="Cambria Math"/>
                </a:rPr>
                <a:t>(</a:t>
              </a:r>
              <a:r>
                <a:rPr lang="en-US" sz="1400" b="0" i="0">
                  <a:latin typeface="Cambria Math"/>
                </a:rPr>
                <a:t>𝑥</a:t>
              </a:r>
              <a:r>
                <a:rPr lang="ru-RU" sz="1400" b="0" i="0">
                  <a:latin typeface="Cambria Math"/>
                </a:rPr>
                <a:t>_</a:t>
              </a:r>
              <a:r>
                <a:rPr lang="en-US" sz="1400" b="0" i="0">
                  <a:latin typeface="Cambria Math"/>
                </a:rPr>
                <a:t>𝐿 )=(𝑥_𝐿−𝑎)^2/(𝑏−𝑎)(𝑐−𝑎) ;        𝑎</a:t>
              </a:r>
              <a:r>
                <a:rPr lang="en-US" sz="1400" b="0" i="0">
                  <a:latin typeface="Cambria Math"/>
                  <a:ea typeface="Cambria Math"/>
                </a:rPr>
                <a:t>≤𝑥_𝐿≤𝑐</a:t>
              </a:r>
              <a:endParaRPr lang="ru-RU" sz="1400"/>
            </a:p>
          </xdr:txBody>
        </xdr:sp>
      </mc:Fallback>
    </mc:AlternateContent>
    <xdr:clientData/>
  </xdr:oneCellAnchor>
  <xdr:twoCellAnchor editAs="oneCell">
    <xdr:from>
      <xdr:col>32</xdr:col>
      <xdr:colOff>0</xdr:colOff>
      <xdr:row>26</xdr:row>
      <xdr:rowOff>0</xdr:rowOff>
    </xdr:from>
    <xdr:to>
      <xdr:col>39</xdr:col>
      <xdr:colOff>566751</xdr:colOff>
      <xdr:row>45</xdr:row>
      <xdr:rowOff>20172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13217" y="6071152"/>
          <a:ext cx="4857143" cy="428571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208</xdr:row>
      <xdr:rowOff>47625</xdr:rowOff>
    </xdr:from>
    <xdr:to>
      <xdr:col>8</xdr:col>
      <xdr:colOff>590550</xdr:colOff>
      <xdr:row>222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223</xdr:row>
      <xdr:rowOff>142875</xdr:rowOff>
    </xdr:from>
    <xdr:to>
      <xdr:col>8</xdr:col>
      <xdr:colOff>590550</xdr:colOff>
      <xdr:row>238</xdr:row>
      <xdr:rowOff>28575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17</xdr:row>
      <xdr:rowOff>0</xdr:rowOff>
    </xdr:from>
    <xdr:to>
      <xdr:col>23</xdr:col>
      <xdr:colOff>285257</xdr:colOff>
      <xdr:row>20</xdr:row>
      <xdr:rowOff>180881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63200" y="3295650"/>
          <a:ext cx="3942857" cy="752381"/>
        </a:xfrm>
        <a:prstGeom prst="rect">
          <a:avLst/>
        </a:prstGeom>
      </xdr:spPr>
    </xdr:pic>
    <xdr:clientData/>
  </xdr:twoCellAnchor>
  <xdr:twoCellAnchor>
    <xdr:from>
      <xdr:col>7</xdr:col>
      <xdr:colOff>209550</xdr:colOff>
      <xdr:row>444</xdr:row>
      <xdr:rowOff>95250</xdr:rowOff>
    </xdr:from>
    <xdr:to>
      <xdr:col>14</xdr:col>
      <xdr:colOff>514350</xdr:colOff>
      <xdr:row>458</xdr:row>
      <xdr:rowOff>123825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266700</xdr:colOff>
      <xdr:row>460</xdr:row>
      <xdr:rowOff>0</xdr:rowOff>
    </xdr:from>
    <xdr:to>
      <xdr:col>14</xdr:col>
      <xdr:colOff>571500</xdr:colOff>
      <xdr:row>474</xdr:row>
      <xdr:rowOff>76200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456</xdr:row>
          <xdr:rowOff>114300</xdr:rowOff>
        </xdr:from>
        <xdr:to>
          <xdr:col>6</xdr:col>
          <xdr:colOff>600075</xdr:colOff>
          <xdr:row>460</xdr:row>
          <xdr:rowOff>152400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6</xdr:row>
      <xdr:rowOff>19050</xdr:rowOff>
    </xdr:from>
    <xdr:ext cx="4048125" cy="7810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9050" y="1476375"/>
              <a:ext cx="4048125" cy="7810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𝑺</m:t>
                    </m:r>
                    <m:r>
                      <a:rPr lang="en-US" sz="1800" b="1" i="1">
                        <a:latin typeface="Cambria Math"/>
                      </a:rPr>
                      <m:t>=</m:t>
                    </m:r>
                    <m:sSub>
                      <m:sSubPr>
                        <m:ctrlPr>
                          <a:rPr lang="en-US" sz="1800" b="1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800" b="1" i="1">
                            <a:latin typeface="Cambria Math"/>
                          </a:rPr>
                          <m:t>𝑨</m:t>
                        </m:r>
                      </m:e>
                      <m:sub>
                        <m:r>
                          <a:rPr lang="en-US" sz="1800" b="1" i="1">
                            <a:latin typeface="Cambria Math"/>
                          </a:rPr>
                          <m:t>𝟎</m:t>
                        </m:r>
                      </m:sub>
                    </m:sSub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𝑨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𝒕</m:t>
                    </m:r>
                    <m:r>
                      <a:rPr lang="en-US" sz="1800" b="1" i="1">
                        <a:latin typeface="Cambria Math"/>
                      </a:rPr>
                      <m:t>+</m:t>
                    </m:r>
                    <m:r>
                      <a:rPr lang="en-US" sz="1800" b="1" i="1">
                        <a:latin typeface="Cambria Math"/>
                      </a:rPr>
                      <m:t>𝑩</m:t>
                    </m:r>
                    <m:r>
                      <a:rPr lang="en-US" sz="1800" b="1" i="1"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8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8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𝝈</m:t>
                        </m:r>
                        <m:r>
                          <a:rPr lang="en-US" sz="1800" b="1" i="1">
                            <a:latin typeface="Cambria Math"/>
                            <a:ea typeface="Cambria Math"/>
                          </a:rPr>
                          <m:t>∙</m:t>
                        </m:r>
                        <m:nary>
                          <m:naryPr>
                            <m:chr m:val="∑"/>
                            <m:supHide m:val="on"/>
                            <m:ctrlPr>
                              <a:rPr lang="en-US" sz="1800" b="1" i="1">
                                <a:latin typeface="Cambria Math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en-US" sz="1800" b="1" i="1">
                                <a:latin typeface="Cambria Math"/>
                              </a:rPr>
                              <m:t>𝒕</m:t>
                            </m:r>
                          </m:sub>
                          <m:sup/>
                          <m:e>
                            <m:r>
                              <a:rPr lang="en-US" sz="1800" b="1" i="1">
                                <a:latin typeface="Cambria Math"/>
                              </a:rPr>
                              <m:t>𝑵</m:t>
                            </m:r>
                            <m:d>
                              <m:dPr>
                                <m:ctrlPr>
                                  <a:rPr lang="en-US" sz="1800" b="1" i="1">
                                    <a:latin typeface="Cambria Math"/>
                                  </a:rPr>
                                </m:ctrlPr>
                              </m:dPr>
                              <m:e>
                                <m:r>
                                  <a:rPr lang="en-US" sz="1800" b="1" i="1">
                                    <a:latin typeface="Cambria Math"/>
                                  </a:rPr>
                                  <m:t>𝟎</m:t>
                                </m:r>
                                <m:r>
                                  <a:rPr lang="en-US" sz="1800" b="1" i="1">
                                    <a:latin typeface="Cambria Math"/>
                                  </a:rPr>
                                  <m:t>,</m:t>
                                </m:r>
                                <m:r>
                                  <a:rPr lang="ru-RU" sz="1800" b="1" i="1">
                                    <a:latin typeface="Cambria Math"/>
                                  </a:rPr>
                                  <m:t>𝟏</m:t>
                                </m:r>
                              </m:e>
                            </m:d>
                          </m:e>
                        </m:nary>
                      </m:e>
                    </m:d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9050" y="1476375"/>
              <a:ext cx="4048125" cy="7810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𝑺=𝑨_𝟎+𝑨</a:t>
              </a:r>
              <a:r>
                <a:rPr lang="en-US" sz="1800" b="1" i="0">
                  <a:latin typeface="Cambria Math"/>
                  <a:ea typeface="Cambria Math"/>
                </a:rPr>
                <a:t>∙𝒕</a:t>
              </a:r>
              <a:r>
                <a:rPr lang="en-US" sz="1800" b="1" i="0">
                  <a:latin typeface="Cambria Math"/>
                </a:rPr>
                <a:t>+𝑩</a:t>
              </a:r>
              <a:r>
                <a:rPr lang="en-US" sz="1800" b="1" i="0">
                  <a:latin typeface="Cambria Math"/>
                  <a:ea typeface="Cambria Math"/>
                </a:rPr>
                <a:t>∙</a:t>
              </a:r>
              <a:r>
                <a:rPr lang="en-US" sz="1800" b="1" i="0">
                  <a:latin typeface="Cambria Math"/>
                </a:rPr>
                <a:t>𝑺[</a:t>
              </a:r>
              <a:r>
                <a:rPr lang="en-US" sz="1800" b="1" i="0">
                  <a:latin typeface="Cambria Math"/>
                  <a:ea typeface="Cambria Math"/>
                </a:rPr>
                <a:t>𝝈∙∑_</a:t>
              </a:r>
              <a:r>
                <a:rPr lang="en-US" sz="1800" b="1" i="0">
                  <a:latin typeface="Cambria Math"/>
                </a:rPr>
                <a:t>𝒕</a:t>
              </a:r>
              <a:r>
                <a:rPr lang="ru-RU" sz="1800" b="1" i="0">
                  <a:latin typeface="Cambria Math"/>
                </a:rPr>
                <a:t>▒</a:t>
              </a:r>
              <a:r>
                <a:rPr lang="en-US" sz="1800" b="1" i="0">
                  <a:latin typeface="Cambria Math"/>
                </a:rPr>
                <a:t>𝑵(𝟎,</a:t>
              </a:r>
              <a:r>
                <a:rPr lang="ru-RU" sz="1800" b="1" i="0">
                  <a:latin typeface="Cambria Math"/>
                </a:rPr>
                <a:t>𝟏) ]</a:t>
              </a:r>
              <a:endParaRPr lang="ru-RU" sz="1800" b="1"/>
            </a:p>
          </xdr:txBody>
        </xdr:sp>
      </mc:Fallback>
    </mc:AlternateContent>
    <xdr:clientData/>
  </xdr:oneCellAnchor>
  <xdr:twoCellAnchor>
    <xdr:from>
      <xdr:col>10</xdr:col>
      <xdr:colOff>9524</xdr:colOff>
      <xdr:row>14</xdr:row>
      <xdr:rowOff>104775</xdr:rowOff>
    </xdr:from>
    <xdr:to>
      <xdr:col>21</xdr:col>
      <xdr:colOff>228600</xdr:colOff>
      <xdr:row>33</xdr:row>
      <xdr:rowOff>200025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104775</xdr:rowOff>
        </xdr:from>
        <xdr:to>
          <xdr:col>8</xdr:col>
          <xdr:colOff>419100</xdr:colOff>
          <xdr:row>12</xdr:row>
          <xdr:rowOff>180975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600076</xdr:colOff>
      <xdr:row>10</xdr:row>
      <xdr:rowOff>0</xdr:rowOff>
    </xdr:from>
    <xdr:to>
      <xdr:col>4</xdr:col>
      <xdr:colOff>1095375</xdr:colOff>
      <xdr:row>25</xdr:row>
      <xdr:rowOff>180976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4</xdr:row>
          <xdr:rowOff>19050</xdr:rowOff>
        </xdr:from>
        <xdr:to>
          <xdr:col>6</xdr:col>
          <xdr:colOff>523875</xdr:colOff>
          <xdr:row>7</xdr:row>
          <xdr:rowOff>28575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4</xdr:col>
      <xdr:colOff>1066239</xdr:colOff>
      <xdr:row>0</xdr:row>
      <xdr:rowOff>43142</xdr:rowOff>
    </xdr:from>
    <xdr:ext cx="3848100" cy="311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5362014" y="43142"/>
              <a:ext cx="3848100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/>
                      </a:rPr>
                      <m:t>𝑺</m:t>
                    </m:r>
                    <m:r>
                      <a:rPr lang="en-US" sz="1400" b="1" i="1">
                        <a:latin typeface="Cambria Math"/>
                      </a:rPr>
                      <m:t>=</m:t>
                    </m:r>
                    <m:r>
                      <a:rPr lang="en-US" sz="14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4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4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1" i="1">
                                <a:latin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  <m:r>
                      <a:rPr lang="en-US" sz="1400" b="1" i="1">
                        <a:latin typeface="Cambria Math"/>
                      </a:rPr>
                      <m:t>+</m:t>
                    </m:r>
                    <m:r>
                      <a:rPr lang="en-US" sz="1400" b="1" i="1">
                        <a:latin typeface="Cambria Math"/>
                      </a:rPr>
                      <m:t>𝟕</m:t>
                    </m:r>
                    <m:r>
                      <a:rPr lang="en-US" sz="14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/>
                          </a:rPr>
                          <m:t>𝒑𝒑</m:t>
                        </m:r>
                        <m:d>
                          <m:dPr>
                            <m:ctrlPr>
                              <a:rPr lang="en-US" sz="1400" b="1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1" i="1">
                                <a:latin typeface="Cambria Math"/>
                              </a:rPr>
                              <m:t>𝟑</m:t>
                            </m:r>
                            <m:r>
                              <a:rPr lang="en-US" sz="1400" b="1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1" i="1">
                                <a:latin typeface="Cambria Math"/>
                              </a:rPr>
                              <m:t>𝟓</m:t>
                            </m:r>
                          </m:e>
                        </m:d>
                      </m:e>
                    </m:d>
                    <m:r>
                      <a:rPr lang="en-US" sz="1400" b="1" i="1">
                        <a:latin typeface="Cambria Math"/>
                      </a:rPr>
                      <m:t>+</m:t>
                    </m:r>
                    <m:r>
                      <a:rPr lang="en-US" sz="1400" b="1" i="1">
                        <a:latin typeface="Cambria Math"/>
                      </a:rPr>
                      <m:t>𝑺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/>
                            <a:ea typeface="Cambria Math"/>
                          </a:rPr>
                          <m:t>∆</m:t>
                        </m:r>
                        <m:d>
                          <m:dPr>
                            <m:ctrlPr>
                              <a:rPr lang="en-US" sz="1400" b="1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sz="1400" b="1" i="1">
                                <a:latin typeface="Cambria Math"/>
                                <a:ea typeface="Cambria Math"/>
                              </a:rPr>
                              <m:t>𝟑</m:t>
                            </m:r>
                            <m:r>
                              <a:rPr lang="en-US" sz="1400" b="1" i="1">
                                <a:latin typeface="Cambria Math"/>
                                <a:ea typeface="Cambria Math"/>
                              </a:rPr>
                              <m:t>,</m:t>
                            </m:r>
                            <m:r>
                              <a:rPr lang="en-US" sz="1400" b="1" i="1">
                                <a:latin typeface="Cambria Math"/>
                                <a:ea typeface="Cambria Math"/>
                              </a:rPr>
                              <m:t>𝟏𝟕</m:t>
                            </m:r>
                          </m:e>
                        </m:d>
                      </m:e>
                    </m:d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5362014" y="43142"/>
              <a:ext cx="3848100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1" i="0">
                  <a:latin typeface="Cambria Math"/>
                </a:rPr>
                <a:t>𝑺=𝑺[𝒑𝒑(𝟑,𝟏𝟕)]+𝟕𝑺[𝒑𝒑(𝟑,𝟓)]+𝑺[</a:t>
              </a:r>
              <a:r>
                <a:rPr lang="en-US" sz="1400" b="1" i="0">
                  <a:latin typeface="Cambria Math"/>
                  <a:ea typeface="Cambria Math"/>
                </a:rPr>
                <a:t>∆(𝟑,𝟏𝟕)]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3</xdr:col>
      <xdr:colOff>1362075</xdr:colOff>
      <xdr:row>217</xdr:row>
      <xdr:rowOff>19050</xdr:rowOff>
    </xdr:from>
    <xdr:to>
      <xdr:col>7</xdr:col>
      <xdr:colOff>495300</xdr:colOff>
      <xdr:row>231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212</xdr:row>
          <xdr:rowOff>0</xdr:rowOff>
        </xdr:from>
        <xdr:to>
          <xdr:col>4</xdr:col>
          <xdr:colOff>1200150</xdr:colOff>
          <xdr:row>214</xdr:row>
          <xdr:rowOff>180975</xdr:rowOff>
        </xdr:to>
        <xdr:sp macro="" textlink="">
          <xdr:nvSpPr>
            <xdr:cNvPr id="23554" name="CommandButton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19050</xdr:rowOff>
        </xdr:from>
        <xdr:to>
          <xdr:col>22</xdr:col>
          <xdr:colOff>85725</xdr:colOff>
          <xdr:row>5</xdr:row>
          <xdr:rowOff>47625</xdr:rowOff>
        </xdr:to>
        <xdr:sp macro="" textlink="">
          <xdr:nvSpPr>
            <xdr:cNvPr id="23555" name="CommandButton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6</xdr:col>
      <xdr:colOff>0</xdr:colOff>
      <xdr:row>11</xdr:row>
      <xdr:rowOff>0</xdr:rowOff>
    </xdr:from>
    <xdr:ext cx="2690814" cy="3822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6657975" y="22479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𝑥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</a:rPr>
                          <m:t>𝑎</m:t>
                        </m:r>
                      </m:den>
                    </m:f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𝑎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𝑟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𝑎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6657975" y="2247900"/>
              <a:ext cx="2690814" cy="3822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𝐹(𝑥)=(𝑥−𝑎)/(𝑏−𝑎)=𝑟</a:t>
              </a:r>
              <a:r>
                <a:rPr lang="en-US" sz="1100" b="0" i="0">
                  <a:latin typeface="Cambria Math"/>
                  <a:ea typeface="Cambria Math"/>
                </a:rPr>
                <a:t>→𝑥=𝑎+𝑟∙(𝑏−𝑎)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6</xdr:col>
      <xdr:colOff>0</xdr:colOff>
      <xdr:row>13</xdr:row>
      <xdr:rowOff>0</xdr:rowOff>
    </xdr:from>
    <xdr:ext cx="2019299" cy="59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6657975" y="2628900"/>
              <a:ext cx="2019299" cy="59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6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600" b="0" i="1">
                            <a:latin typeface="Cambria Math"/>
                          </a:rPr>
                          <m:t>𝐿</m:t>
                        </m:r>
                      </m:sub>
                    </m:sSub>
                    <m:r>
                      <a:rPr lang="ru-RU" sz="1600" b="0" i="1">
                        <a:latin typeface="Cambria Math"/>
                      </a:rPr>
                      <m:t>=</m:t>
                    </m:r>
                    <m:r>
                      <a:rPr lang="en-US" sz="1600" b="0" i="1">
                        <a:latin typeface="Cambria Math"/>
                      </a:rPr>
                      <m:t>𝑎</m:t>
                    </m:r>
                    <m:r>
                      <a:rPr lang="en-US" sz="1600" b="0" i="1">
                        <a:latin typeface="Cambria Math"/>
                      </a:rPr>
                      <m:t>+</m:t>
                    </m:r>
                    <m:d>
                      <m:dPr>
                        <m:ctrlPr>
                          <a:rPr lang="en-US" sz="16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/>
                          </a:rPr>
                          <m:t>𝑏</m:t>
                        </m:r>
                        <m:r>
                          <a:rPr lang="en-US" sz="1600" b="0" i="1">
                            <a:latin typeface="Cambria Math"/>
                          </a:rPr>
                          <m:t>−</m:t>
                        </m:r>
                        <m:r>
                          <a:rPr lang="en-US" sz="1600" b="0" i="1">
                            <a:latin typeface="Cambria Math"/>
                          </a:rPr>
                          <m:t>𝑎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6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/>
                              </a:rPr>
                              <m:t>𝑟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/>
                              </a:rPr>
                              <m:t>2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6657975" y="2628900"/>
              <a:ext cx="2019299" cy="59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0" i="0">
                  <a:latin typeface="Cambria Math"/>
                </a:rPr>
                <a:t>𝑥</a:t>
              </a:r>
              <a:r>
                <a:rPr lang="ru-RU" sz="1600" b="0" i="0">
                  <a:latin typeface="Cambria Math"/>
                </a:rPr>
                <a:t>_</a:t>
              </a:r>
              <a:r>
                <a:rPr lang="en-US" sz="1600" b="0" i="0">
                  <a:latin typeface="Cambria Math"/>
                </a:rPr>
                <a:t>𝐿</a:t>
              </a:r>
              <a:r>
                <a:rPr lang="ru-RU" sz="1600" b="0" i="0">
                  <a:latin typeface="Cambria Math"/>
                </a:rPr>
                <a:t>=</a:t>
              </a:r>
              <a:r>
                <a:rPr lang="en-US" sz="1600" b="0" i="0">
                  <a:latin typeface="Cambria Math"/>
                </a:rPr>
                <a:t>𝑎+(𝑏−𝑎) √(𝑟/2)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6</xdr:col>
      <xdr:colOff>0</xdr:colOff>
      <xdr:row>18</xdr:row>
      <xdr:rowOff>0</xdr:rowOff>
    </xdr:from>
    <xdr:ext cx="2390775" cy="8198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6657975" y="3581400"/>
              <a:ext cx="2390775" cy="8198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6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/>
                          </a:rPr>
                          <m:t>𝑥</m:t>
                        </m:r>
                      </m:e>
                      <m:sub>
                        <m:r>
                          <a:rPr lang="en-US" sz="1600" b="0" i="1">
                            <a:latin typeface="Cambria Math"/>
                          </a:rPr>
                          <m:t>𝑅</m:t>
                        </m:r>
                      </m:sub>
                    </m:sSub>
                    <m:r>
                      <a:rPr lang="ru-RU" sz="1600" b="0" i="1">
                        <a:latin typeface="Cambria Math"/>
                      </a:rPr>
                      <m:t>=</m:t>
                    </m:r>
                    <m:r>
                      <a:rPr lang="en-US" sz="1600" b="0" i="1">
                        <a:latin typeface="Cambria Math"/>
                      </a:rPr>
                      <m:t>𝑏</m:t>
                    </m:r>
                    <m:r>
                      <a:rPr lang="en-US" sz="1600" b="0" i="1">
                        <a:latin typeface="Cambria Math"/>
                      </a:rPr>
                      <m:t>−</m:t>
                    </m:r>
                    <m:d>
                      <m:dPr>
                        <m:ctrlPr>
                          <a:rPr lang="en-US" sz="16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/>
                          </a:rPr>
                          <m:t>𝑏</m:t>
                        </m:r>
                        <m:r>
                          <a:rPr lang="en-US" sz="1600" b="0" i="1">
                            <a:latin typeface="Cambria Math"/>
                          </a:rPr>
                          <m:t>−</m:t>
                        </m:r>
                        <m:r>
                          <a:rPr lang="en-US" sz="1600" b="0" i="1">
                            <a:latin typeface="Cambria Math"/>
                          </a:rPr>
                          <m:t>𝑎</m:t>
                        </m:r>
                      </m:e>
                    </m:d>
                    <m:rad>
                      <m:radPr>
                        <m:degHide m:val="on"/>
                        <m:ctrlPr>
                          <a:rPr lang="en-US" sz="16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/>
                              </a:rPr>
                              <m:t>1−</m:t>
                            </m:r>
                            <m:r>
                              <a:rPr lang="en-US" sz="1600" b="0" i="1">
                                <a:latin typeface="Cambria Math"/>
                              </a:rPr>
                              <m:t>𝑟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/>
                              </a:rPr>
                              <m:t>2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6657975" y="3581400"/>
              <a:ext cx="2390775" cy="8198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0" i="0">
                  <a:latin typeface="Cambria Math"/>
                </a:rPr>
                <a:t>𝑥</a:t>
              </a:r>
              <a:r>
                <a:rPr lang="ru-RU" sz="1600" b="0" i="0">
                  <a:latin typeface="Cambria Math"/>
                </a:rPr>
                <a:t>_</a:t>
              </a:r>
              <a:r>
                <a:rPr lang="en-US" sz="1600" b="0" i="0">
                  <a:latin typeface="Cambria Math"/>
                </a:rPr>
                <a:t>𝑅</a:t>
              </a:r>
              <a:r>
                <a:rPr lang="ru-RU" sz="1600" b="0" i="0">
                  <a:latin typeface="Cambria Math"/>
                </a:rPr>
                <a:t>=</a:t>
              </a:r>
              <a:r>
                <a:rPr lang="en-US" sz="1600" b="0" i="0">
                  <a:latin typeface="Cambria Math"/>
                </a:rPr>
                <a:t>𝑏−(𝑏−𝑎) √((1−𝑟)/2)</a:t>
              </a:r>
              <a:endParaRPr lang="ru-RU" sz="1600"/>
            </a:p>
          </xdr:txBody>
        </xdr:sp>
      </mc:Fallback>
    </mc:AlternateContent>
    <xdr:clientData/>
  </xdr:oneCellAnchor>
  <xdr:twoCellAnchor editAs="oneCell">
    <xdr:from>
      <xdr:col>6</xdr:col>
      <xdr:colOff>0</xdr:colOff>
      <xdr:row>24</xdr:row>
      <xdr:rowOff>0</xdr:rowOff>
    </xdr:from>
    <xdr:to>
      <xdr:col>13</xdr:col>
      <xdr:colOff>28038</xdr:colOff>
      <xdr:row>50</xdr:row>
      <xdr:rowOff>47000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57975" y="4724400"/>
          <a:ext cx="4295238" cy="50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5.emf"/><Relationship Id="rId5" Type="http://schemas.openxmlformats.org/officeDocument/2006/relationships/control" Target="../activeX/activeX6.xml"/><Relationship Id="rId4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18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2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5" Type="http://schemas.openxmlformats.org/officeDocument/2006/relationships/image" Target="../media/image31.emf"/><Relationship Id="rId4" Type="http://schemas.openxmlformats.org/officeDocument/2006/relationships/control" Target="../activeX/activeX11.xml"/><Relationship Id="rId9" Type="http://schemas.openxmlformats.org/officeDocument/2006/relationships/image" Target="../media/image3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37.emf"/><Relationship Id="rId5" Type="http://schemas.openxmlformats.org/officeDocument/2006/relationships/control" Target="../activeX/activeX15.xml"/><Relationship Id="rId4" Type="http://schemas.openxmlformats.org/officeDocument/2006/relationships/image" Target="../media/image3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8.emf"/><Relationship Id="rId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8.xml"/><Relationship Id="rId5" Type="http://schemas.openxmlformats.org/officeDocument/2006/relationships/image" Target="../media/image41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4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44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45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4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48.emf"/><Relationship Id="rId4" Type="http://schemas.openxmlformats.org/officeDocument/2006/relationships/control" Target="../activeX/activeX24.xml"/><Relationship Id="rId9" Type="http://schemas.openxmlformats.org/officeDocument/2006/relationships/image" Target="../media/image50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image" Target="../media/image51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2.emf"/><Relationship Id="rId4" Type="http://schemas.openxmlformats.org/officeDocument/2006/relationships/control" Target="../activeX/activeX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image" Target="../media/image5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55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1.xml"/><Relationship Id="rId5" Type="http://schemas.openxmlformats.org/officeDocument/2006/relationships/image" Target="../media/image54.emf"/><Relationship Id="rId4" Type="http://schemas.openxmlformats.org/officeDocument/2006/relationships/control" Target="../activeX/activeX30.xml"/><Relationship Id="rId9" Type="http://schemas.openxmlformats.org/officeDocument/2006/relationships/image" Target="../media/image56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image" Target="../media/image58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image" Target="../media/image6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2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5" Type="http://schemas.openxmlformats.org/officeDocument/2006/relationships/image" Target="../media/image61.emf"/><Relationship Id="rId4" Type="http://schemas.openxmlformats.org/officeDocument/2006/relationships/control" Target="../activeX/activeX35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A44"/>
  <sheetViews>
    <sheetView tabSelected="1" zoomScale="85" zoomScaleNormal="85" workbookViewId="0">
      <selection activeCell="C33" sqref="C33:C34"/>
    </sheetView>
  </sheetViews>
  <sheetFormatPr defaultRowHeight="15" x14ac:dyDescent="0.25"/>
  <cols>
    <col min="2" max="3" width="11.5703125" bestFit="1" customWidth="1"/>
    <col min="9" max="9" width="11.5703125" bestFit="1" customWidth="1"/>
  </cols>
  <sheetData>
    <row r="1" spans="1:9" ht="18.75" x14ac:dyDescent="0.3">
      <c r="B1" s="6" t="s">
        <v>0</v>
      </c>
      <c r="I1" t="s">
        <v>6</v>
      </c>
    </row>
    <row r="2" spans="1:9" x14ac:dyDescent="0.25">
      <c r="C2" s="2" t="s">
        <v>1</v>
      </c>
      <c r="D2" s="2">
        <v>13</v>
      </c>
    </row>
    <row r="3" spans="1:9" x14ac:dyDescent="0.25">
      <c r="C3" s="2" t="s">
        <v>2</v>
      </c>
      <c r="D3" s="2">
        <v>45</v>
      </c>
    </row>
    <row r="5" spans="1:9" ht="18" x14ac:dyDescent="0.25">
      <c r="A5" s="2" t="s">
        <v>3</v>
      </c>
      <c r="B5" s="2" t="s">
        <v>4</v>
      </c>
      <c r="C5" s="2" t="s">
        <v>5</v>
      </c>
      <c r="H5" s="3" t="s">
        <v>9</v>
      </c>
      <c r="I5" s="3">
        <f>(D2+D3)/2</f>
        <v>29</v>
      </c>
    </row>
    <row r="6" spans="1:9" ht="18.75" x14ac:dyDescent="0.25">
      <c r="A6" s="2">
        <v>1</v>
      </c>
      <c r="B6" s="2">
        <f ca="1">RAND()</f>
        <v>0.84316596914499908</v>
      </c>
      <c r="C6" s="2">
        <f ca="1">$D$2+B6*($D$3-$D$2)</f>
        <v>39.981311012639971</v>
      </c>
      <c r="H6" s="3" t="s">
        <v>10</v>
      </c>
      <c r="I6" s="3">
        <f>((D3-D2)^2)/12</f>
        <v>85.333333333333329</v>
      </c>
    </row>
    <row r="7" spans="1:9" ht="18" x14ac:dyDescent="0.25">
      <c r="A7" s="2">
        <v>2</v>
      </c>
      <c r="B7" s="2">
        <f t="shared" ref="B7:B25" ca="1" si="0">RAND()</f>
        <v>6.2648197191976007E-2</v>
      </c>
      <c r="C7" s="2">
        <f t="shared" ref="C7:C25" ca="1" si="1">$D$2+B7*($D$3-$D$2)</f>
        <v>15.004742310143232</v>
      </c>
      <c r="H7" s="3" t="s">
        <v>7</v>
      </c>
      <c r="I7" s="3">
        <f>1/2</f>
        <v>0.5</v>
      </c>
    </row>
    <row r="8" spans="1:9" ht="18.75" x14ac:dyDescent="0.25">
      <c r="A8" s="2">
        <v>3</v>
      </c>
      <c r="B8" s="2">
        <f t="shared" ca="1" si="0"/>
        <v>0.36524401785783622</v>
      </c>
      <c r="C8" s="2">
        <f t="shared" ca="1" si="1"/>
        <v>24.687808571450759</v>
      </c>
      <c r="H8" s="3" t="s">
        <v>8</v>
      </c>
      <c r="I8" s="3">
        <f>1/12</f>
        <v>8.3333333333333329E-2</v>
      </c>
    </row>
    <row r="9" spans="1:9" x14ac:dyDescent="0.25">
      <c r="A9" s="2">
        <v>4</v>
      </c>
      <c r="B9" s="2">
        <f t="shared" ca="1" si="0"/>
        <v>0.94395125905260346</v>
      </c>
      <c r="C9" s="2">
        <f t="shared" ca="1" si="1"/>
        <v>43.206440289683314</v>
      </c>
    </row>
    <row r="10" spans="1:9" x14ac:dyDescent="0.25">
      <c r="A10" s="2">
        <v>5</v>
      </c>
      <c r="B10" s="2">
        <f t="shared" ca="1" si="0"/>
        <v>0.86848553256882377</v>
      </c>
      <c r="C10" s="2">
        <f t="shared" ca="1" si="1"/>
        <v>40.791537042202364</v>
      </c>
    </row>
    <row r="11" spans="1:9" x14ac:dyDescent="0.25">
      <c r="A11" s="2">
        <v>6</v>
      </c>
      <c r="B11" s="2">
        <f t="shared" ca="1" si="0"/>
        <v>0.44136050631776602</v>
      </c>
      <c r="C11" s="2">
        <f t="shared" ca="1" si="1"/>
        <v>27.123536202168513</v>
      </c>
    </row>
    <row r="12" spans="1:9" x14ac:dyDescent="0.25">
      <c r="A12" s="2">
        <v>7</v>
      </c>
      <c r="B12" s="2">
        <f t="shared" ca="1" si="0"/>
        <v>3.4666842417308552E-2</v>
      </c>
      <c r="C12" s="2">
        <f t="shared" ca="1" si="1"/>
        <v>14.109338957353874</v>
      </c>
    </row>
    <row r="13" spans="1:9" x14ac:dyDescent="0.25">
      <c r="A13" s="2">
        <v>8</v>
      </c>
      <c r="B13" s="2">
        <f t="shared" ca="1" si="0"/>
        <v>0.65092025670187381</v>
      </c>
      <c r="C13" s="2">
        <f t="shared" ca="1" si="1"/>
        <v>33.829448214459958</v>
      </c>
    </row>
    <row r="14" spans="1:9" x14ac:dyDescent="0.25">
      <c r="A14" s="2">
        <v>9</v>
      </c>
      <c r="B14" s="2">
        <f t="shared" ca="1" si="0"/>
        <v>4.346144439791555E-2</v>
      </c>
      <c r="C14" s="2">
        <f t="shared" ca="1" si="1"/>
        <v>14.390766220733298</v>
      </c>
    </row>
    <row r="15" spans="1:9" x14ac:dyDescent="0.25">
      <c r="A15" s="2">
        <v>10</v>
      </c>
      <c r="B15" s="2">
        <f t="shared" ca="1" si="0"/>
        <v>0.6120642512036536</v>
      </c>
      <c r="C15" s="2">
        <f t="shared" ca="1" si="1"/>
        <v>32.586056038516915</v>
      </c>
    </row>
    <row r="16" spans="1:9" x14ac:dyDescent="0.25">
      <c r="A16" s="2">
        <v>11</v>
      </c>
      <c r="B16" s="2">
        <f t="shared" ca="1" si="0"/>
        <v>0.18623180749970392</v>
      </c>
      <c r="C16" s="2">
        <f t="shared" ca="1" si="1"/>
        <v>18.959417839990525</v>
      </c>
    </row>
    <row r="17" spans="1:27" x14ac:dyDescent="0.25">
      <c r="A17" s="2">
        <v>12</v>
      </c>
      <c r="B17" s="2">
        <f t="shared" ca="1" si="0"/>
        <v>0.95759715215331676</v>
      </c>
      <c r="C17" s="2">
        <f t="shared" ca="1" si="1"/>
        <v>43.64310886890614</v>
      </c>
    </row>
    <row r="18" spans="1:27" x14ac:dyDescent="0.25">
      <c r="A18" s="2">
        <v>13</v>
      </c>
      <c r="B18" s="2">
        <f t="shared" ca="1" si="0"/>
        <v>0.73871573624162135</v>
      </c>
      <c r="C18" s="2">
        <f t="shared" ca="1" si="1"/>
        <v>36.638903559731887</v>
      </c>
    </row>
    <row r="19" spans="1:27" x14ac:dyDescent="0.25">
      <c r="A19" s="2">
        <v>14</v>
      </c>
      <c r="B19" s="2">
        <f t="shared" ca="1" si="0"/>
        <v>0.27304915749225001</v>
      </c>
      <c r="C19" s="2">
        <f t="shared" ca="1" si="1"/>
        <v>21.737573039752</v>
      </c>
    </row>
    <row r="20" spans="1:27" x14ac:dyDescent="0.25">
      <c r="A20" s="2">
        <v>15</v>
      </c>
      <c r="B20" s="2">
        <f t="shared" ca="1" si="0"/>
        <v>0.66505431813606386</v>
      </c>
      <c r="C20" s="2">
        <f t="shared" ca="1" si="1"/>
        <v>34.28173818035404</v>
      </c>
    </row>
    <row r="21" spans="1:27" x14ac:dyDescent="0.25">
      <c r="A21" s="2">
        <v>16</v>
      </c>
      <c r="B21" s="2">
        <f t="shared" ca="1" si="0"/>
        <v>0.19020479579332705</v>
      </c>
      <c r="C21" s="2">
        <f t="shared" ca="1" si="1"/>
        <v>19.086553465386466</v>
      </c>
    </row>
    <row r="22" spans="1:27" x14ac:dyDescent="0.25">
      <c r="A22" s="2">
        <v>17</v>
      </c>
      <c r="B22" s="2">
        <f t="shared" ca="1" si="0"/>
        <v>0.64423460764702989</v>
      </c>
      <c r="C22" s="2">
        <f t="shared" ca="1" si="1"/>
        <v>33.61550744470496</v>
      </c>
      <c r="Y22" t="s">
        <v>165</v>
      </c>
    </row>
    <row r="23" spans="1:27" x14ac:dyDescent="0.25">
      <c r="A23" s="2">
        <v>18</v>
      </c>
      <c r="B23" s="2">
        <f t="shared" ca="1" si="0"/>
        <v>0.80814281244390951</v>
      </c>
      <c r="C23" s="2">
        <f t="shared" ca="1" si="1"/>
        <v>38.860569998205108</v>
      </c>
      <c r="Y23" s="2" t="s">
        <v>67</v>
      </c>
      <c r="Z23" s="2" t="s">
        <v>157</v>
      </c>
      <c r="AA23" s="2" t="s">
        <v>158</v>
      </c>
    </row>
    <row r="24" spans="1:27" x14ac:dyDescent="0.25">
      <c r="A24" s="2">
        <v>19</v>
      </c>
      <c r="B24" s="2">
        <f t="shared" ca="1" si="0"/>
        <v>0.68240003556664941</v>
      </c>
      <c r="C24" s="2">
        <f t="shared" ca="1" si="1"/>
        <v>34.836801138132785</v>
      </c>
      <c r="Y24" s="2">
        <f>D2</f>
        <v>13</v>
      </c>
      <c r="Z24" s="29">
        <f>1/($D$3-$D$2)</f>
        <v>3.125E-2</v>
      </c>
      <c r="AA24" s="29">
        <f>(Y24-$D$2)/($D$3-$D$2)</f>
        <v>0</v>
      </c>
    </row>
    <row r="25" spans="1:27" x14ac:dyDescent="0.25">
      <c r="A25" s="2">
        <v>20</v>
      </c>
      <c r="B25" s="2">
        <f t="shared" ca="1" si="0"/>
        <v>6.3107935335819487E-2</v>
      </c>
      <c r="C25" s="2">
        <f t="shared" ca="1" si="1"/>
        <v>15.019453930746224</v>
      </c>
      <c r="Y25" s="2">
        <f>Y24+2</f>
        <v>15</v>
      </c>
      <c r="Z25" s="29">
        <f t="shared" ref="Z25:Z34" si="2">1/($D$3-$D$2)</f>
        <v>3.125E-2</v>
      </c>
      <c r="AA25" s="29">
        <f t="shared" ref="AA25:AA34" si="3">(Y25-$D$2)/($D$3-$D$2)</f>
        <v>6.25E-2</v>
      </c>
    </row>
    <row r="26" spans="1:27" ht="18" x14ac:dyDescent="0.25">
      <c r="A26" s="18" t="s">
        <v>11</v>
      </c>
      <c r="B26" s="18">
        <f ca="1">AVERAGE(B6:B25)</f>
        <v>0.50373533175822238</v>
      </c>
      <c r="C26" s="18">
        <f ca="1">AVERAGE(C6:C25)</f>
        <v>29.11953061626312</v>
      </c>
      <c r="Y26" s="2">
        <f t="shared" ref="Y26:Y34" si="4">Y25+2</f>
        <v>17</v>
      </c>
      <c r="Z26" s="29">
        <f t="shared" si="2"/>
        <v>3.125E-2</v>
      </c>
      <c r="AA26" s="29">
        <f t="shared" si="3"/>
        <v>0.125</v>
      </c>
    </row>
    <row r="27" spans="1:27" ht="18.75" x14ac:dyDescent="0.25">
      <c r="A27" s="18" t="s">
        <v>12</v>
      </c>
      <c r="B27" s="18">
        <f ca="1">_xlfn.VAR.S(B6:B25)</f>
        <v>0.10542020009668925</v>
      </c>
      <c r="C27" s="18">
        <f ca="1">_xlfn.VAR.S(C6:C25)</f>
        <v>107.95028489900984</v>
      </c>
      <c r="Y27" s="2">
        <f t="shared" si="4"/>
        <v>19</v>
      </c>
      <c r="Z27" s="29">
        <f t="shared" si="2"/>
        <v>3.125E-2</v>
      </c>
      <c r="AA27" s="29">
        <f t="shared" si="3"/>
        <v>0.1875</v>
      </c>
    </row>
    <row r="28" spans="1:27" x14ac:dyDescent="0.25">
      <c r="Y28" s="2">
        <f t="shared" si="4"/>
        <v>21</v>
      </c>
      <c r="Z28" s="29">
        <f t="shared" si="2"/>
        <v>3.125E-2</v>
      </c>
      <c r="AA28" s="29">
        <f t="shared" si="3"/>
        <v>0.25</v>
      </c>
    </row>
    <row r="29" spans="1:27" x14ac:dyDescent="0.25">
      <c r="Y29" s="2">
        <f t="shared" si="4"/>
        <v>23</v>
      </c>
      <c r="Z29" s="29">
        <f t="shared" si="2"/>
        <v>3.125E-2</v>
      </c>
      <c r="AA29" s="29">
        <f t="shared" si="3"/>
        <v>0.3125</v>
      </c>
    </row>
    <row r="30" spans="1:27" ht="15.75" thickBot="1" x14ac:dyDescent="0.3">
      <c r="B30" s="104"/>
      <c r="C30" s="104"/>
      <c r="Y30" s="2">
        <f t="shared" si="4"/>
        <v>25</v>
      </c>
      <c r="Z30" s="29">
        <f t="shared" si="2"/>
        <v>3.125E-2</v>
      </c>
      <c r="AA30" s="29">
        <f t="shared" si="3"/>
        <v>0.375</v>
      </c>
    </row>
    <row r="31" spans="1:27" ht="16.5" thickTop="1" x14ac:dyDescent="0.25">
      <c r="A31" s="104"/>
      <c r="B31" s="143" t="s">
        <v>276</v>
      </c>
      <c r="C31" s="144"/>
      <c r="D31" s="105"/>
      <c r="Y31" s="2">
        <f t="shared" si="4"/>
        <v>27</v>
      </c>
      <c r="Z31" s="29">
        <f t="shared" si="2"/>
        <v>3.125E-2</v>
      </c>
      <c r="AA31" s="29">
        <f t="shared" si="3"/>
        <v>0.4375</v>
      </c>
    </row>
    <row r="32" spans="1:27" x14ac:dyDescent="0.25">
      <c r="B32" s="107"/>
      <c r="C32" s="103"/>
      <c r="D32" s="105"/>
      <c r="Y32" s="2">
        <f t="shared" si="4"/>
        <v>29</v>
      </c>
      <c r="Z32" s="29">
        <f t="shared" si="2"/>
        <v>3.125E-2</v>
      </c>
      <c r="AA32" s="29">
        <f t="shared" si="3"/>
        <v>0.5</v>
      </c>
    </row>
    <row r="33" spans="2:27" ht="15.75" x14ac:dyDescent="0.25">
      <c r="B33" s="108" t="s">
        <v>1</v>
      </c>
      <c r="C33" s="109">
        <f ca="1">INT(13+RAND()*(27-13))</f>
        <v>20</v>
      </c>
      <c r="D33" s="105"/>
      <c r="Y33" s="2">
        <f t="shared" si="4"/>
        <v>31</v>
      </c>
      <c r="Z33" s="29">
        <f t="shared" si="2"/>
        <v>3.125E-2</v>
      </c>
      <c r="AA33" s="29">
        <f t="shared" si="3"/>
        <v>0.5625</v>
      </c>
    </row>
    <row r="34" spans="2:27" ht="16.5" thickBot="1" x14ac:dyDescent="0.3">
      <c r="B34" s="110" t="s">
        <v>2</v>
      </c>
      <c r="C34" s="111">
        <f ca="1">INT(33+RAND()*(53-33))</f>
        <v>52</v>
      </c>
      <c r="D34" s="105"/>
      <c r="Y34" s="2">
        <f t="shared" si="4"/>
        <v>33</v>
      </c>
      <c r="Z34" s="29">
        <f t="shared" si="2"/>
        <v>3.125E-2</v>
      </c>
      <c r="AA34" s="29">
        <f t="shared" si="3"/>
        <v>0.625</v>
      </c>
    </row>
    <row r="35" spans="2:27" ht="15.75" thickTop="1" x14ac:dyDescent="0.25">
      <c r="B35" s="106"/>
      <c r="C35" s="106"/>
      <c r="Y35" s="2"/>
      <c r="Z35" s="29"/>
      <c r="AA35" s="29"/>
    </row>
    <row r="36" spans="2:27" x14ac:dyDescent="0.25">
      <c r="Y36" s="2"/>
      <c r="Z36" s="29"/>
      <c r="AA36" s="29"/>
    </row>
    <row r="37" spans="2:27" x14ac:dyDescent="0.25">
      <c r="Y37" s="2"/>
      <c r="Z37" s="29"/>
      <c r="AA37" s="29"/>
    </row>
    <row r="38" spans="2:27" x14ac:dyDescent="0.25">
      <c r="Y38" s="2"/>
      <c r="Z38" s="29"/>
      <c r="AA38" s="29"/>
    </row>
    <row r="39" spans="2:27" x14ac:dyDescent="0.25">
      <c r="Y39" s="2"/>
      <c r="Z39" s="29"/>
      <c r="AA39" s="29"/>
    </row>
    <row r="44" spans="2:27" x14ac:dyDescent="0.25">
      <c r="R44" t="s">
        <v>6</v>
      </c>
    </row>
  </sheetData>
  <mergeCells count="1">
    <mergeCell ref="B31:C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3</xdr:col>
                <xdr:colOff>342900</xdr:colOff>
                <xdr:row>30</xdr:row>
                <xdr:rowOff>123825</xdr:rowOff>
              </from>
              <to>
                <xdr:col>4</xdr:col>
                <xdr:colOff>533400</xdr:colOff>
                <xdr:row>33</xdr:row>
                <xdr:rowOff>66675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autoPict="0" r:id="rId6">
            <anchor moveWithCells="1">
              <from>
                <xdr:col>4</xdr:col>
                <xdr:colOff>333375</xdr:colOff>
                <xdr:row>3</xdr:row>
                <xdr:rowOff>180975</xdr:rowOff>
              </from>
              <to>
                <xdr:col>5</xdr:col>
                <xdr:colOff>561975</xdr:colOff>
                <xdr:row>7</xdr:row>
                <xdr:rowOff>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U55"/>
  <sheetViews>
    <sheetView zoomScale="82" zoomScaleNormal="82" workbookViewId="0">
      <selection activeCell="A4" sqref="A4"/>
    </sheetView>
  </sheetViews>
  <sheetFormatPr defaultRowHeight="15" x14ac:dyDescent="0.25"/>
  <cols>
    <col min="2" max="2" width="11.5703125" bestFit="1" customWidth="1"/>
    <col min="4" max="4" width="12.28515625" bestFit="1" customWidth="1"/>
    <col min="5" max="5" width="12.140625" bestFit="1" customWidth="1"/>
    <col min="6" max="6" width="11.5703125" bestFit="1" customWidth="1"/>
    <col min="8" max="10" width="11.5703125" bestFit="1" customWidth="1"/>
    <col min="19" max="19" width="8.7109375" customWidth="1"/>
    <col min="20" max="20" width="10.42578125" customWidth="1"/>
    <col min="21" max="21" width="10.7109375" customWidth="1"/>
  </cols>
  <sheetData>
    <row r="1" spans="1:21" ht="21.75" thickTop="1" x14ac:dyDescent="0.35">
      <c r="B1" s="7" t="s">
        <v>13</v>
      </c>
      <c r="T1" s="145" t="s">
        <v>276</v>
      </c>
      <c r="U1" s="146"/>
    </row>
    <row r="2" spans="1:21" ht="18" x14ac:dyDescent="0.25">
      <c r="B2" s="2" t="s">
        <v>14</v>
      </c>
      <c r="C2" s="2">
        <v>22</v>
      </c>
      <c r="D2" s="2" t="s">
        <v>213</v>
      </c>
      <c r="H2" s="8" t="s">
        <v>22</v>
      </c>
      <c r="I2" s="8">
        <f>6/2</f>
        <v>3</v>
      </c>
      <c r="T2" s="112" t="s">
        <v>277</v>
      </c>
      <c r="U2" s="113">
        <f ca="1">INT(17+RAND()*(33-17))</f>
        <v>26</v>
      </c>
    </row>
    <row r="3" spans="1:21" ht="19.5" thickBot="1" x14ac:dyDescent="0.3">
      <c r="B3" s="8" t="s">
        <v>15</v>
      </c>
      <c r="C3" s="2">
        <v>0.17299999999999999</v>
      </c>
      <c r="H3" s="8" t="s">
        <v>21</v>
      </c>
      <c r="I3" s="8">
        <f>SQRT(6/12)</f>
        <v>0.70710678118654757</v>
      </c>
      <c r="T3" s="114" t="s">
        <v>279</v>
      </c>
      <c r="U3" s="115">
        <f ca="1">ROUND(0.11+RAND()*(0.53-0.11),3)</f>
        <v>0.22500000000000001</v>
      </c>
    </row>
    <row r="4" spans="1:21" ht="19.5" thickTop="1" x14ac:dyDescent="0.25">
      <c r="B4" s="8" t="s">
        <v>16</v>
      </c>
      <c r="C4" s="2">
        <f>C3^2</f>
        <v>2.9928999999999997E-2</v>
      </c>
    </row>
    <row r="6" spans="1:21" ht="21" x14ac:dyDescent="0.35">
      <c r="B6" s="7" t="s">
        <v>17</v>
      </c>
    </row>
    <row r="7" spans="1:21" x14ac:dyDescent="0.25">
      <c r="L7" s="8" t="s">
        <v>23</v>
      </c>
    </row>
    <row r="8" spans="1:21" x14ac:dyDescent="0.25">
      <c r="A8" s="2" t="s">
        <v>3</v>
      </c>
      <c r="B8" s="2">
        <v>1</v>
      </c>
      <c r="C8" s="2">
        <v>2</v>
      </c>
      <c r="D8" s="2">
        <v>3</v>
      </c>
      <c r="E8" s="2">
        <v>4</v>
      </c>
      <c r="F8" s="2">
        <v>5</v>
      </c>
      <c r="G8" s="2">
        <v>6</v>
      </c>
      <c r="H8" s="2" t="s">
        <v>18</v>
      </c>
      <c r="I8" s="2" t="s">
        <v>19</v>
      </c>
      <c r="J8" s="2" t="s">
        <v>20</v>
      </c>
    </row>
    <row r="9" spans="1:21" x14ac:dyDescent="0.25">
      <c r="A9" s="2">
        <v>1</v>
      </c>
      <c r="B9" s="13">
        <f ca="1">RAND()</f>
        <v>0.56349284514898124</v>
      </c>
      <c r="C9" s="13">
        <f t="shared" ref="C9:G24" ca="1" si="0">RAND()</f>
        <v>0.43646487832048164</v>
      </c>
      <c r="D9" s="13">
        <f t="shared" ca="1" si="0"/>
        <v>0.59600788011668415</v>
      </c>
      <c r="E9" s="13">
        <f t="shared" ca="1" si="0"/>
        <v>0.83493052503970366</v>
      </c>
      <c r="F9" s="13">
        <f t="shared" ca="1" si="0"/>
        <v>0.9675985384577771</v>
      </c>
      <c r="G9" s="13">
        <f t="shared" ca="1" si="0"/>
        <v>0.17613759374810045</v>
      </c>
      <c r="H9" s="11">
        <f ca="1">SUM(B9:G9)</f>
        <v>3.574632260831728</v>
      </c>
      <c r="I9" s="2">
        <f ca="1">(H9-$I$2)/$I$3</f>
        <v>0.81265273664534354</v>
      </c>
      <c r="J9" s="2">
        <f ca="1">I9*$C$3+$C$2</f>
        <v>22.140588923439644</v>
      </c>
    </row>
    <row r="10" spans="1:21" ht="23.25" x14ac:dyDescent="0.35">
      <c r="A10" s="2">
        <v>2</v>
      </c>
      <c r="B10" s="2">
        <f t="shared" ref="B10:G28" ca="1" si="1">RAND()</f>
        <v>8.0415655852575929E-2</v>
      </c>
      <c r="C10" s="2">
        <f t="shared" ca="1" si="0"/>
        <v>0.20480437724361267</v>
      </c>
      <c r="D10" s="2">
        <f t="shared" ca="1" si="0"/>
        <v>0.49031000348618048</v>
      </c>
      <c r="E10" s="2">
        <f t="shared" ca="1" si="0"/>
        <v>0.56067008666429463</v>
      </c>
      <c r="F10" s="2">
        <f t="shared" ca="1" si="0"/>
        <v>0.29612922551764864</v>
      </c>
      <c r="G10" s="2">
        <f t="shared" ca="1" si="0"/>
        <v>0.74798157753468331</v>
      </c>
      <c r="H10" s="2">
        <f t="shared" ref="H10:H28" ca="1" si="2">SUM(B10:G10)</f>
        <v>2.3803109262989959</v>
      </c>
      <c r="I10" s="2">
        <f t="shared" ref="I10:I28" ca="1" si="3">(H10-$I$2)/$I$3</f>
        <v>-0.87637269248238048</v>
      </c>
      <c r="J10" s="2">
        <f t="shared" ref="J10:J28" ca="1" si="4">I10*$C$3+$C$2</f>
        <v>21.848387524200547</v>
      </c>
      <c r="U10" s="19" t="s">
        <v>69</v>
      </c>
    </row>
    <row r="11" spans="1:21" x14ac:dyDescent="0.25">
      <c r="A11" s="2">
        <v>3</v>
      </c>
      <c r="B11" s="2">
        <f t="shared" ca="1" si="1"/>
        <v>0.80105937528357685</v>
      </c>
      <c r="C11" s="2">
        <f t="shared" ca="1" si="0"/>
        <v>0.90955984369117393</v>
      </c>
      <c r="D11" s="2">
        <f t="shared" ca="1" si="0"/>
        <v>0.87746476156800413</v>
      </c>
      <c r="E11" s="2">
        <f t="shared" ca="1" si="0"/>
        <v>8.7042392870778529E-2</v>
      </c>
      <c r="F11" s="2">
        <f t="shared" ca="1" si="0"/>
        <v>0.23089260991501614</v>
      </c>
      <c r="G11" s="2">
        <f t="shared" ca="1" si="0"/>
        <v>0.92253688385552357</v>
      </c>
      <c r="H11" s="2">
        <f t="shared" ca="1" si="2"/>
        <v>3.8285558671840727</v>
      </c>
      <c r="I11" s="2">
        <f t="shared" ca="1" si="3"/>
        <v>1.1717549445555164</v>
      </c>
      <c r="J11" s="2">
        <f t="shared" ca="1" si="4"/>
        <v>22.202713605408103</v>
      </c>
    </row>
    <row r="12" spans="1:21" x14ac:dyDescent="0.25">
      <c r="A12" s="2">
        <v>4</v>
      </c>
      <c r="B12" s="2">
        <f t="shared" ca="1" si="1"/>
        <v>0.13620579283638623</v>
      </c>
      <c r="C12" s="2">
        <f t="shared" ca="1" si="0"/>
        <v>0.76304457755415833</v>
      </c>
      <c r="D12" s="2">
        <f t="shared" ca="1" si="0"/>
        <v>0.24197900225740088</v>
      </c>
      <c r="E12" s="2">
        <f t="shared" ca="1" si="0"/>
        <v>3.6251005630332567E-2</v>
      </c>
      <c r="F12" s="2">
        <f t="shared" ca="1" si="0"/>
        <v>0.49248796855703214</v>
      </c>
      <c r="G12" s="2">
        <f t="shared" ca="1" si="0"/>
        <v>0.71162599115278657</v>
      </c>
      <c r="H12" s="2">
        <f t="shared" ca="1" si="2"/>
        <v>2.3815943379880968</v>
      </c>
      <c r="I12" s="2">
        <f t="shared" ca="1" si="3"/>
        <v>-0.87455767426554565</v>
      </c>
      <c r="J12" s="2">
        <f t="shared" ca="1" si="4"/>
        <v>21.848701522352062</v>
      </c>
    </row>
    <row r="13" spans="1:21" x14ac:dyDescent="0.25">
      <c r="A13" s="2">
        <v>5</v>
      </c>
      <c r="B13" s="2">
        <f t="shared" ca="1" si="1"/>
        <v>0.80068065709560676</v>
      </c>
      <c r="C13" s="2">
        <f t="shared" ca="1" si="0"/>
        <v>0.79075313725747842</v>
      </c>
      <c r="D13" s="2">
        <f t="shared" ca="1" si="0"/>
        <v>0.1404123290922793</v>
      </c>
      <c r="E13" s="2">
        <f t="shared" ca="1" si="0"/>
        <v>0.40414388001441925</v>
      </c>
      <c r="F13" s="2">
        <f t="shared" ca="1" si="0"/>
        <v>0.53233116066826403</v>
      </c>
      <c r="G13" s="2">
        <f t="shared" ca="1" si="0"/>
        <v>0.5952267254194098</v>
      </c>
      <c r="H13" s="2">
        <f t="shared" ca="1" si="2"/>
        <v>3.2635478895474579</v>
      </c>
      <c r="I13" s="2">
        <f t="shared" ca="1" si="3"/>
        <v>0.3727129997328214</v>
      </c>
      <c r="J13" s="2">
        <f t="shared" ca="1" si="4"/>
        <v>22.064479348953778</v>
      </c>
    </row>
    <row r="14" spans="1:21" x14ac:dyDescent="0.25">
      <c r="A14" s="2">
        <v>6</v>
      </c>
      <c r="B14" s="2">
        <f t="shared" ca="1" si="1"/>
        <v>0.55104109356098785</v>
      </c>
      <c r="C14" s="2">
        <f t="shared" ca="1" si="0"/>
        <v>0.77099734361674588</v>
      </c>
      <c r="D14" s="2">
        <f t="shared" ca="1" si="0"/>
        <v>0.54652403116533776</v>
      </c>
      <c r="E14" s="2">
        <f t="shared" ca="1" si="0"/>
        <v>0.76970880358826166</v>
      </c>
      <c r="F14" s="2">
        <f t="shared" ca="1" si="0"/>
        <v>0.83024681652391286</v>
      </c>
      <c r="G14" s="2">
        <f t="shared" ca="1" si="0"/>
        <v>0.53465197328942682</v>
      </c>
      <c r="H14" s="2">
        <f t="shared" ca="1" si="2"/>
        <v>4.0031700617446724</v>
      </c>
      <c r="I14" s="2">
        <f t="shared" ca="1" si="3"/>
        <v>1.4186967066859708</v>
      </c>
      <c r="J14" s="2">
        <f t="shared" ca="1" si="4"/>
        <v>22.245434530256674</v>
      </c>
    </row>
    <row r="15" spans="1:21" x14ac:dyDescent="0.25">
      <c r="A15" s="2">
        <v>7</v>
      </c>
      <c r="B15" s="2">
        <f t="shared" ca="1" si="1"/>
        <v>0.84925068155227335</v>
      </c>
      <c r="C15" s="2">
        <f t="shared" ca="1" si="0"/>
        <v>0.38386075374038675</v>
      </c>
      <c r="D15" s="2">
        <f t="shared" ca="1" si="0"/>
        <v>0.4253591137436199</v>
      </c>
      <c r="E15" s="2">
        <f t="shared" ca="1" si="0"/>
        <v>0.4856846727721631</v>
      </c>
      <c r="F15" s="2">
        <f t="shared" ca="1" si="0"/>
        <v>0.12997316489199917</v>
      </c>
      <c r="G15" s="2">
        <f t="shared" ca="1" si="0"/>
        <v>0.41587180925398137</v>
      </c>
      <c r="H15" s="2">
        <f t="shared" ca="1" si="2"/>
        <v>2.6900001959544237</v>
      </c>
      <c r="I15" s="2">
        <f t="shared" ca="1" si="3"/>
        <v>-0.43840592721425575</v>
      </c>
      <c r="J15" s="2">
        <f t="shared" ca="1" si="4"/>
        <v>21.924155774591934</v>
      </c>
    </row>
    <row r="16" spans="1:21" x14ac:dyDescent="0.25">
      <c r="A16" s="2">
        <v>8</v>
      </c>
      <c r="B16" s="2">
        <f t="shared" ca="1" si="1"/>
        <v>0.4383786277298114</v>
      </c>
      <c r="C16" s="2">
        <f t="shared" ca="1" si="0"/>
        <v>0.8374503932511741</v>
      </c>
      <c r="D16" s="2">
        <f t="shared" ca="1" si="0"/>
        <v>0.91558686670747325</v>
      </c>
      <c r="E16" s="2">
        <f t="shared" ca="1" si="0"/>
        <v>0.16269205022018685</v>
      </c>
      <c r="F16" s="2">
        <f t="shared" ca="1" si="0"/>
        <v>0.30956557224362724</v>
      </c>
      <c r="G16" s="2">
        <f t="shared" ca="1" si="0"/>
        <v>0.37171799623835577</v>
      </c>
      <c r="H16" s="2">
        <f t="shared" ca="1" si="2"/>
        <v>3.0353915063906287</v>
      </c>
      <c r="I16" s="2">
        <f t="shared" ca="1" si="3"/>
        <v>5.0051148330441185E-2</v>
      </c>
      <c r="J16" s="2">
        <f t="shared" ca="1" si="4"/>
        <v>22.008658848661167</v>
      </c>
    </row>
    <row r="17" spans="1:10" x14ac:dyDescent="0.25">
      <c r="A17" s="2">
        <v>9</v>
      </c>
      <c r="B17" s="2">
        <f t="shared" ca="1" si="1"/>
        <v>7.2680206290281935E-2</v>
      </c>
      <c r="C17" s="2">
        <f t="shared" ca="1" si="0"/>
        <v>0.24362401932978595</v>
      </c>
      <c r="D17" s="2">
        <f t="shared" ca="1" si="0"/>
        <v>5.2625619568023141E-2</v>
      </c>
      <c r="E17" s="2">
        <f t="shared" ca="1" si="0"/>
        <v>0.80322836779688422</v>
      </c>
      <c r="F17" s="2">
        <f t="shared" ca="1" si="0"/>
        <v>0.13609795279637316</v>
      </c>
      <c r="G17" s="2">
        <f t="shared" ca="1" si="0"/>
        <v>0.19303410426279544</v>
      </c>
      <c r="H17" s="2">
        <f t="shared" ca="1" si="2"/>
        <v>1.5012902700441437</v>
      </c>
      <c r="I17" s="2">
        <f t="shared" ca="1" si="3"/>
        <v>-2.1194956261640905</v>
      </c>
      <c r="J17" s="2">
        <f t="shared" ca="1" si="4"/>
        <v>21.633327256673613</v>
      </c>
    </row>
    <row r="18" spans="1:10" x14ac:dyDescent="0.25">
      <c r="A18" s="2">
        <v>10</v>
      </c>
      <c r="B18" s="2">
        <f t="shared" ca="1" si="1"/>
        <v>0.25415013926945185</v>
      </c>
      <c r="C18" s="2">
        <f t="shared" ca="1" si="0"/>
        <v>0.61618811391431827</v>
      </c>
      <c r="D18" s="2">
        <f t="shared" ca="1" si="0"/>
        <v>0.30089373400040409</v>
      </c>
      <c r="E18" s="2">
        <f t="shared" ca="1" si="0"/>
        <v>0.80750739774564761</v>
      </c>
      <c r="F18" s="2">
        <f t="shared" ca="1" si="0"/>
        <v>0.52155369262817586</v>
      </c>
      <c r="G18" s="2">
        <f t="shared" ca="1" si="0"/>
        <v>1.5398822173077198E-3</v>
      </c>
      <c r="H18" s="2">
        <f t="shared" ca="1" si="2"/>
        <v>2.5018329597753053</v>
      </c>
      <c r="I18" s="2">
        <f t="shared" ca="1" si="3"/>
        <v>-0.70451458461302641</v>
      </c>
      <c r="J18" s="2">
        <f t="shared" ca="1" si="4"/>
        <v>21.878118976861945</v>
      </c>
    </row>
    <row r="19" spans="1:10" x14ac:dyDescent="0.25">
      <c r="A19" s="2">
        <v>11</v>
      </c>
      <c r="B19" s="2">
        <f t="shared" ca="1" si="1"/>
        <v>0.61966910297151823</v>
      </c>
      <c r="C19" s="2">
        <f t="shared" ca="1" si="0"/>
        <v>0.9160942422975642</v>
      </c>
      <c r="D19" s="2">
        <f t="shared" ca="1" si="0"/>
        <v>0.15891195311835693</v>
      </c>
      <c r="E19" s="2">
        <f t="shared" ca="1" si="0"/>
        <v>0.16357910379823437</v>
      </c>
      <c r="F19" s="2">
        <f t="shared" ca="1" si="0"/>
        <v>0.92749286476717496</v>
      </c>
      <c r="G19" s="2">
        <f t="shared" ca="1" si="0"/>
        <v>0.55969281114452352</v>
      </c>
      <c r="H19" s="2">
        <f t="shared" ca="1" si="2"/>
        <v>3.3454400780973725</v>
      </c>
      <c r="I19" s="2">
        <f t="shared" ca="1" si="3"/>
        <v>0.48852604343252537</v>
      </c>
      <c r="J19" s="2">
        <f t="shared" ca="1" si="4"/>
        <v>22.084515005513826</v>
      </c>
    </row>
    <row r="20" spans="1:10" x14ac:dyDescent="0.25">
      <c r="A20" s="2">
        <v>12</v>
      </c>
      <c r="B20" s="2">
        <f t="shared" ca="1" si="1"/>
        <v>0.68532026302117377</v>
      </c>
      <c r="C20" s="2">
        <f t="shared" ca="1" si="0"/>
        <v>0.12402553723771992</v>
      </c>
      <c r="D20" s="2">
        <f t="shared" ca="1" si="0"/>
        <v>0.79727963933872015</v>
      </c>
      <c r="E20" s="2">
        <f t="shared" ca="1" si="0"/>
        <v>0.83798595515658014</v>
      </c>
      <c r="F20" s="2">
        <f t="shared" ca="1" si="0"/>
        <v>0.13459035738562009</v>
      </c>
      <c r="G20" s="2">
        <f t="shared" ca="1" si="0"/>
        <v>0.72679850555727155</v>
      </c>
      <c r="H20" s="2">
        <f t="shared" ca="1" si="2"/>
        <v>3.3060002576970855</v>
      </c>
      <c r="I20" s="2">
        <f t="shared" ca="1" si="3"/>
        <v>0.43274971452488037</v>
      </c>
      <c r="J20" s="2">
        <f t="shared" ca="1" si="4"/>
        <v>22.074865700612804</v>
      </c>
    </row>
    <row r="21" spans="1:10" x14ac:dyDescent="0.25">
      <c r="A21" s="2">
        <v>13</v>
      </c>
      <c r="B21" s="2">
        <f t="shared" ca="1" si="1"/>
        <v>0.93613420267352287</v>
      </c>
      <c r="C21" s="2">
        <f t="shared" ca="1" si="0"/>
        <v>0.35310875220281457</v>
      </c>
      <c r="D21" s="2">
        <f t="shared" ca="1" si="0"/>
        <v>0.98594328198204206</v>
      </c>
      <c r="E21" s="2">
        <f t="shared" ca="1" si="0"/>
        <v>0.26286137974169954</v>
      </c>
      <c r="F21" s="2">
        <f t="shared" ca="1" si="0"/>
        <v>0.30423516488239966</v>
      </c>
      <c r="G21" s="2">
        <f t="shared" ca="1" si="0"/>
        <v>0.43189324099678361</v>
      </c>
      <c r="H21" s="2">
        <f t="shared" ca="1" si="2"/>
        <v>3.2741760224792618</v>
      </c>
      <c r="I21" s="2">
        <f t="shared" ca="1" si="3"/>
        <v>0.38774344946768252</v>
      </c>
      <c r="J21" s="2">
        <f t="shared" ca="1" si="4"/>
        <v>22.067079616757908</v>
      </c>
    </row>
    <row r="22" spans="1:10" x14ac:dyDescent="0.25">
      <c r="A22" s="2">
        <v>14</v>
      </c>
      <c r="B22" s="2">
        <f t="shared" ca="1" si="1"/>
        <v>0.81309146113309771</v>
      </c>
      <c r="C22" s="2">
        <f t="shared" ca="1" si="0"/>
        <v>0.10410194104062009</v>
      </c>
      <c r="D22" s="2">
        <f t="shared" ca="1" si="0"/>
        <v>0.10160636784892541</v>
      </c>
      <c r="E22" s="2">
        <f t="shared" ca="1" si="0"/>
        <v>0.37903050348723311</v>
      </c>
      <c r="F22" s="2">
        <f t="shared" ca="1" si="0"/>
        <v>0.70215372456467406</v>
      </c>
      <c r="G22" s="2">
        <f t="shared" ca="1" si="0"/>
        <v>0.79492787962176137</v>
      </c>
      <c r="H22" s="2">
        <f t="shared" ca="1" si="2"/>
        <v>2.8949118776963116</v>
      </c>
      <c r="I22" s="2">
        <f t="shared" ca="1" si="3"/>
        <v>-0.14861704780619861</v>
      </c>
      <c r="J22" s="2">
        <f t="shared" ca="1" si="4"/>
        <v>21.974289250729527</v>
      </c>
    </row>
    <row r="23" spans="1:10" x14ac:dyDescent="0.25">
      <c r="A23" s="2">
        <v>15</v>
      </c>
      <c r="B23" s="2">
        <f t="shared" ca="1" si="1"/>
        <v>0.80203198459820091</v>
      </c>
      <c r="C23" s="2">
        <f t="shared" ca="1" si="0"/>
        <v>0.44226778830602265</v>
      </c>
      <c r="D23" s="2">
        <f t="shared" ca="1" si="0"/>
        <v>0.48013129876705085</v>
      </c>
      <c r="E23" s="2">
        <f t="shared" ca="1" si="0"/>
        <v>0.27689864293677924</v>
      </c>
      <c r="F23" s="2">
        <f t="shared" ca="1" si="0"/>
        <v>0.66333725602783622</v>
      </c>
      <c r="G23" s="2">
        <f t="shared" ca="1" si="0"/>
        <v>0.76225072552038242</v>
      </c>
      <c r="H23" s="2">
        <f t="shared" ca="1" si="2"/>
        <v>3.4269176961562722</v>
      </c>
      <c r="I23" s="2">
        <f t="shared" ca="1" si="3"/>
        <v>0.60375279592127618</v>
      </c>
      <c r="J23" s="2">
        <f t="shared" ca="1" si="4"/>
        <v>22.104449233694382</v>
      </c>
    </row>
    <row r="24" spans="1:10" x14ac:dyDescent="0.25">
      <c r="A24" s="2">
        <v>16</v>
      </c>
      <c r="B24" s="2">
        <f t="shared" ca="1" si="1"/>
        <v>0.50492468310519834</v>
      </c>
      <c r="C24" s="2">
        <f t="shared" ca="1" si="0"/>
        <v>0.57217444013416618</v>
      </c>
      <c r="D24" s="2">
        <f t="shared" ca="1" si="0"/>
        <v>0.88435077782697602</v>
      </c>
      <c r="E24" s="2">
        <f t="shared" ca="1" si="0"/>
        <v>0.12867565318892626</v>
      </c>
      <c r="F24" s="2">
        <f t="shared" ca="1" si="0"/>
        <v>0.82687617395719881</v>
      </c>
      <c r="G24" s="2">
        <f t="shared" ca="1" si="0"/>
        <v>0.68429363582662828</v>
      </c>
      <c r="H24" s="2">
        <f t="shared" ca="1" si="2"/>
        <v>3.6012953640390943</v>
      </c>
      <c r="I24" s="2">
        <f t="shared" ca="1" si="3"/>
        <v>0.85036005881615462</v>
      </c>
      <c r="J24" s="2">
        <f t="shared" ca="1" si="4"/>
        <v>22.147112290175194</v>
      </c>
    </row>
    <row r="25" spans="1:10" x14ac:dyDescent="0.25">
      <c r="A25" s="2">
        <v>17</v>
      </c>
      <c r="B25" s="2">
        <f t="shared" ca="1" si="1"/>
        <v>0.41437500684297857</v>
      </c>
      <c r="C25" s="2">
        <f t="shared" ca="1" si="1"/>
        <v>0.10811535035855513</v>
      </c>
      <c r="D25" s="2">
        <f t="shared" ca="1" si="1"/>
        <v>0.62021726907912722</v>
      </c>
      <c r="E25" s="2">
        <f t="shared" ca="1" si="1"/>
        <v>0.37087023067427372</v>
      </c>
      <c r="F25" s="2">
        <f t="shared" ca="1" si="1"/>
        <v>0.73613400637345272</v>
      </c>
      <c r="G25" s="2">
        <f t="shared" ca="1" si="1"/>
        <v>0.12020514972543861</v>
      </c>
      <c r="H25" s="2">
        <f t="shared" ca="1" si="2"/>
        <v>2.3699170130538256</v>
      </c>
      <c r="I25" s="2">
        <f t="shared" ca="1" si="3"/>
        <v>-0.89107190555982951</v>
      </c>
      <c r="J25" s="2">
        <f t="shared" ca="1" si="4"/>
        <v>21.845844560338151</v>
      </c>
    </row>
    <row r="26" spans="1:10" x14ac:dyDescent="0.25">
      <c r="A26" s="2">
        <v>18</v>
      </c>
      <c r="B26" s="2">
        <f t="shared" ca="1" si="1"/>
        <v>1.9010450240254495E-2</v>
      </c>
      <c r="C26" s="2">
        <f t="shared" ca="1" si="1"/>
        <v>0.52930185520736661</v>
      </c>
      <c r="D26" s="2">
        <f t="shared" ca="1" si="1"/>
        <v>0.63920888208336712</v>
      </c>
      <c r="E26" s="2">
        <f t="shared" ca="1" si="1"/>
        <v>3.746717225726004E-2</v>
      </c>
      <c r="F26" s="2">
        <f t="shared" ca="1" si="1"/>
        <v>0.3737600740968583</v>
      </c>
      <c r="G26" s="2">
        <f t="shared" ca="1" si="1"/>
        <v>0.55533353762732551</v>
      </c>
      <c r="H26" s="2">
        <f t="shared" ca="1" si="2"/>
        <v>2.154081971512432</v>
      </c>
      <c r="I26" s="2">
        <f t="shared" ca="1" si="3"/>
        <v>-1.1963087485430288</v>
      </c>
      <c r="J26" s="2">
        <f t="shared" ca="1" si="4"/>
        <v>21.793038586502057</v>
      </c>
    </row>
    <row r="27" spans="1:10" x14ac:dyDescent="0.25">
      <c r="A27" s="2">
        <v>19</v>
      </c>
      <c r="B27" s="2">
        <f t="shared" ca="1" si="1"/>
        <v>0.14673600056209879</v>
      </c>
      <c r="C27" s="2">
        <f t="shared" ca="1" si="1"/>
        <v>0.67561088086236032</v>
      </c>
      <c r="D27" s="2">
        <f t="shared" ca="1" si="1"/>
        <v>0.76496547110915025</v>
      </c>
      <c r="E27" s="2">
        <f t="shared" ca="1" si="1"/>
        <v>0.63259609454045718</v>
      </c>
      <c r="F27" s="2">
        <f t="shared" ca="1" si="1"/>
        <v>0.17248033289370968</v>
      </c>
      <c r="G27" s="2">
        <f t="shared" ca="1" si="1"/>
        <v>0.64702147113565356</v>
      </c>
      <c r="H27" s="2">
        <f t="shared" ca="1" si="2"/>
        <v>3.0394102511034298</v>
      </c>
      <c r="I27" s="2">
        <f t="shared" ca="1" si="3"/>
        <v>5.5734511606999611E-2</v>
      </c>
      <c r="J27" s="2">
        <f t="shared" ca="1" si="4"/>
        <v>22.009642070508011</v>
      </c>
    </row>
    <row r="28" spans="1:10" x14ac:dyDescent="0.25">
      <c r="A28" s="2">
        <v>20</v>
      </c>
      <c r="B28" s="2">
        <f t="shared" ca="1" si="1"/>
        <v>0.63415105996645749</v>
      </c>
      <c r="C28" s="2">
        <f t="shared" ca="1" si="1"/>
        <v>6.6329293036261228E-2</v>
      </c>
      <c r="D28" s="2">
        <f t="shared" ca="1" si="1"/>
        <v>3.3493640841975036E-3</v>
      </c>
      <c r="E28" s="2">
        <f t="shared" ca="1" si="1"/>
        <v>0.10097727990045346</v>
      </c>
      <c r="F28" s="2">
        <f t="shared" ca="1" si="1"/>
        <v>0.21803089060595437</v>
      </c>
      <c r="G28" s="2">
        <f t="shared" ca="1" si="1"/>
        <v>0.28081536309402166</v>
      </c>
      <c r="H28" s="2">
        <f t="shared" ca="1" si="2"/>
        <v>1.3036532506873457</v>
      </c>
      <c r="I28" s="2">
        <f t="shared" ca="1" si="3"/>
        <v>-2.3989965793654684</v>
      </c>
      <c r="J28" s="2">
        <f t="shared" ca="1" si="4"/>
        <v>21.584973591769774</v>
      </c>
    </row>
    <row r="29" spans="1:10" ht="18" x14ac:dyDescent="0.25">
      <c r="I29" s="18" t="s">
        <v>11</v>
      </c>
      <c r="J29" s="18">
        <f ca="1">AVERAGE(J9:J28)</f>
        <v>21.974018810900052</v>
      </c>
    </row>
    <row r="30" spans="1:10" ht="18.75" x14ac:dyDescent="0.25">
      <c r="D30" s="15"/>
      <c r="I30" s="18" t="s">
        <v>12</v>
      </c>
      <c r="J30" s="18">
        <f ca="1">_xlfn.VAR.S(J9:J28)</f>
        <v>3.1692575891722086E-2</v>
      </c>
    </row>
    <row r="32" spans="1:10" ht="18.75" x14ac:dyDescent="0.3">
      <c r="B32" s="6" t="s">
        <v>24</v>
      </c>
    </row>
    <row r="33" spans="1:7" x14ac:dyDescent="0.25">
      <c r="A33" s="2" t="s">
        <v>3</v>
      </c>
      <c r="B33" s="2" t="s">
        <v>29</v>
      </c>
      <c r="C33" s="2" t="s">
        <v>30</v>
      </c>
      <c r="D33" s="2" t="s">
        <v>25</v>
      </c>
      <c r="E33" s="2" t="s">
        <v>26</v>
      </c>
      <c r="F33" s="2" t="s">
        <v>27</v>
      </c>
      <c r="G33" s="2" t="s">
        <v>28</v>
      </c>
    </row>
    <row r="34" spans="1:7" x14ac:dyDescent="0.25">
      <c r="A34" s="2">
        <v>1</v>
      </c>
      <c r="B34" s="13">
        <f ca="1">RAND()</f>
        <v>0.69529032489518205</v>
      </c>
      <c r="C34" s="13">
        <f ca="1">RAND()</f>
        <v>0.74212131530882686</v>
      </c>
      <c r="D34" s="2">
        <f ca="1">SQRT(-2*LN(B34))*SIN(2*PI()*C34)</f>
        <v>-0.85151149584020125</v>
      </c>
      <c r="E34" s="2">
        <f ca="1">SQRT(-2*LN(B34))*COS(2*PI()*C34)</f>
        <v>-4.2187040844777819E-2</v>
      </c>
      <c r="F34" s="2">
        <f ca="1">D34*$C$3+$C$2</f>
        <v>21.852688511219647</v>
      </c>
      <c r="G34" s="2">
        <f ca="1">E34*$C$3+$C$2</f>
        <v>21.992701641933852</v>
      </c>
    </row>
    <row r="35" spans="1:7" x14ac:dyDescent="0.25">
      <c r="A35" s="2">
        <v>2</v>
      </c>
      <c r="B35" s="2">
        <f t="shared" ref="B35:C53" ca="1" si="5">RAND()</f>
        <v>2.2968622261810734E-2</v>
      </c>
      <c r="C35" s="2">
        <f t="shared" ca="1" si="5"/>
        <v>0.3466130719437267</v>
      </c>
      <c r="D35" s="2">
        <f t="shared" ref="D35:D53" ca="1" si="6">SQRT(-2*LN(B35))*SIN(2*PI()*C35)</f>
        <v>2.2564105736721669</v>
      </c>
      <c r="E35" s="2">
        <f t="shared" ref="E35:E53" ca="1" si="7">SQRT(-2*LN(B35))*COS(2*PI()*C35)</f>
        <v>-1.5671195905132869</v>
      </c>
      <c r="F35" s="2">
        <f t="shared" ref="F35:F53" ca="1" si="8">D35*$C$3+$C$2</f>
        <v>22.390359029245285</v>
      </c>
      <c r="G35" s="2">
        <f t="shared" ref="G35:G53" ca="1" si="9">E35*$C$3+$C$2</f>
        <v>21.728888310841203</v>
      </c>
    </row>
    <row r="36" spans="1:7" x14ac:dyDescent="0.25">
      <c r="A36" s="2">
        <v>3</v>
      </c>
      <c r="B36" s="2">
        <f t="shared" ca="1" si="5"/>
        <v>0.83821518004625917</v>
      </c>
      <c r="C36" s="2">
        <f t="shared" ca="1" si="5"/>
        <v>0.70599607051495183</v>
      </c>
      <c r="D36" s="2">
        <f t="shared" ca="1" si="6"/>
        <v>-0.57154153959963472</v>
      </c>
      <c r="E36" s="2">
        <f t="shared" ca="1" si="7"/>
        <v>-0.16217624745803991</v>
      </c>
      <c r="F36" s="2">
        <f t="shared" ca="1" si="8"/>
        <v>21.901123313649265</v>
      </c>
      <c r="G36" s="2">
        <f t="shared" ca="1" si="9"/>
        <v>21.97194350918976</v>
      </c>
    </row>
    <row r="37" spans="1:7" x14ac:dyDescent="0.25">
      <c r="A37" s="2">
        <v>4</v>
      </c>
      <c r="B37" s="2">
        <f t="shared" ca="1" si="5"/>
        <v>0.82853745882598906</v>
      </c>
      <c r="C37" s="2">
        <f t="shared" ca="1" si="5"/>
        <v>0.73196184008535725</v>
      </c>
      <c r="D37" s="2">
        <f t="shared" ca="1" si="6"/>
        <v>-0.60940535630548376</v>
      </c>
      <c r="E37" s="2">
        <f t="shared" ca="1" si="7"/>
        <v>-6.9365498125601166E-2</v>
      </c>
      <c r="F37" s="2">
        <f t="shared" ca="1" si="8"/>
        <v>21.894572873359152</v>
      </c>
      <c r="G37" s="2">
        <f t="shared" ca="1" si="9"/>
        <v>21.98799976882427</v>
      </c>
    </row>
    <row r="38" spans="1:7" x14ac:dyDescent="0.25">
      <c r="A38" s="2">
        <v>5</v>
      </c>
      <c r="B38" s="2">
        <f t="shared" ca="1" si="5"/>
        <v>0.79192148191825418</v>
      </c>
      <c r="C38" s="2">
        <f t="shared" ca="1" si="5"/>
        <v>0.9679384395425159</v>
      </c>
      <c r="D38" s="2">
        <f t="shared" ca="1" si="6"/>
        <v>-0.13667498279558313</v>
      </c>
      <c r="E38" s="2">
        <f t="shared" ca="1" si="7"/>
        <v>0.66925780625006193</v>
      </c>
      <c r="F38" s="2">
        <f t="shared" ca="1" si="8"/>
        <v>21.976355227976363</v>
      </c>
      <c r="G38" s="2">
        <f t="shared" ca="1" si="9"/>
        <v>22.11578160048126</v>
      </c>
    </row>
    <row r="39" spans="1:7" x14ac:dyDescent="0.25">
      <c r="A39" s="2">
        <v>6</v>
      </c>
      <c r="B39" s="2">
        <f t="shared" ca="1" si="5"/>
        <v>0.92608417519046027</v>
      </c>
      <c r="C39" s="2">
        <f t="shared" ca="1" si="5"/>
        <v>0.80357506044081528</v>
      </c>
      <c r="D39" s="2">
        <f t="shared" ca="1" si="6"/>
        <v>-0.36989852048423405</v>
      </c>
      <c r="E39" s="2">
        <f t="shared" ca="1" si="7"/>
        <v>0.12944256491226536</v>
      </c>
      <c r="F39" s="2">
        <f t="shared" ca="1" si="8"/>
        <v>21.936007555956227</v>
      </c>
      <c r="G39" s="2">
        <f t="shared" ca="1" si="9"/>
        <v>22.022393563729821</v>
      </c>
    </row>
    <row r="40" spans="1:7" x14ac:dyDescent="0.25">
      <c r="A40" s="2">
        <v>7</v>
      </c>
      <c r="B40" s="2">
        <f t="shared" ca="1" si="5"/>
        <v>7.9157177214917773E-2</v>
      </c>
      <c r="C40" s="2">
        <f t="shared" ca="1" si="5"/>
        <v>0.35618277608144988</v>
      </c>
      <c r="D40" s="2">
        <f t="shared" ca="1" si="6"/>
        <v>1.7693205172883972</v>
      </c>
      <c r="E40" s="2">
        <f t="shared" ca="1" si="7"/>
        <v>-1.3936084612761488</v>
      </c>
      <c r="F40" s="2">
        <f t="shared" ca="1" si="8"/>
        <v>22.306092449490894</v>
      </c>
      <c r="G40" s="2">
        <f t="shared" ca="1" si="9"/>
        <v>21.758905736199225</v>
      </c>
    </row>
    <row r="41" spans="1:7" x14ac:dyDescent="0.25">
      <c r="A41" s="2">
        <v>8</v>
      </c>
      <c r="B41" s="2">
        <f t="shared" ca="1" si="5"/>
        <v>0.47825127665068257</v>
      </c>
      <c r="C41" s="2">
        <f t="shared" ca="1" si="5"/>
        <v>0.61056899282940236</v>
      </c>
      <c r="D41" s="2">
        <f t="shared" ca="1" si="6"/>
        <v>-0.77755202912331378</v>
      </c>
      <c r="E41" s="2">
        <f t="shared" ca="1" si="7"/>
        <v>-0.93308672935291448</v>
      </c>
      <c r="F41" s="2">
        <f t="shared" ca="1" si="8"/>
        <v>21.865483498961666</v>
      </c>
      <c r="G41" s="2">
        <f t="shared" ca="1" si="9"/>
        <v>21.838575995821945</v>
      </c>
    </row>
    <row r="42" spans="1:7" x14ac:dyDescent="0.25">
      <c r="A42" s="2">
        <v>9</v>
      </c>
      <c r="B42" s="2">
        <f t="shared" ca="1" si="5"/>
        <v>0.54317594826857973</v>
      </c>
      <c r="C42" s="2">
        <f t="shared" ca="1" si="5"/>
        <v>4.6907588970163561E-2</v>
      </c>
      <c r="D42" s="2">
        <f t="shared" ca="1" si="6"/>
        <v>0.32093099436920741</v>
      </c>
      <c r="E42" s="2">
        <f t="shared" ca="1" si="7"/>
        <v>1.0571883748893718</v>
      </c>
      <c r="F42" s="2">
        <f t="shared" ca="1" si="8"/>
        <v>22.055521062025871</v>
      </c>
      <c r="G42" s="2">
        <f t="shared" ca="1" si="9"/>
        <v>22.182893588855862</v>
      </c>
    </row>
    <row r="43" spans="1:7" x14ac:dyDescent="0.25">
      <c r="A43" s="2">
        <v>10</v>
      </c>
      <c r="B43" s="2">
        <f t="shared" ca="1" si="5"/>
        <v>0.20844530332596511</v>
      </c>
      <c r="C43" s="2">
        <f t="shared" ca="1" si="5"/>
        <v>0.3160580783404594</v>
      </c>
      <c r="D43" s="2">
        <f t="shared" ca="1" si="6"/>
        <v>1.6205583036808018</v>
      </c>
      <c r="E43" s="2">
        <f t="shared" ca="1" si="7"/>
        <v>-0.71410643256106054</v>
      </c>
      <c r="F43" s="2">
        <f t="shared" ca="1" si="8"/>
        <v>22.280356586536779</v>
      </c>
      <c r="G43" s="2">
        <f t="shared" ca="1" si="9"/>
        <v>21.876459587166938</v>
      </c>
    </row>
    <row r="44" spans="1:7" x14ac:dyDescent="0.25">
      <c r="A44" s="2">
        <v>11</v>
      </c>
      <c r="B44" s="2">
        <f t="shared" ca="1" si="5"/>
        <v>6.8547909508907878E-2</v>
      </c>
      <c r="C44" s="2">
        <f t="shared" ca="1" si="5"/>
        <v>0.67184902564400295</v>
      </c>
      <c r="D44" s="2">
        <f t="shared" ca="1" si="6"/>
        <v>-2.041701902493875</v>
      </c>
      <c r="E44" s="2">
        <f t="shared" ca="1" si="7"/>
        <v>-1.0917408483460265</v>
      </c>
      <c r="F44" s="2">
        <f t="shared" ca="1" si="8"/>
        <v>21.646785570868559</v>
      </c>
      <c r="G44" s="2">
        <f t="shared" ca="1" si="9"/>
        <v>21.811128833236136</v>
      </c>
    </row>
    <row r="45" spans="1:7" x14ac:dyDescent="0.25">
      <c r="A45" s="2">
        <v>12</v>
      </c>
      <c r="B45" s="2">
        <f t="shared" ca="1" si="5"/>
        <v>0.62426807544913177</v>
      </c>
      <c r="C45" s="2">
        <f t="shared" ca="1" si="5"/>
        <v>0.88452563420426988</v>
      </c>
      <c r="D45" s="2">
        <f t="shared" ca="1" si="6"/>
        <v>-0.64413433949891963</v>
      </c>
      <c r="E45" s="2">
        <f t="shared" ca="1" si="7"/>
        <v>0.72625184490702954</v>
      </c>
      <c r="F45" s="2">
        <f t="shared" ca="1" si="8"/>
        <v>21.888564759266686</v>
      </c>
      <c r="G45" s="2">
        <f t="shared" ca="1" si="9"/>
        <v>22.125641569168916</v>
      </c>
    </row>
    <row r="46" spans="1:7" x14ac:dyDescent="0.25">
      <c r="A46" s="2">
        <v>13</v>
      </c>
      <c r="B46" s="2">
        <f t="shared" ca="1" si="5"/>
        <v>0.28931040060424129</v>
      </c>
      <c r="C46" s="2">
        <f t="shared" ca="1" si="5"/>
        <v>0.16639858943066665</v>
      </c>
      <c r="D46" s="2">
        <f t="shared" ca="1" si="6"/>
        <v>1.3626301059953634</v>
      </c>
      <c r="E46" s="2">
        <f t="shared" ca="1" si="7"/>
        <v>0.7897780876083289</v>
      </c>
      <c r="F46" s="2">
        <f t="shared" ca="1" si="8"/>
        <v>22.235735008337198</v>
      </c>
      <c r="G46" s="2">
        <f t="shared" ca="1" si="9"/>
        <v>22.13663160915624</v>
      </c>
    </row>
    <row r="47" spans="1:7" x14ac:dyDescent="0.25">
      <c r="A47" s="2">
        <v>14</v>
      </c>
      <c r="B47" s="2">
        <f t="shared" ca="1" si="5"/>
        <v>6.6528290616113095E-2</v>
      </c>
      <c r="C47" s="2">
        <f t="shared" ca="1" si="5"/>
        <v>0.21166916211593201</v>
      </c>
      <c r="D47" s="2">
        <f t="shared" ca="1" si="6"/>
        <v>2.260949469681941</v>
      </c>
      <c r="E47" s="2">
        <f t="shared" ca="1" si="7"/>
        <v>0.55530486538609136</v>
      </c>
      <c r="F47" s="2">
        <f t="shared" ca="1" si="8"/>
        <v>22.391144258254975</v>
      </c>
      <c r="G47" s="2">
        <f t="shared" ca="1" si="9"/>
        <v>22.096067741711792</v>
      </c>
    </row>
    <row r="48" spans="1:7" x14ac:dyDescent="0.25">
      <c r="A48" s="2">
        <v>15</v>
      </c>
      <c r="B48" s="2">
        <f t="shared" ca="1" si="5"/>
        <v>0.51086298185945755</v>
      </c>
      <c r="C48" s="2">
        <f t="shared" ca="1" si="5"/>
        <v>0.14093386231014104</v>
      </c>
      <c r="D48" s="2">
        <f t="shared" ca="1" si="6"/>
        <v>0.89735323144407386</v>
      </c>
      <c r="E48" s="2">
        <f t="shared" ca="1" si="7"/>
        <v>0.73352907372977416</v>
      </c>
      <c r="F48" s="2">
        <f t="shared" ca="1" si="8"/>
        <v>22.155242109039825</v>
      </c>
      <c r="G48" s="2">
        <f t="shared" ca="1" si="9"/>
        <v>22.12690052975525</v>
      </c>
    </row>
    <row r="49" spans="1:7" x14ac:dyDescent="0.25">
      <c r="A49" s="2">
        <v>16</v>
      </c>
      <c r="B49" s="2">
        <f t="shared" ca="1" si="5"/>
        <v>0.59754759447910333</v>
      </c>
      <c r="C49" s="2">
        <f t="shared" ca="1" si="5"/>
        <v>4.0533086808642094E-2</v>
      </c>
      <c r="D49" s="2">
        <f t="shared" ca="1" si="6"/>
        <v>0.25566427861134272</v>
      </c>
      <c r="E49" s="2">
        <f t="shared" ca="1" si="7"/>
        <v>0.98207864312176485</v>
      </c>
      <c r="F49" s="2">
        <f t="shared" ca="1" si="8"/>
        <v>22.044229920199761</v>
      </c>
      <c r="G49" s="2">
        <f t="shared" ca="1" si="9"/>
        <v>22.169899605260067</v>
      </c>
    </row>
    <row r="50" spans="1:7" x14ac:dyDescent="0.25">
      <c r="A50" s="2">
        <v>17</v>
      </c>
      <c r="B50" s="2">
        <f t="shared" ca="1" si="5"/>
        <v>0.72314158835268505</v>
      </c>
      <c r="C50" s="2">
        <f t="shared" ca="1" si="5"/>
        <v>0.82637927458323168</v>
      </c>
      <c r="D50" s="2">
        <f t="shared" ca="1" si="6"/>
        <v>-0.71421793648493836</v>
      </c>
      <c r="E50" s="2">
        <f t="shared" ca="1" si="7"/>
        <v>0.37174348974889027</v>
      </c>
      <c r="F50" s="2">
        <f t="shared" ca="1" si="8"/>
        <v>21.876440296988104</v>
      </c>
      <c r="G50" s="2">
        <f t="shared" ca="1" si="9"/>
        <v>22.064311623726557</v>
      </c>
    </row>
    <row r="51" spans="1:7" x14ac:dyDescent="0.25">
      <c r="A51" s="2">
        <v>18</v>
      </c>
      <c r="B51" s="2">
        <f t="shared" ca="1" si="5"/>
        <v>0.12695927402817109</v>
      </c>
      <c r="C51" s="2">
        <f t="shared" ca="1" si="5"/>
        <v>0.21659895407423091</v>
      </c>
      <c r="D51" s="2">
        <f t="shared" ca="1" si="6"/>
        <v>1.9871160736137268</v>
      </c>
      <c r="E51" s="2">
        <f t="shared" ca="1" si="7"/>
        <v>0.42325825659497579</v>
      </c>
      <c r="F51" s="2">
        <f t="shared" ca="1" si="8"/>
        <v>22.343771080735173</v>
      </c>
      <c r="G51" s="2">
        <f t="shared" ca="1" si="9"/>
        <v>22.073223678390931</v>
      </c>
    </row>
    <row r="52" spans="1:7" x14ac:dyDescent="0.25">
      <c r="A52" s="2">
        <v>19</v>
      </c>
      <c r="B52" s="2">
        <f t="shared" ca="1" si="5"/>
        <v>0.68982409362557184</v>
      </c>
      <c r="C52" s="2">
        <f t="shared" ca="1" si="5"/>
        <v>0.5160592252664874</v>
      </c>
      <c r="D52" s="2">
        <f t="shared" ca="1" si="6"/>
        <v>-8.6807176613215783E-2</v>
      </c>
      <c r="E52" s="2">
        <f t="shared" ca="1" si="7"/>
        <v>-0.85738078787839667</v>
      </c>
      <c r="F52" s="2">
        <f t="shared" ca="1" si="8"/>
        <v>21.984982358445915</v>
      </c>
      <c r="G52" s="2">
        <f t="shared" ca="1" si="9"/>
        <v>21.851673123697037</v>
      </c>
    </row>
    <row r="53" spans="1:7" x14ac:dyDescent="0.25">
      <c r="A53" s="2">
        <v>20</v>
      </c>
      <c r="B53" s="2">
        <f t="shared" ca="1" si="5"/>
        <v>0.69266877772380009</v>
      </c>
      <c r="C53" s="2">
        <f t="shared" ca="1" si="5"/>
        <v>1.4532081922429718E-2</v>
      </c>
      <c r="D53" s="2">
        <f t="shared" ca="1" si="6"/>
        <v>7.8139817428858699E-2</v>
      </c>
      <c r="E53" s="2">
        <f t="shared" ca="1" si="7"/>
        <v>0.85340545198324569</v>
      </c>
      <c r="F53" s="2">
        <f t="shared" ca="1" si="8"/>
        <v>22.013518188415194</v>
      </c>
      <c r="G53" s="2">
        <f t="shared" ca="1" si="9"/>
        <v>22.1476391431931</v>
      </c>
    </row>
    <row r="54" spans="1:7" ht="18" x14ac:dyDescent="0.25">
      <c r="E54" s="18" t="s">
        <v>11</v>
      </c>
      <c r="F54" s="18">
        <f ca="1">AVERAGE(F34:F53)</f>
        <v>22.051948682948627</v>
      </c>
      <c r="G54" s="18">
        <f ca="1">AVERAGE(G34:G53)</f>
        <v>22.003983038017008</v>
      </c>
    </row>
    <row r="55" spans="1:7" ht="18.75" x14ac:dyDescent="0.25">
      <c r="E55" s="18" t="s">
        <v>12</v>
      </c>
      <c r="F55" s="18">
        <f ca="1">_xlfn.VAR.S(F34:F53)</f>
        <v>4.4461899804307543E-2</v>
      </c>
      <c r="G55" s="18">
        <f ca="1">_xlfn.VAR.S(G34:G53)</f>
        <v>2.0978569319444931E-2</v>
      </c>
    </row>
  </sheetData>
  <mergeCells count="1">
    <mergeCell ref="T1:U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21</xdr:col>
                <xdr:colOff>590550</xdr:colOff>
                <xdr:row>0</xdr:row>
                <xdr:rowOff>171450</xdr:rowOff>
              </from>
              <to>
                <xdr:col>23</xdr:col>
                <xdr:colOff>9525</xdr:colOff>
                <xdr:row>2</xdr:row>
                <xdr:rowOff>123825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9</xdr:col>
                <xdr:colOff>76200</xdr:colOff>
                <xdr:row>3</xdr:row>
                <xdr:rowOff>152400</xdr:rowOff>
              </from>
              <to>
                <xdr:col>9</xdr:col>
                <xdr:colOff>676275</xdr:colOff>
                <xdr:row>5</xdr:row>
                <xdr:rowOff>238125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W78"/>
  <sheetViews>
    <sheetView zoomScale="70" zoomScaleNormal="70" workbookViewId="0"/>
  </sheetViews>
  <sheetFormatPr defaultRowHeight="15" x14ac:dyDescent="0.25"/>
  <cols>
    <col min="5" max="5" width="11.5703125" bestFit="1" customWidth="1"/>
    <col min="7" max="9" width="11.5703125" bestFit="1" customWidth="1"/>
    <col min="22" max="22" width="11" customWidth="1"/>
    <col min="23" max="23" width="10.5703125" customWidth="1"/>
  </cols>
  <sheetData>
    <row r="1" spans="1:2" ht="18.75" x14ac:dyDescent="0.3">
      <c r="B1" s="6" t="s">
        <v>31</v>
      </c>
    </row>
    <row r="2" spans="1:2" ht="15.75" x14ac:dyDescent="0.25">
      <c r="B2" s="5" t="s">
        <v>32</v>
      </c>
    </row>
    <row r="12" spans="1:2" x14ac:dyDescent="0.25">
      <c r="A12" s="2" t="s">
        <v>1</v>
      </c>
      <c r="B12" s="2">
        <v>5</v>
      </c>
    </row>
    <row r="13" spans="1:2" x14ac:dyDescent="0.25">
      <c r="A13" s="2" t="s">
        <v>2</v>
      </c>
      <c r="B13" s="2">
        <v>24</v>
      </c>
    </row>
    <row r="14" spans="1:2" x14ac:dyDescent="0.25">
      <c r="A14" s="2" t="s">
        <v>33</v>
      </c>
      <c r="B14" s="2">
        <f>(B12+B13)/2</f>
        <v>14.5</v>
      </c>
    </row>
    <row r="15" spans="1:2" ht="18" x14ac:dyDescent="0.25">
      <c r="A15" s="2" t="s">
        <v>14</v>
      </c>
      <c r="B15" s="2">
        <f>B14</f>
        <v>14.5</v>
      </c>
    </row>
    <row r="16" spans="1:2" ht="18.75" x14ac:dyDescent="0.25">
      <c r="A16" s="2" t="s">
        <v>34</v>
      </c>
      <c r="B16" s="2">
        <f>(20*B14^2+(B13-B12)^2)/20</f>
        <v>228.3</v>
      </c>
    </row>
    <row r="17" spans="1:23" ht="18.75" x14ac:dyDescent="0.25">
      <c r="A17" s="8" t="s">
        <v>16</v>
      </c>
      <c r="B17" s="2">
        <f>B16-B15^2</f>
        <v>18.050000000000011</v>
      </c>
    </row>
    <row r="19" spans="1:23" x14ac:dyDescent="0.25">
      <c r="A19" s="1" t="s">
        <v>20</v>
      </c>
      <c r="B19" s="9" t="s">
        <v>35</v>
      </c>
    </row>
    <row r="20" spans="1:23" x14ac:dyDescent="0.25">
      <c r="A20" s="1">
        <v>5</v>
      </c>
      <c r="B20" s="2">
        <f>(6/4/($B$13-$B$12))*(1-4*((A20-$B$14)/($B$13-$B$12))^2)</f>
        <v>0</v>
      </c>
      <c r="L20" s="2" t="s">
        <v>36</v>
      </c>
      <c r="M20" s="2">
        <f>6/4/($B$13-$B$12)</f>
        <v>7.8947368421052627E-2</v>
      </c>
    </row>
    <row r="21" spans="1:23" x14ac:dyDescent="0.25">
      <c r="A21" s="1">
        <v>5.5</v>
      </c>
      <c r="B21" s="2">
        <f t="shared" ref="B21:B60" si="0">(6/4/($B$13-$B$12))*(1-4*((A21-$B$14)/($B$13-$B$12))^2)</f>
        <v>8.0915585362297815E-3</v>
      </c>
    </row>
    <row r="22" spans="1:23" x14ac:dyDescent="0.25">
      <c r="A22" s="1">
        <v>6</v>
      </c>
      <c r="B22" s="2">
        <f t="shared" si="0"/>
        <v>1.5745735529960635E-2</v>
      </c>
      <c r="R22">
        <f>0.7*20*0.075</f>
        <v>1.05</v>
      </c>
    </row>
    <row r="23" spans="1:23" ht="15.75" thickBot="1" x14ac:dyDescent="0.3">
      <c r="A23" s="1">
        <v>6.5</v>
      </c>
      <c r="B23" s="2">
        <f t="shared" si="0"/>
        <v>2.2962530981192601E-2</v>
      </c>
    </row>
    <row r="24" spans="1:23" ht="16.5" thickTop="1" x14ac:dyDescent="0.25">
      <c r="A24" s="1">
        <v>7</v>
      </c>
      <c r="B24" s="2">
        <f t="shared" si="0"/>
        <v>2.9741944889925639E-2</v>
      </c>
      <c r="V24" s="145" t="s">
        <v>271</v>
      </c>
      <c r="W24" s="146"/>
    </row>
    <row r="25" spans="1:23" ht="15.75" x14ac:dyDescent="0.25">
      <c r="A25" s="1">
        <v>7.5</v>
      </c>
      <c r="B25" s="2">
        <f t="shared" si="0"/>
        <v>3.6083977256159791E-2</v>
      </c>
      <c r="V25" s="108" t="s">
        <v>1</v>
      </c>
      <c r="W25" s="113">
        <f ca="1">INT(3+RAND()*(7-3))</f>
        <v>6</v>
      </c>
    </row>
    <row r="26" spans="1:23" ht="16.5" thickBot="1" x14ac:dyDescent="0.3">
      <c r="A26" s="1">
        <v>8</v>
      </c>
      <c r="B26" s="2">
        <f t="shared" si="0"/>
        <v>4.1988628079895028E-2</v>
      </c>
      <c r="V26" s="110" t="s">
        <v>2</v>
      </c>
      <c r="W26" s="115">
        <f ca="1">INT(23+RAND()*(33-23))</f>
        <v>25</v>
      </c>
    </row>
    <row r="27" spans="1:23" ht="15.75" thickTop="1" x14ac:dyDescent="0.25">
      <c r="A27" s="1">
        <v>8.5</v>
      </c>
      <c r="B27" s="2">
        <f t="shared" si="0"/>
        <v>4.7455897361131358E-2</v>
      </c>
    </row>
    <row r="28" spans="1:23" x14ac:dyDescent="0.25">
      <c r="A28" s="1">
        <v>9</v>
      </c>
      <c r="B28" s="2">
        <f t="shared" si="0"/>
        <v>5.248578509986878E-2</v>
      </c>
    </row>
    <row r="29" spans="1:23" x14ac:dyDescent="0.25">
      <c r="A29" s="1">
        <v>9.5</v>
      </c>
      <c r="B29" s="2">
        <f t="shared" si="0"/>
        <v>5.7078291296107302E-2</v>
      </c>
    </row>
    <row r="30" spans="1:23" x14ac:dyDescent="0.25">
      <c r="A30" s="1">
        <v>10</v>
      </c>
      <c r="B30" s="2">
        <f t="shared" si="0"/>
        <v>6.1233415949846916E-2</v>
      </c>
      <c r="M30" s="4" t="s">
        <v>38</v>
      </c>
    </row>
    <row r="31" spans="1:23" x14ac:dyDescent="0.25">
      <c r="A31" s="1">
        <v>10.5</v>
      </c>
      <c r="B31" s="2">
        <f t="shared" si="0"/>
        <v>6.4951159061087615E-2</v>
      </c>
    </row>
    <row r="32" spans="1:23" x14ac:dyDescent="0.25">
      <c r="A32" s="1">
        <v>11</v>
      </c>
      <c r="B32" s="2">
        <f t="shared" si="0"/>
        <v>6.8231520629829415E-2</v>
      </c>
    </row>
    <row r="33" spans="1:18" x14ac:dyDescent="0.25">
      <c r="A33" s="1">
        <v>11.5</v>
      </c>
      <c r="B33" s="2">
        <f t="shared" si="0"/>
        <v>7.107450065607232E-2</v>
      </c>
    </row>
    <row r="34" spans="1:18" x14ac:dyDescent="0.25">
      <c r="A34" s="1">
        <v>12</v>
      </c>
      <c r="B34" s="2">
        <f t="shared" si="0"/>
        <v>7.3480099139816291E-2</v>
      </c>
    </row>
    <row r="35" spans="1:18" x14ac:dyDescent="0.25">
      <c r="A35" s="1">
        <v>12.5</v>
      </c>
      <c r="B35" s="2">
        <f t="shared" si="0"/>
        <v>7.5448316081061367E-2</v>
      </c>
    </row>
    <row r="36" spans="1:18" x14ac:dyDescent="0.25">
      <c r="A36" s="1">
        <v>13</v>
      </c>
      <c r="B36" s="2">
        <f t="shared" si="0"/>
        <v>7.697915147980755E-2</v>
      </c>
      <c r="D36" s="2" t="s">
        <v>3</v>
      </c>
      <c r="E36" s="2" t="s">
        <v>29</v>
      </c>
      <c r="F36" s="2" t="s">
        <v>30</v>
      </c>
      <c r="G36" s="2" t="s">
        <v>20</v>
      </c>
      <c r="H36" s="2" t="s">
        <v>37</v>
      </c>
      <c r="I36" s="9" t="s">
        <v>35</v>
      </c>
      <c r="J36" s="2" t="s">
        <v>39</v>
      </c>
    </row>
    <row r="37" spans="1:18" x14ac:dyDescent="0.25">
      <c r="A37" s="1">
        <v>13.5</v>
      </c>
      <c r="B37" s="2">
        <f t="shared" si="0"/>
        <v>7.8072605336054812E-2</v>
      </c>
      <c r="D37" s="2">
        <v>1</v>
      </c>
      <c r="E37" s="13">
        <f ca="1">RAND()</f>
        <v>0.90924642113292875</v>
      </c>
      <c r="F37" s="13">
        <f ca="1">RAND()</f>
        <v>0.24008040227663796</v>
      </c>
      <c r="G37" s="2">
        <f ca="1">$B$12+E37*($B$13-$B$12)</f>
        <v>22.275682001525645</v>
      </c>
      <c r="H37" s="2">
        <f ca="1">F37*$M$20</f>
        <v>1.8953715969208258E-2</v>
      </c>
      <c r="I37" s="2">
        <f ca="1">(6/4/($B$13-$B$12))*(1-4*((G37-$B$14)/($B$13-$B$12))^2)</f>
        <v>2.6058115828386182E-2</v>
      </c>
      <c r="J37" s="2">
        <f ca="1">IF(I37&gt;H37,G37,"")</f>
        <v>22.275682001525645</v>
      </c>
      <c r="O37" s="1"/>
      <c r="R37" s="1"/>
    </row>
    <row r="38" spans="1:18" x14ac:dyDescent="0.25">
      <c r="A38" s="1">
        <v>14</v>
      </c>
      <c r="B38" s="2">
        <f t="shared" si="0"/>
        <v>7.872867764980318E-2</v>
      </c>
      <c r="D38" s="2">
        <v>2</v>
      </c>
      <c r="E38" s="2">
        <f t="shared" ref="E38:F61" ca="1" si="1">RAND()</f>
        <v>0.89367612722913103</v>
      </c>
      <c r="F38" s="2">
        <f t="shared" ca="1" si="1"/>
        <v>0.89388524630417865</v>
      </c>
      <c r="G38" s="2">
        <f t="shared" ref="G38:G60" ca="1" si="2">$B$12+E38*($B$13-$B$12)</f>
        <v>21.979846417353489</v>
      </c>
      <c r="H38" s="2">
        <f t="shared" ref="H38:H60" ca="1" si="3">F38*$M$20</f>
        <v>7.0569887866119368E-2</v>
      </c>
      <c r="I38" s="2">
        <f t="shared" ref="I38:I60" ca="1" si="4">(6/4/($B$13-$B$12))*(1-4*((G38-$B$14)/($B$13-$B$12))^2)</f>
        <v>3.0006033742065182E-2</v>
      </c>
      <c r="J38" s="2" t="str">
        <f t="shared" ref="J38:J60" ca="1" si="5">IF(I38&gt;H38,G38,"")</f>
        <v/>
      </c>
      <c r="O38" s="1"/>
    </row>
    <row r="39" spans="1:18" x14ac:dyDescent="0.25">
      <c r="A39" s="1">
        <v>14.5</v>
      </c>
      <c r="B39" s="2">
        <f t="shared" si="0"/>
        <v>7.8947368421052627E-2</v>
      </c>
      <c r="D39" s="2">
        <v>3</v>
      </c>
      <c r="E39" s="2">
        <f t="shared" ca="1" si="1"/>
        <v>0.30215103178591796</v>
      </c>
      <c r="F39" s="2">
        <f t="shared" ca="1" si="1"/>
        <v>0.15361112552110612</v>
      </c>
      <c r="G39" s="2">
        <f t="shared" ca="1" si="2"/>
        <v>10.740869603932442</v>
      </c>
      <c r="H39" s="2">
        <f t="shared" ca="1" si="3"/>
        <v>1.2127194120087325E-2</v>
      </c>
      <c r="I39" s="2">
        <f t="shared" ca="1" si="4"/>
        <v>6.6586037613670476E-2</v>
      </c>
      <c r="J39" s="2">
        <f t="shared" ca="1" si="5"/>
        <v>10.740869603932442</v>
      </c>
      <c r="O39" s="1"/>
    </row>
    <row r="40" spans="1:18" x14ac:dyDescent="0.25">
      <c r="A40" s="1">
        <v>15</v>
      </c>
      <c r="B40" s="2">
        <f t="shared" si="0"/>
        <v>7.872867764980318E-2</v>
      </c>
      <c r="D40" s="2">
        <v>4</v>
      </c>
      <c r="E40" s="2">
        <f t="shared" ca="1" si="1"/>
        <v>0.73177471489442092</v>
      </c>
      <c r="F40" s="2">
        <f t="shared" ca="1" si="1"/>
        <v>0.90483061144755905</v>
      </c>
      <c r="G40" s="2">
        <f t="shared" ca="1" si="2"/>
        <v>18.903719582993997</v>
      </c>
      <c r="H40" s="2">
        <f t="shared" ca="1" si="3"/>
        <v>7.143399564059677E-2</v>
      </c>
      <c r="I40" s="2">
        <f t="shared" ca="1" si="4"/>
        <v>6.1983309958613647E-2</v>
      </c>
      <c r="J40" s="2" t="str">
        <f t="shared" ca="1" si="5"/>
        <v/>
      </c>
      <c r="O40" s="1"/>
    </row>
    <row r="41" spans="1:18" x14ac:dyDescent="0.25">
      <c r="A41" s="1">
        <v>15.5</v>
      </c>
      <c r="B41" s="2">
        <f t="shared" si="0"/>
        <v>7.8072605336054812E-2</v>
      </c>
      <c r="D41" s="2">
        <v>5</v>
      </c>
      <c r="E41" s="2">
        <f t="shared" ca="1" si="1"/>
        <v>0.88491253837603501</v>
      </c>
      <c r="F41" s="2">
        <f t="shared" ca="1" si="1"/>
        <v>3.4623684714400249E-2</v>
      </c>
      <c r="G41" s="2">
        <f t="shared" ca="1" si="2"/>
        <v>21.813338229144666</v>
      </c>
      <c r="H41" s="2">
        <f t="shared" ca="1" si="3"/>
        <v>2.7334487932421246E-3</v>
      </c>
      <c r="I41" s="2">
        <f t="shared" ca="1" si="4"/>
        <v>3.2160738252921262E-2</v>
      </c>
      <c r="J41" s="2">
        <f t="shared" ca="1" si="5"/>
        <v>21.813338229144666</v>
      </c>
      <c r="O41" s="1"/>
    </row>
    <row r="42" spans="1:18" x14ac:dyDescent="0.25">
      <c r="A42" s="1">
        <v>16</v>
      </c>
      <c r="B42" s="2">
        <f t="shared" si="0"/>
        <v>7.697915147980755E-2</v>
      </c>
      <c r="D42" s="2">
        <v>6</v>
      </c>
      <c r="E42" s="2">
        <f t="shared" ca="1" si="1"/>
        <v>0.85667448565922399</v>
      </c>
      <c r="F42" s="2">
        <f t="shared" ca="1" si="1"/>
        <v>0.25623944922272501</v>
      </c>
      <c r="G42" s="2">
        <f t="shared" ca="1" si="2"/>
        <v>21.276815227525255</v>
      </c>
      <c r="H42" s="2">
        <f t="shared" ca="1" si="3"/>
        <v>2.0229430201794078E-2</v>
      </c>
      <c r="I42" s="2">
        <f t="shared" ca="1" si="4"/>
        <v>3.8773677246229911E-2</v>
      </c>
      <c r="J42" s="2">
        <f t="shared" ca="1" si="5"/>
        <v>21.276815227525255</v>
      </c>
      <c r="O42" s="1"/>
    </row>
    <row r="43" spans="1:18" x14ac:dyDescent="0.25">
      <c r="A43" s="1">
        <v>16.5</v>
      </c>
      <c r="B43" s="2">
        <f t="shared" si="0"/>
        <v>7.5448316081061367E-2</v>
      </c>
      <c r="D43" s="2">
        <v>7</v>
      </c>
      <c r="E43" s="2">
        <f t="shared" ca="1" si="1"/>
        <v>0.84285589513491754</v>
      </c>
      <c r="F43" s="2">
        <f t="shared" ca="1" si="1"/>
        <v>0.31961648627903916</v>
      </c>
      <c r="G43" s="2">
        <f t="shared" ca="1" si="2"/>
        <v>21.014262007563435</v>
      </c>
      <c r="H43" s="2">
        <f t="shared" ca="1" si="3"/>
        <v>2.5232880495713615E-2</v>
      </c>
      <c r="I43" s="2">
        <f t="shared" ca="1" si="4"/>
        <v>4.182626373828454E-2</v>
      </c>
      <c r="J43" s="2">
        <f t="shared" ca="1" si="5"/>
        <v>21.014262007563435</v>
      </c>
      <c r="O43" s="1"/>
    </row>
    <row r="44" spans="1:18" x14ac:dyDescent="0.25">
      <c r="A44" s="1">
        <v>17</v>
      </c>
      <c r="B44" s="2">
        <f t="shared" si="0"/>
        <v>7.3480099139816291E-2</v>
      </c>
      <c r="D44" s="2">
        <v>8</v>
      </c>
      <c r="E44" s="2">
        <f t="shared" ca="1" si="1"/>
        <v>0.24908901324712296</v>
      </c>
      <c r="F44" s="2">
        <f t="shared" ca="1" si="1"/>
        <v>0.19070927643926661</v>
      </c>
      <c r="G44" s="2">
        <f t="shared" ca="1" si="2"/>
        <v>9.7326912516953357</v>
      </c>
      <c r="H44" s="2">
        <f t="shared" ca="1" si="3"/>
        <v>1.5055995508363153E-2</v>
      </c>
      <c r="I44" s="2">
        <f t="shared" ca="1" si="4"/>
        <v>5.9066424229483425E-2</v>
      </c>
      <c r="J44" s="2">
        <f t="shared" ca="1" si="5"/>
        <v>9.7326912516953357</v>
      </c>
      <c r="O44" s="1"/>
    </row>
    <row r="45" spans="1:18" x14ac:dyDescent="0.25">
      <c r="A45" s="1">
        <v>17.5</v>
      </c>
      <c r="B45" s="2">
        <f t="shared" si="0"/>
        <v>7.107450065607232E-2</v>
      </c>
      <c r="D45" s="2">
        <v>9</v>
      </c>
      <c r="E45" s="2">
        <f t="shared" ca="1" si="1"/>
        <v>0.99852514518088442</v>
      </c>
      <c r="F45" s="2">
        <f t="shared" ca="1" si="1"/>
        <v>0.318548615881175</v>
      </c>
      <c r="G45" s="2">
        <f t="shared" ca="1" si="2"/>
        <v>23.971977758436804</v>
      </c>
      <c r="H45" s="2">
        <f t="shared" ca="1" si="3"/>
        <v>2.51485749379875E-2</v>
      </c>
      <c r="I45" s="2">
        <f t="shared" ca="1" si="4"/>
        <v>4.6505672285624143E-4</v>
      </c>
      <c r="J45" s="2" t="str">
        <f t="shared" ca="1" si="5"/>
        <v/>
      </c>
      <c r="O45" s="1"/>
    </row>
    <row r="46" spans="1:18" x14ac:dyDescent="0.25">
      <c r="A46" s="1">
        <v>18</v>
      </c>
      <c r="B46" s="2">
        <f t="shared" si="0"/>
        <v>6.8231520629829415E-2</v>
      </c>
      <c r="D46" s="2">
        <v>10</v>
      </c>
      <c r="E46" s="2">
        <f t="shared" ca="1" si="1"/>
        <v>0.26238286235324226</v>
      </c>
      <c r="F46" s="2">
        <f t="shared" ca="1" si="1"/>
        <v>0.72202651442549193</v>
      </c>
      <c r="G46" s="2">
        <f t="shared" ca="1" si="2"/>
        <v>9.9852743847116034</v>
      </c>
      <c r="H46" s="2">
        <f t="shared" ca="1" si="3"/>
        <v>5.7002093244117778E-2</v>
      </c>
      <c r="I46" s="2">
        <f t="shared" ca="1" si="4"/>
        <v>6.1117293441019509E-2</v>
      </c>
      <c r="J46" s="2">
        <f t="shared" ca="1" si="5"/>
        <v>9.9852743847116034</v>
      </c>
      <c r="O46" s="1"/>
    </row>
    <row r="47" spans="1:18" x14ac:dyDescent="0.25">
      <c r="A47" s="1">
        <v>18.5</v>
      </c>
      <c r="B47" s="2">
        <f t="shared" si="0"/>
        <v>6.4951159061087615E-2</v>
      </c>
      <c r="D47" s="2">
        <v>11</v>
      </c>
      <c r="E47" s="2">
        <f t="shared" ca="1" si="1"/>
        <v>0.80979359859792499</v>
      </c>
      <c r="F47" s="2">
        <f t="shared" ca="1" si="1"/>
        <v>5.4220505121040929E-2</v>
      </c>
      <c r="G47" s="2">
        <f t="shared" ca="1" si="2"/>
        <v>20.386078373360576</v>
      </c>
      <c r="H47" s="2">
        <f t="shared" ca="1" si="3"/>
        <v>4.2805661937663888E-3</v>
      </c>
      <c r="I47" s="2">
        <f t="shared" ca="1" si="4"/>
        <v>4.8640397768762431E-2</v>
      </c>
      <c r="J47" s="2">
        <f t="shared" ca="1" si="5"/>
        <v>20.386078373360576</v>
      </c>
      <c r="O47" s="1"/>
    </row>
    <row r="48" spans="1:18" x14ac:dyDescent="0.25">
      <c r="A48" s="1">
        <v>19</v>
      </c>
      <c r="B48" s="2">
        <f t="shared" si="0"/>
        <v>6.1233415949846916E-2</v>
      </c>
      <c r="D48" s="2">
        <v>12</v>
      </c>
      <c r="E48" s="2">
        <f t="shared" ca="1" si="1"/>
        <v>0.60537652515374707</v>
      </c>
      <c r="F48" s="2">
        <f t="shared" ca="1" si="1"/>
        <v>0.26067577691403876</v>
      </c>
      <c r="G48" s="2">
        <f t="shared" ca="1" si="2"/>
        <v>16.502153977921196</v>
      </c>
      <c r="H48" s="2">
        <f t="shared" ca="1" si="3"/>
        <v>2.0579666598476744E-2</v>
      </c>
      <c r="I48" s="2">
        <f t="shared" ca="1" si="4"/>
        <v>7.5440775141006847E-2</v>
      </c>
      <c r="J48" s="2">
        <f t="shared" ca="1" si="5"/>
        <v>16.502153977921196</v>
      </c>
      <c r="O48" s="1"/>
    </row>
    <row r="49" spans="1:15" x14ac:dyDescent="0.25">
      <c r="A49" s="1">
        <v>19.5</v>
      </c>
      <c r="B49" s="2">
        <f t="shared" si="0"/>
        <v>5.7078291296107302E-2</v>
      </c>
      <c r="D49" s="2">
        <v>13</v>
      </c>
      <c r="E49" s="2">
        <f t="shared" ca="1" si="1"/>
        <v>0.87651527380798688</v>
      </c>
      <c r="F49" s="2">
        <f t="shared" ca="1" si="1"/>
        <v>0.66401042983970771</v>
      </c>
      <c r="G49" s="2">
        <f t="shared" ca="1" si="2"/>
        <v>21.65379020235175</v>
      </c>
      <c r="H49" s="2">
        <f t="shared" ca="1" si="3"/>
        <v>5.2421876039976924E-2</v>
      </c>
      <c r="I49" s="2">
        <f t="shared" ca="1" si="4"/>
        <v>3.4179867975567366E-2</v>
      </c>
      <c r="J49" s="2" t="str">
        <f t="shared" ca="1" si="5"/>
        <v/>
      </c>
      <c r="O49" s="1"/>
    </row>
    <row r="50" spans="1:15" x14ac:dyDescent="0.25">
      <c r="A50" s="1">
        <v>20</v>
      </c>
      <c r="B50" s="2">
        <f t="shared" si="0"/>
        <v>5.248578509986878E-2</v>
      </c>
      <c r="D50" s="2">
        <v>14</v>
      </c>
      <c r="E50" s="2">
        <f t="shared" ca="1" si="1"/>
        <v>6.8909947985685616E-2</v>
      </c>
      <c r="F50" s="2">
        <f t="shared" ca="1" si="1"/>
        <v>4.7223643320492004E-2</v>
      </c>
      <c r="G50" s="2">
        <f t="shared" ca="1" si="2"/>
        <v>6.3092890117280263</v>
      </c>
      <c r="H50" s="2">
        <f t="shared" ca="1" si="3"/>
        <v>3.7281823674072631E-3</v>
      </c>
      <c r="I50" s="2">
        <f t="shared" ca="1" si="4"/>
        <v>2.0261484332935491E-2</v>
      </c>
      <c r="J50" s="2">
        <f t="shared" ca="1" si="5"/>
        <v>6.3092890117280263</v>
      </c>
      <c r="O50" s="1"/>
    </row>
    <row r="51" spans="1:15" x14ac:dyDescent="0.25">
      <c r="A51" s="1">
        <v>20.5</v>
      </c>
      <c r="B51" s="2">
        <f t="shared" si="0"/>
        <v>4.7455897361131358E-2</v>
      </c>
      <c r="D51" s="2">
        <v>15</v>
      </c>
      <c r="E51" s="2">
        <f t="shared" ca="1" si="1"/>
        <v>0.69240057722735093</v>
      </c>
      <c r="F51" s="2">
        <f t="shared" ca="1" si="1"/>
        <v>0.23321076820065889</v>
      </c>
      <c r="G51" s="2">
        <f t="shared" ca="1" si="2"/>
        <v>18.155610967319667</v>
      </c>
      <c r="H51" s="2">
        <f t="shared" ca="1" si="3"/>
        <v>1.8411376436894122E-2</v>
      </c>
      <c r="I51" s="2">
        <f t="shared" ca="1" si="4"/>
        <v>6.7257479331341741E-2</v>
      </c>
      <c r="J51" s="2">
        <f t="shared" ca="1" si="5"/>
        <v>18.155610967319667</v>
      </c>
      <c r="O51" s="1"/>
    </row>
    <row r="52" spans="1:15" x14ac:dyDescent="0.25">
      <c r="A52" s="1">
        <v>21</v>
      </c>
      <c r="B52" s="2">
        <f t="shared" si="0"/>
        <v>4.1988628079895028E-2</v>
      </c>
      <c r="D52" s="2">
        <v>16</v>
      </c>
      <c r="E52" s="2">
        <f t="shared" ca="1" si="1"/>
        <v>0.13090253378937222</v>
      </c>
      <c r="F52" s="2">
        <f t="shared" ca="1" si="1"/>
        <v>0.90491761212032362</v>
      </c>
      <c r="G52" s="2">
        <f t="shared" ca="1" si="2"/>
        <v>7.4871481419980723</v>
      </c>
      <c r="H52" s="2">
        <f t="shared" ca="1" si="3"/>
        <v>7.1440864114762387E-2</v>
      </c>
      <c r="I52" s="2">
        <f t="shared" ca="1" si="4"/>
        <v>3.5926440137966684E-2</v>
      </c>
      <c r="J52" s="2" t="str">
        <f t="shared" ca="1" si="5"/>
        <v/>
      </c>
      <c r="O52" s="1"/>
    </row>
    <row r="53" spans="1:15" x14ac:dyDescent="0.25">
      <c r="A53" s="1">
        <v>21.5</v>
      </c>
      <c r="B53" s="2">
        <f t="shared" si="0"/>
        <v>3.6083977256159791E-2</v>
      </c>
      <c r="D53" s="2">
        <v>17</v>
      </c>
      <c r="E53" s="2">
        <f t="shared" ca="1" si="1"/>
        <v>0.62467532930255454</v>
      </c>
      <c r="F53" s="2">
        <f t="shared" ca="1" si="1"/>
        <v>0.49853572115518918</v>
      </c>
      <c r="G53" s="2">
        <f t="shared" ca="1" si="2"/>
        <v>16.868831256748535</v>
      </c>
      <c r="H53" s="2">
        <f t="shared" ca="1" si="3"/>
        <v>3.935808324909388E-2</v>
      </c>
      <c r="I53" s="2">
        <f t="shared" ca="1" si="4"/>
        <v>7.4038756504199874E-2</v>
      </c>
      <c r="J53" s="2">
        <f t="shared" ca="1" si="5"/>
        <v>16.868831256748535</v>
      </c>
      <c r="O53" s="1"/>
    </row>
    <row r="54" spans="1:15" x14ac:dyDescent="0.25">
      <c r="A54" s="1">
        <v>22</v>
      </c>
      <c r="B54" s="2">
        <f t="shared" si="0"/>
        <v>2.9741944889925639E-2</v>
      </c>
      <c r="D54" s="2">
        <v>18</v>
      </c>
      <c r="E54" s="2">
        <f t="shared" ca="1" si="1"/>
        <v>0.26583083932946772</v>
      </c>
      <c r="F54" s="2">
        <f t="shared" ca="1" si="1"/>
        <v>0.73568935548318282</v>
      </c>
      <c r="G54" s="2">
        <f t="shared" ca="1" si="2"/>
        <v>10.050785947259886</v>
      </c>
      <c r="H54" s="2">
        <f t="shared" ca="1" si="3"/>
        <v>5.8080738590777586E-2</v>
      </c>
      <c r="I54" s="2">
        <f t="shared" ca="1" si="4"/>
        <v>6.1630990797113178E-2</v>
      </c>
      <c r="J54" s="2">
        <f t="shared" ca="1" si="5"/>
        <v>10.050785947259886</v>
      </c>
      <c r="O54" s="1"/>
    </row>
    <row r="55" spans="1:15" x14ac:dyDescent="0.25">
      <c r="A55" s="1">
        <v>22.5</v>
      </c>
      <c r="B55" s="2">
        <f t="shared" si="0"/>
        <v>2.2962530981192601E-2</v>
      </c>
      <c r="D55" s="2">
        <v>19</v>
      </c>
      <c r="E55" s="2">
        <f t="shared" ca="1" si="1"/>
        <v>0.48122927720721964</v>
      </c>
      <c r="F55" s="2">
        <f t="shared" ca="1" si="1"/>
        <v>0.96374852406636946</v>
      </c>
      <c r="G55" s="2">
        <f t="shared" ca="1" si="2"/>
        <v>14.143356266937174</v>
      </c>
      <c r="H55" s="2">
        <f t="shared" ca="1" si="3"/>
        <v>7.6085409794713371E-2</v>
      </c>
      <c r="I55" s="2">
        <f t="shared" ca="1" si="4"/>
        <v>7.883610314710629E-2</v>
      </c>
      <c r="J55" s="2">
        <f t="shared" ca="1" si="5"/>
        <v>14.143356266937174</v>
      </c>
      <c r="O55" s="1"/>
    </row>
    <row r="56" spans="1:15" x14ac:dyDescent="0.25">
      <c r="A56" s="1">
        <v>23</v>
      </c>
      <c r="B56" s="2">
        <f t="shared" si="0"/>
        <v>1.5745735529960635E-2</v>
      </c>
      <c r="D56" s="2">
        <v>20</v>
      </c>
      <c r="E56" s="2">
        <f t="shared" ca="1" si="1"/>
        <v>4.8036984818019435E-2</v>
      </c>
      <c r="F56" s="2">
        <f t="shared" ca="1" si="1"/>
        <v>0.63108399664730708</v>
      </c>
      <c r="G56" s="2">
        <f t="shared" ca="1" si="2"/>
        <v>5.9127027115423694</v>
      </c>
      <c r="H56" s="2">
        <f t="shared" ca="1" si="3"/>
        <v>4.9822420787945292E-2</v>
      </c>
      <c r="I56" s="2">
        <f t="shared" ca="1" si="4"/>
        <v>1.4440873549772464E-2</v>
      </c>
      <c r="J56" s="2" t="str">
        <f t="shared" ca="1" si="5"/>
        <v/>
      </c>
      <c r="O56" s="1"/>
    </row>
    <row r="57" spans="1:15" x14ac:dyDescent="0.25">
      <c r="A57" s="1">
        <v>23.5</v>
      </c>
      <c r="B57" s="2">
        <f t="shared" si="0"/>
        <v>8.0915585362297815E-3</v>
      </c>
      <c r="D57" s="2">
        <v>21</v>
      </c>
      <c r="E57" s="2">
        <f t="shared" ca="1" si="1"/>
        <v>0.66388093486147493</v>
      </c>
      <c r="F57" s="2">
        <f t="shared" ca="1" si="1"/>
        <v>0.24961139906304464</v>
      </c>
      <c r="G57" s="2">
        <f t="shared" ca="1" si="2"/>
        <v>17.613737762368025</v>
      </c>
      <c r="H57" s="2">
        <f t="shared" ca="1" si="3"/>
        <v>1.9706163083924574E-2</v>
      </c>
      <c r="I57" s="2">
        <f t="shared" ca="1" si="4"/>
        <v>7.0466222901767045E-2</v>
      </c>
      <c r="J57" s="2">
        <f t="shared" ca="1" si="5"/>
        <v>17.613737762368025</v>
      </c>
      <c r="O57" s="1"/>
    </row>
    <row r="58" spans="1:15" x14ac:dyDescent="0.25">
      <c r="A58" s="1">
        <v>24</v>
      </c>
      <c r="B58" s="2">
        <f t="shared" si="0"/>
        <v>0</v>
      </c>
      <c r="D58" s="2">
        <v>22</v>
      </c>
      <c r="E58" s="2">
        <f t="shared" ca="1" si="1"/>
        <v>0.58450524272681992</v>
      </c>
      <c r="F58" s="2">
        <f t="shared" ca="1" si="1"/>
        <v>0.14929298853523787</v>
      </c>
      <c r="G58" s="2">
        <f t="shared" ca="1" si="2"/>
        <v>16.105599611809581</v>
      </c>
      <c r="H58" s="2">
        <f t="shared" ca="1" si="3"/>
        <v>1.1786288568571409E-2</v>
      </c>
      <c r="I58" s="2">
        <f t="shared" ca="1" si="4"/>
        <v>7.6692272826846708E-2</v>
      </c>
      <c r="J58" s="2">
        <f t="shared" ca="1" si="5"/>
        <v>16.105599611809581</v>
      </c>
      <c r="O58" s="1"/>
    </row>
    <row r="59" spans="1:15" x14ac:dyDescent="0.25">
      <c r="A59" s="1">
        <v>24.5</v>
      </c>
      <c r="B59" s="2">
        <f t="shared" si="0"/>
        <v>-8.5289400787286664E-3</v>
      </c>
      <c r="D59" s="2">
        <v>23</v>
      </c>
      <c r="E59" s="2">
        <f t="shared" ca="1" si="1"/>
        <v>0.29018866072209692</v>
      </c>
      <c r="F59" s="2">
        <f t="shared" ca="1" si="1"/>
        <v>0.2641189774255247</v>
      </c>
      <c r="G59" s="2">
        <f t="shared" ca="1" si="2"/>
        <v>10.513584553719841</v>
      </c>
      <c r="H59" s="2">
        <f t="shared" ca="1" si="3"/>
        <v>2.0851498217804579E-2</v>
      </c>
      <c r="I59" s="2">
        <f t="shared" ca="1" si="4"/>
        <v>6.5046063761182937E-2</v>
      </c>
      <c r="J59" s="2">
        <f t="shared" ca="1" si="5"/>
        <v>10.513584553719841</v>
      </c>
      <c r="O59" s="1"/>
    </row>
    <row r="60" spans="1:15" x14ac:dyDescent="0.25">
      <c r="A60" s="1">
        <v>25</v>
      </c>
      <c r="B60" s="2">
        <f t="shared" si="0"/>
        <v>-1.7495261699956285E-2</v>
      </c>
      <c r="D60" s="2">
        <v>24</v>
      </c>
      <c r="E60" s="2">
        <f t="shared" ca="1" si="1"/>
        <v>0.99444423460674802</v>
      </c>
      <c r="F60" s="2">
        <f t="shared" ca="1" si="1"/>
        <v>9.537760914253246E-2</v>
      </c>
      <c r="G60" s="2">
        <f t="shared" ca="1" si="2"/>
        <v>23.894440457528212</v>
      </c>
      <c r="H60" s="2">
        <f t="shared" ca="1" si="3"/>
        <v>7.5298112480946672E-3</v>
      </c>
      <c r="I60" s="2">
        <f t="shared" ca="1" si="4"/>
        <v>1.7447049044675099E-3</v>
      </c>
      <c r="J60" s="2" t="str">
        <f t="shared" ca="1" si="5"/>
        <v/>
      </c>
      <c r="O60" s="1"/>
    </row>
    <row r="61" spans="1:15" x14ac:dyDescent="0.25">
      <c r="D61" s="2">
        <v>25</v>
      </c>
      <c r="E61" s="2">
        <f t="shared" ca="1" si="1"/>
        <v>0.25084425208610539</v>
      </c>
      <c r="F61" s="2">
        <f t="shared" ca="1" si="1"/>
        <v>0.16139210559554196</v>
      </c>
      <c r="G61" s="2">
        <f t="shared" ref="G61:G64" ca="1" si="6">$B$12+E61*($B$13-$B$12)</f>
        <v>9.7660407896360013</v>
      </c>
      <c r="H61" s="2">
        <f t="shared" ref="H61:H64" ca="1" si="7">F61*$M$20</f>
        <v>1.2741482020700681E-2</v>
      </c>
      <c r="I61" s="2">
        <f t="shared" ref="I61:I64" ca="1" si="8">(6/4/($B$13-$B$12))*(1-4*((G61-$B$14)/($B$13-$B$12))^2)</f>
        <v>5.9343604194147713E-2</v>
      </c>
      <c r="J61" s="2">
        <f t="shared" ref="J61:J64" ca="1" si="9">IF(I61&gt;H61,G61,"")</f>
        <v>9.7660407896360013</v>
      </c>
      <c r="O61" s="1"/>
    </row>
    <row r="62" spans="1:15" x14ac:dyDescent="0.25">
      <c r="D62" s="2">
        <v>26</v>
      </c>
      <c r="E62" s="2">
        <f t="shared" ref="E62:F76" ca="1" si="10">RAND()</f>
        <v>0.89873744091109575</v>
      </c>
      <c r="F62" s="2">
        <f t="shared" ca="1" si="10"/>
        <v>0.16624926399037399</v>
      </c>
      <c r="G62" s="2">
        <f t="shared" ca="1" si="6"/>
        <v>22.07601137731082</v>
      </c>
      <c r="H62" s="2">
        <f t="shared" ca="1" si="7"/>
        <v>1.3124941893976894E-2</v>
      </c>
      <c r="I62" s="2">
        <f t="shared" ca="1" si="8"/>
        <v>2.8739511541790646E-2</v>
      </c>
      <c r="J62" s="2">
        <f t="shared" ca="1" si="9"/>
        <v>22.07601137731082</v>
      </c>
      <c r="O62" s="1"/>
    </row>
    <row r="63" spans="1:15" x14ac:dyDescent="0.25">
      <c r="D63" s="2">
        <v>27</v>
      </c>
      <c r="E63" s="2">
        <f t="shared" ca="1" si="10"/>
        <v>4.7326436320823673E-2</v>
      </c>
      <c r="F63" s="2">
        <f t="shared" ca="1" si="10"/>
        <v>7.6646285581844498E-2</v>
      </c>
      <c r="G63" s="2">
        <f t="shared" ca="1" si="6"/>
        <v>5.8992022900956496</v>
      </c>
      <c r="H63" s="2">
        <f t="shared" ca="1" si="7"/>
        <v>6.0510225459350919E-3</v>
      </c>
      <c r="I63" s="2">
        <f t="shared" ca="1" si="8"/>
        <v>1.4237887814524638E-2</v>
      </c>
      <c r="J63" s="2">
        <f t="shared" ca="1" si="9"/>
        <v>5.8992022900956496</v>
      </c>
      <c r="O63" s="1"/>
    </row>
    <row r="64" spans="1:15" x14ac:dyDescent="0.25">
      <c r="D64" s="2">
        <v>28</v>
      </c>
      <c r="E64" s="2">
        <f t="shared" ca="1" si="10"/>
        <v>0.51840599311242253</v>
      </c>
      <c r="F64" s="2">
        <f t="shared" ca="1" si="10"/>
        <v>0.89283028791812236</v>
      </c>
      <c r="G64" s="2">
        <f t="shared" ca="1" si="6"/>
        <v>14.849713869136028</v>
      </c>
      <c r="H64" s="2">
        <f t="shared" ca="1" si="7"/>
        <v>7.0486601677746494E-2</v>
      </c>
      <c r="I64" s="2">
        <f t="shared" ca="1" si="8"/>
        <v>7.8840385079224876E-2</v>
      </c>
      <c r="J64" s="2">
        <f t="shared" ca="1" si="9"/>
        <v>14.849713869136028</v>
      </c>
      <c r="O64" s="1"/>
    </row>
    <row r="65" spans="4:15" x14ac:dyDescent="0.25">
      <c r="D65" s="2">
        <v>29</v>
      </c>
      <c r="E65" s="2">
        <f t="shared" ca="1" si="10"/>
        <v>2.2149390293460525E-2</v>
      </c>
      <c r="F65" s="2">
        <f t="shared" ca="1" si="10"/>
        <v>0.96613076731773784</v>
      </c>
      <c r="G65" s="2">
        <f t="shared" ref="G65:G76" ca="1" si="11">$B$12+E65*($B$13-$B$12)</f>
        <v>5.4208384155757496</v>
      </c>
      <c r="H65" s="2">
        <f t="shared" ref="H65:H76" ca="1" si="12">F65*$M$20</f>
        <v>7.6273481630347723E-2</v>
      </c>
      <c r="I65" s="2">
        <f t="shared" ref="I65:I76" ca="1" si="13">(6/4/($B$13-$B$12))*(1-4*((G65-$B$14)/($B$13-$B$12))^2)</f>
        <v>6.8396194115016296E-3</v>
      </c>
      <c r="J65" s="2" t="str">
        <f t="shared" ref="J65:J76" ca="1" si="14">IF(I65&gt;H65,G65,"")</f>
        <v/>
      </c>
      <c r="O65" s="1"/>
    </row>
    <row r="66" spans="4:15" x14ac:dyDescent="0.25">
      <c r="D66" s="2">
        <v>30</v>
      </c>
      <c r="E66" s="2">
        <f t="shared" ca="1" si="10"/>
        <v>0.28370691528211278</v>
      </c>
      <c r="F66" s="2">
        <f t="shared" ca="1" si="10"/>
        <v>0.536382048947878</v>
      </c>
      <c r="G66" s="2">
        <f t="shared" ca="1" si="11"/>
        <v>10.390431390360142</v>
      </c>
      <c r="H66" s="2">
        <f t="shared" ca="1" si="12"/>
        <v>4.2345951232727205E-2</v>
      </c>
      <c r="I66" s="2">
        <f t="shared" ca="1" si="13"/>
        <v>6.4173884685227625E-2</v>
      </c>
      <c r="J66" s="2">
        <f t="shared" ca="1" si="14"/>
        <v>10.390431390360142</v>
      </c>
      <c r="O66" s="1"/>
    </row>
    <row r="67" spans="4:15" x14ac:dyDescent="0.25">
      <c r="D67" s="2">
        <v>31</v>
      </c>
      <c r="E67" s="2">
        <f t="shared" ca="1" si="10"/>
        <v>0.98232112181078224</v>
      </c>
      <c r="F67" s="2">
        <f t="shared" ca="1" si="10"/>
        <v>0.93022772513749508</v>
      </c>
      <c r="G67" s="2">
        <f t="shared" ca="1" si="11"/>
        <v>23.664101314404864</v>
      </c>
      <c r="H67" s="2">
        <f t="shared" ca="1" si="12"/>
        <v>7.3439030931907498E-2</v>
      </c>
      <c r="I67" s="2">
        <f t="shared" ca="1" si="13"/>
        <v>5.484105933217423E-3</v>
      </c>
      <c r="J67" s="2" t="str">
        <f t="shared" ca="1" si="14"/>
        <v/>
      </c>
      <c r="O67" s="1"/>
    </row>
    <row r="68" spans="4:15" x14ac:dyDescent="0.25">
      <c r="D68" s="2">
        <v>32</v>
      </c>
      <c r="E68" s="2">
        <f t="shared" ca="1" si="10"/>
        <v>0.51651668135838003</v>
      </c>
      <c r="F68" s="2">
        <f t="shared" ca="1" si="10"/>
        <v>0.43786088450105287</v>
      </c>
      <c r="G68" s="2">
        <f t="shared" ca="1" si="11"/>
        <v>14.81381694580922</v>
      </c>
      <c r="H68" s="2">
        <f t="shared" ca="1" si="12"/>
        <v>3.4567964565872591E-2</v>
      </c>
      <c r="I68" s="2">
        <f t="shared" ca="1" si="13"/>
        <v>7.8861220811654448E-2</v>
      </c>
      <c r="J68" s="2">
        <f t="shared" ca="1" si="14"/>
        <v>14.81381694580922</v>
      </c>
      <c r="O68" s="1"/>
    </row>
    <row r="69" spans="4:15" x14ac:dyDescent="0.25">
      <c r="D69" s="2">
        <v>33</v>
      </c>
      <c r="E69" s="2">
        <f t="shared" ca="1" si="10"/>
        <v>0.81321958516111803</v>
      </c>
      <c r="F69" s="2">
        <f t="shared" ca="1" si="10"/>
        <v>0.67772096751987088</v>
      </c>
      <c r="G69" s="2">
        <f t="shared" ca="1" si="11"/>
        <v>20.451172118061244</v>
      </c>
      <c r="H69" s="2">
        <f t="shared" ca="1" si="12"/>
        <v>5.3504286909463489E-2</v>
      </c>
      <c r="I69" s="2">
        <f t="shared" ca="1" si="13"/>
        <v>4.7966365727841187E-2</v>
      </c>
      <c r="J69" s="2" t="str">
        <f t="shared" ca="1" si="14"/>
        <v/>
      </c>
      <c r="O69" s="1"/>
    </row>
    <row r="70" spans="4:15" x14ac:dyDescent="0.25">
      <c r="D70" s="2">
        <v>34</v>
      </c>
      <c r="E70" s="2">
        <f t="shared" ca="1" si="10"/>
        <v>0.26110466537317001</v>
      </c>
      <c r="F70" s="2">
        <f t="shared" ca="1" si="10"/>
        <v>0.41852958351587766</v>
      </c>
      <c r="G70" s="2">
        <f t="shared" ca="1" si="11"/>
        <v>9.9609886420902303</v>
      </c>
      <c r="H70" s="2">
        <f t="shared" ca="1" si="12"/>
        <v>3.3041809224937706E-2</v>
      </c>
      <c r="I70" s="2">
        <f t="shared" ca="1" si="13"/>
        <v>6.0924953397958399E-2</v>
      </c>
      <c r="J70" s="2">
        <f t="shared" ca="1" si="14"/>
        <v>9.9609886420902303</v>
      </c>
      <c r="O70" s="1"/>
    </row>
    <row r="71" spans="4:15" x14ac:dyDescent="0.25">
      <c r="D71" s="2">
        <v>35</v>
      </c>
      <c r="E71" s="2">
        <f t="shared" ca="1" si="10"/>
        <v>0.74979588001159891</v>
      </c>
      <c r="F71" s="2">
        <f t="shared" ca="1" si="10"/>
        <v>0.82046932137544315</v>
      </c>
      <c r="G71" s="2">
        <f t="shared" ca="1" si="11"/>
        <v>19.24612172022038</v>
      </c>
      <c r="H71" s="2">
        <f t="shared" ca="1" si="12"/>
        <v>6.4773893792798146E-2</v>
      </c>
      <c r="I71" s="2">
        <f t="shared" ca="1" si="13"/>
        <v>5.9242742630283431E-2</v>
      </c>
      <c r="J71" s="2" t="str">
        <f t="shared" ca="1" si="14"/>
        <v/>
      </c>
      <c r="O71" s="1"/>
    </row>
    <row r="72" spans="4:15" x14ac:dyDescent="0.25">
      <c r="D72" s="2">
        <v>36</v>
      </c>
      <c r="E72" s="2">
        <f t="shared" ca="1" si="10"/>
        <v>0.54929625731372156</v>
      </c>
      <c r="F72" s="2">
        <f t="shared" ca="1" si="10"/>
        <v>1.6717356120105831E-2</v>
      </c>
      <c r="G72" s="2">
        <f t="shared" ca="1" si="11"/>
        <v>15.43662888896071</v>
      </c>
      <c r="H72" s="2">
        <f t="shared" ca="1" si="12"/>
        <v>1.3197912726399339E-3</v>
      </c>
      <c r="I72" s="2">
        <f t="shared" ca="1" si="13"/>
        <v>7.8179961794166114E-2</v>
      </c>
      <c r="J72" s="2">
        <f t="shared" ca="1" si="14"/>
        <v>15.43662888896071</v>
      </c>
      <c r="O72" s="1"/>
    </row>
    <row r="73" spans="4:15" x14ac:dyDescent="0.25">
      <c r="D73" s="2">
        <v>37</v>
      </c>
      <c r="E73" s="2">
        <f t="shared" ca="1" si="10"/>
        <v>0.55874776035618501</v>
      </c>
      <c r="F73" s="2">
        <f t="shared" ca="1" si="10"/>
        <v>0.99420970216900439</v>
      </c>
      <c r="G73" s="2">
        <f t="shared" ca="1" si="11"/>
        <v>15.616207446767515</v>
      </c>
      <c r="H73" s="2">
        <f t="shared" ca="1" si="12"/>
        <v>7.8490239644921397E-2</v>
      </c>
      <c r="I73" s="2">
        <f t="shared" ca="1" si="13"/>
        <v>7.7857484416778602E-2</v>
      </c>
      <c r="J73" s="2" t="str">
        <f t="shared" ca="1" si="14"/>
        <v/>
      </c>
      <c r="O73" s="1"/>
    </row>
    <row r="74" spans="4:15" x14ac:dyDescent="0.25">
      <c r="D74" s="2">
        <v>38</v>
      </c>
      <c r="E74" s="2">
        <f t="shared" ca="1" si="10"/>
        <v>0.62692947501980312</v>
      </c>
      <c r="F74" s="2">
        <f t="shared" ca="1" si="10"/>
        <v>0.76158312270512241</v>
      </c>
      <c r="G74" s="2">
        <f t="shared" ca="1" si="11"/>
        <v>16.911660025376257</v>
      </c>
      <c r="H74" s="2">
        <f t="shared" ca="1" si="12"/>
        <v>6.0124983371457032E-2</v>
      </c>
      <c r="I74" s="2">
        <f t="shared" ca="1" si="13"/>
        <v>7.3859655275114899E-2</v>
      </c>
      <c r="J74" s="2">
        <f t="shared" ca="1" si="14"/>
        <v>16.911660025376257</v>
      </c>
      <c r="O74" s="1"/>
    </row>
    <row r="75" spans="4:15" x14ac:dyDescent="0.25">
      <c r="D75" s="2">
        <v>39</v>
      </c>
      <c r="E75" s="2">
        <f t="shared" ca="1" si="10"/>
        <v>0.37141329507480614</v>
      </c>
      <c r="F75" s="2">
        <f t="shared" ca="1" si="10"/>
        <v>0.10982345372556412</v>
      </c>
      <c r="G75" s="2">
        <f t="shared" ca="1" si="11"/>
        <v>12.056852606421316</v>
      </c>
      <c r="H75" s="2">
        <f t="shared" ca="1" si="12"/>
        <v>8.6702726625445363E-3</v>
      </c>
      <c r="I75" s="2">
        <f t="shared" ca="1" si="13"/>
        <v>7.3725934520994033E-2</v>
      </c>
      <c r="J75" s="2">
        <f t="shared" ca="1" si="14"/>
        <v>12.056852606421316</v>
      </c>
      <c r="O75" s="1"/>
    </row>
    <row r="76" spans="4:15" x14ac:dyDescent="0.25">
      <c r="D76" s="2">
        <v>40</v>
      </c>
      <c r="E76" s="2">
        <f t="shared" ca="1" si="10"/>
        <v>6.0650830338215722E-2</v>
      </c>
      <c r="F76" s="2">
        <f t="shared" ca="1" si="10"/>
        <v>0.86229136137785489</v>
      </c>
      <c r="G76" s="2">
        <f t="shared" ca="1" si="11"/>
        <v>6.1523657764260982</v>
      </c>
      <c r="H76" s="2">
        <f t="shared" ca="1" si="12"/>
        <v>6.8075633792988546E-2</v>
      </c>
      <c r="I76" s="2">
        <f t="shared" ca="1" si="13"/>
        <v>1.799125487921073E-2</v>
      </c>
      <c r="J76" s="2" t="str">
        <f t="shared" ca="1" si="14"/>
        <v/>
      </c>
      <c r="O76" s="1"/>
    </row>
    <row r="77" spans="4:15" ht="18" x14ac:dyDescent="0.25">
      <c r="I77" s="18" t="s">
        <v>11</v>
      </c>
      <c r="J77" s="18">
        <f ca="1">AVERAGE(J57:J76)</f>
        <v>13.568789904084138</v>
      </c>
    </row>
    <row r="78" spans="4:15" ht="18.75" x14ac:dyDescent="0.25">
      <c r="I78" s="18" t="s">
        <v>12</v>
      </c>
      <c r="J78" s="18">
        <f ca="1">_xlfn.VAR.S(J57:J76)</f>
        <v>18.420515619412146</v>
      </c>
    </row>
  </sheetData>
  <mergeCells count="1">
    <mergeCell ref="V24:W24"/>
  </mergeCells>
  <dataValidations count="1">
    <dataValidation type="decimal" operator="notEqual" allowBlank="1" showInputMessage="1" showErrorMessage="1" sqref="O37:O76">
      <formula1>0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23</xdr:col>
                <xdr:colOff>600075</xdr:colOff>
                <xdr:row>22</xdr:row>
                <xdr:rowOff>190500</xdr:rowOff>
              </from>
              <to>
                <xdr:col>25</xdr:col>
                <xdr:colOff>57150</xdr:colOff>
                <xdr:row>25</xdr:row>
                <xdr:rowOff>123825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11</xdr:col>
                <xdr:colOff>9525</xdr:colOff>
                <xdr:row>49</xdr:row>
                <xdr:rowOff>0</xdr:rowOff>
              </from>
              <to>
                <xdr:col>12</xdr:col>
                <xdr:colOff>228600</xdr:colOff>
                <xdr:row>51</xdr:row>
                <xdr:rowOff>66675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Q257"/>
  <sheetViews>
    <sheetView zoomScale="70" zoomScaleNormal="70" workbookViewId="0">
      <selection activeCell="A7" sqref="A7"/>
    </sheetView>
  </sheetViews>
  <sheetFormatPr defaultRowHeight="15" x14ac:dyDescent="0.25"/>
  <cols>
    <col min="2" max="2" width="11.5703125" bestFit="1" customWidth="1"/>
    <col min="3" max="3" width="12.140625" bestFit="1" customWidth="1"/>
    <col min="8" max="8" width="19.140625" customWidth="1"/>
    <col min="9" max="9" width="12.5703125" customWidth="1"/>
    <col min="10" max="10" width="22" customWidth="1"/>
    <col min="16" max="16" width="10" customWidth="1"/>
    <col min="17" max="17" width="10.140625" customWidth="1"/>
  </cols>
  <sheetData>
    <row r="1" spans="2:17" ht="21.75" thickBot="1" x14ac:dyDescent="0.4">
      <c r="B1" s="7" t="s">
        <v>40</v>
      </c>
    </row>
    <row r="2" spans="2:17" ht="16.5" thickTop="1" x14ac:dyDescent="0.25">
      <c r="P2" s="148" t="s">
        <v>276</v>
      </c>
      <c r="Q2" s="149"/>
    </row>
    <row r="3" spans="2:17" ht="16.5" thickBot="1" x14ac:dyDescent="0.3">
      <c r="B3" t="s">
        <v>41</v>
      </c>
      <c r="P3" s="110" t="s">
        <v>280</v>
      </c>
      <c r="Q3" s="115">
        <f ca="1">ROUND(0.7+RAND()*(3.7-0.7),3)</f>
        <v>2.8639999999999999</v>
      </c>
    </row>
    <row r="4" spans="2:17" ht="15.75" thickTop="1" x14ac:dyDescent="0.25"/>
    <row r="9" spans="2:17" x14ac:dyDescent="0.25">
      <c r="B9" t="s">
        <v>42</v>
      </c>
    </row>
    <row r="17" spans="1:13" x14ac:dyDescent="0.25">
      <c r="K17" t="s">
        <v>66</v>
      </c>
    </row>
    <row r="18" spans="1:13" ht="21" x14ac:dyDescent="0.25">
      <c r="A18" s="147" t="s">
        <v>43</v>
      </c>
      <c r="B18" s="147"/>
      <c r="K18" s="2" t="s">
        <v>67</v>
      </c>
      <c r="L18" s="2" t="s">
        <v>35</v>
      </c>
      <c r="M18" s="2" t="s">
        <v>68</v>
      </c>
    </row>
    <row r="19" spans="1:13" x14ac:dyDescent="0.25">
      <c r="K19" s="2">
        <v>0</v>
      </c>
      <c r="L19" s="2">
        <f>(K19/$B$27^2)*EXP(-((K19/$B$27)^2)/2)</f>
        <v>0</v>
      </c>
      <c r="M19" s="2">
        <f>1-EXP(-((K19/$B$27)^2)/2)</f>
        <v>0</v>
      </c>
    </row>
    <row r="20" spans="1:13" x14ac:dyDescent="0.25">
      <c r="K20" s="2">
        <v>1</v>
      </c>
      <c r="L20" s="2">
        <f t="shared" ref="L20:L29" si="0">(K20/$B$27^2)*EXP(-((K20/$B$27)^2)/2)</f>
        <v>7.439918011852234E-2</v>
      </c>
      <c r="M20" s="2">
        <f t="shared" ref="M20:M29" si="1">1-EXP(-((K20/$B$27)^2)/2)</f>
        <v>3.7928131664481834E-2</v>
      </c>
    </row>
    <row r="21" spans="1:13" x14ac:dyDescent="0.25">
      <c r="K21" s="2">
        <v>2</v>
      </c>
      <c r="L21" s="2">
        <f t="shared" si="0"/>
        <v>0.13250146881138095</v>
      </c>
      <c r="M21" s="2">
        <f t="shared" si="1"/>
        <v>0.14329744324138483</v>
      </c>
    </row>
    <row r="22" spans="1:13" x14ac:dyDescent="0.25">
      <c r="K22" s="2">
        <v>3</v>
      </c>
      <c r="L22" s="2">
        <f t="shared" si="0"/>
        <v>0.16381344000326475</v>
      </c>
      <c r="M22" s="2">
        <f t="shared" si="1"/>
        <v>0.29389767453824756</v>
      </c>
    </row>
    <row r="23" spans="1:13" x14ac:dyDescent="0.25">
      <c r="K23" s="2">
        <v>4</v>
      </c>
      <c r="L23" s="2">
        <f t="shared" si="0"/>
        <v>0.1666252742693177</v>
      </c>
      <c r="M23" s="2">
        <f t="shared" si="1"/>
        <v>0.46133314684105264</v>
      </c>
    </row>
    <row r="24" spans="1:13" x14ac:dyDescent="0.25">
      <c r="K24" s="2">
        <v>5</v>
      </c>
      <c r="L24" s="2">
        <f t="shared" si="0"/>
        <v>0.1470681170528344</v>
      </c>
      <c r="M24" s="2">
        <f t="shared" si="1"/>
        <v>0.61964608233530294</v>
      </c>
    </row>
    <row r="25" spans="1:13" x14ac:dyDescent="0.25">
      <c r="K25" s="2">
        <v>6</v>
      </c>
      <c r="L25" s="2">
        <f t="shared" si="0"/>
        <v>0.11534066510978461</v>
      </c>
      <c r="M25" s="2">
        <f t="shared" si="1"/>
        <v>0.75141749098028521</v>
      </c>
    </row>
    <row r="26" spans="1:13" x14ac:dyDescent="0.25">
      <c r="K26" s="2">
        <v>7</v>
      </c>
      <c r="L26" s="2">
        <f t="shared" si="0"/>
        <v>8.1400476259587282E-2</v>
      </c>
      <c r="M26" s="2">
        <f t="shared" si="1"/>
        <v>0.84962755128348633</v>
      </c>
    </row>
    <row r="27" spans="1:13" x14ac:dyDescent="0.25">
      <c r="A27" s="2" t="s">
        <v>44</v>
      </c>
      <c r="B27" s="2">
        <v>3.5960000000000001</v>
      </c>
      <c r="K27" s="2">
        <v>8</v>
      </c>
      <c r="L27" s="2">
        <f t="shared" si="0"/>
        <v>5.2087274006436021E-2</v>
      </c>
      <c r="M27" s="2">
        <f t="shared" si="1"/>
        <v>0.91580602612144879</v>
      </c>
    </row>
    <row r="28" spans="1:13" ht="18" x14ac:dyDescent="0.25">
      <c r="A28" s="2" t="s">
        <v>46</v>
      </c>
      <c r="B28" s="2">
        <f>SQRT(PI()/2)*$B$27</f>
        <v>4.5069176377865388</v>
      </c>
      <c r="K28" s="2">
        <v>9</v>
      </c>
      <c r="L28" s="2">
        <f t="shared" si="0"/>
        <v>3.0367701331670938E-2</v>
      </c>
      <c r="M28" s="2">
        <f t="shared" si="1"/>
        <v>0.95636763273963066</v>
      </c>
    </row>
    <row r="29" spans="1:13" ht="18.75" x14ac:dyDescent="0.25">
      <c r="A29" s="8" t="s">
        <v>45</v>
      </c>
      <c r="B29" s="2">
        <f>(2-PI()/2)*$B$27^2</f>
        <v>5.550125406208605</v>
      </c>
      <c r="K29" s="2">
        <v>10</v>
      </c>
      <c r="L29" s="2">
        <f t="shared" si="0"/>
        <v>1.6184981575646556E-2</v>
      </c>
      <c r="M29" s="2">
        <f t="shared" si="1"/>
        <v>0.97907085072892941</v>
      </c>
    </row>
    <row r="30" spans="1:13" ht="18" x14ac:dyDescent="0.25">
      <c r="A30" s="8" t="s">
        <v>47</v>
      </c>
      <c r="B30" s="2">
        <f>SQRT($B$29)</f>
        <v>2.355870413713073</v>
      </c>
    </row>
    <row r="33" spans="1:3" x14ac:dyDescent="0.25">
      <c r="A33" s="2" t="s">
        <v>3</v>
      </c>
      <c r="B33" s="2" t="s">
        <v>29</v>
      </c>
      <c r="C33" s="2" t="s">
        <v>20</v>
      </c>
    </row>
    <row r="34" spans="1:3" x14ac:dyDescent="0.25">
      <c r="A34" s="2">
        <v>1</v>
      </c>
      <c r="B34" s="13">
        <f ca="1">RAND()</f>
        <v>8.5600004613031189E-3</v>
      </c>
      <c r="C34" s="2">
        <f ca="1">$B$27*SQRT(2*LN(1/(1-B34)))</f>
        <v>0.47152453681412881</v>
      </c>
    </row>
    <row r="35" spans="1:3" x14ac:dyDescent="0.25">
      <c r="A35" s="2">
        <v>2</v>
      </c>
      <c r="B35" s="2">
        <f t="shared" ref="B35:B53" ca="1" si="2">RAND()</f>
        <v>0.18594598194520284</v>
      </c>
      <c r="C35" s="2">
        <f t="shared" ref="C35:C53" ca="1" si="3">$B$27*SQRT(2*LN(1/(1-B35)))</f>
        <v>2.3066514120246295</v>
      </c>
    </row>
    <row r="36" spans="1:3" x14ac:dyDescent="0.25">
      <c r="A36" s="2">
        <v>3</v>
      </c>
      <c r="B36" s="2">
        <f t="shared" ca="1" si="2"/>
        <v>0.4848586538048939</v>
      </c>
      <c r="C36" s="2">
        <f t="shared" ca="1" si="3"/>
        <v>4.1418488765840173</v>
      </c>
    </row>
    <row r="37" spans="1:3" x14ac:dyDescent="0.25">
      <c r="A37" s="2">
        <v>4</v>
      </c>
      <c r="B37" s="2">
        <f t="shared" ca="1" si="2"/>
        <v>0.22586788734252872</v>
      </c>
      <c r="C37" s="2">
        <f t="shared" ca="1" si="3"/>
        <v>2.5731521265826354</v>
      </c>
    </row>
    <row r="38" spans="1:3" x14ac:dyDescent="0.25">
      <c r="A38" s="2">
        <v>5</v>
      </c>
      <c r="B38" s="2">
        <f t="shared" ca="1" si="2"/>
        <v>0.5605908344420476</v>
      </c>
      <c r="C38" s="2">
        <f t="shared" ca="1" si="3"/>
        <v>4.6116488652078589</v>
      </c>
    </row>
    <row r="39" spans="1:3" x14ac:dyDescent="0.25">
      <c r="A39" s="2">
        <v>6</v>
      </c>
      <c r="B39" s="2">
        <f t="shared" ca="1" si="2"/>
        <v>0.30464277458777334</v>
      </c>
      <c r="C39" s="2">
        <f t="shared" ca="1" si="3"/>
        <v>3.0653851880625131</v>
      </c>
    </row>
    <row r="40" spans="1:3" x14ac:dyDescent="0.25">
      <c r="A40" s="2">
        <v>7</v>
      </c>
      <c r="B40" s="2">
        <f t="shared" ca="1" si="2"/>
        <v>0.85420662252341784</v>
      </c>
      <c r="C40" s="2">
        <f t="shared" ca="1" si="3"/>
        <v>7.0568966857202646</v>
      </c>
    </row>
    <row r="41" spans="1:3" x14ac:dyDescent="0.25">
      <c r="A41" s="2">
        <v>8</v>
      </c>
      <c r="B41" s="2">
        <f t="shared" ca="1" si="2"/>
        <v>0.8758339078612295</v>
      </c>
      <c r="C41" s="2">
        <f t="shared" ca="1" si="3"/>
        <v>7.3452385011268815</v>
      </c>
    </row>
    <row r="42" spans="1:3" x14ac:dyDescent="0.25">
      <c r="A42" s="2">
        <v>9</v>
      </c>
      <c r="B42" s="2">
        <f t="shared" ca="1" si="2"/>
        <v>0.13030475863436253</v>
      </c>
      <c r="C42" s="2">
        <f t="shared" ca="1" si="3"/>
        <v>1.9001886415131042</v>
      </c>
    </row>
    <row r="43" spans="1:3" x14ac:dyDescent="0.25">
      <c r="A43" s="2">
        <v>10</v>
      </c>
      <c r="B43" s="2">
        <f t="shared" ca="1" si="2"/>
        <v>0.40529644847524915</v>
      </c>
      <c r="C43" s="2">
        <f t="shared" ca="1" si="3"/>
        <v>3.6661294259430108</v>
      </c>
    </row>
    <row r="44" spans="1:3" x14ac:dyDescent="0.25">
      <c r="A44" s="2">
        <v>11</v>
      </c>
      <c r="B44" s="2">
        <f t="shared" ca="1" si="2"/>
        <v>5.6993583250822599E-2</v>
      </c>
      <c r="C44" s="2">
        <f t="shared" ca="1" si="3"/>
        <v>1.2319351419607685</v>
      </c>
    </row>
    <row r="45" spans="1:3" x14ac:dyDescent="0.25">
      <c r="A45" s="2">
        <v>12</v>
      </c>
      <c r="B45" s="2">
        <f t="shared" ca="1" si="2"/>
        <v>0.27557884847028136</v>
      </c>
      <c r="C45" s="2">
        <f t="shared" ca="1" si="3"/>
        <v>2.8874888271147232</v>
      </c>
    </row>
    <row r="46" spans="1:3" x14ac:dyDescent="0.25">
      <c r="A46" s="2">
        <v>13</v>
      </c>
      <c r="B46" s="2">
        <f t="shared" ca="1" si="2"/>
        <v>0.61915300292398134</v>
      </c>
      <c r="C46" s="2">
        <f t="shared" ca="1" si="3"/>
        <v>4.9966483198176199</v>
      </c>
    </row>
    <row r="47" spans="1:3" x14ac:dyDescent="0.25">
      <c r="A47" s="2">
        <v>14</v>
      </c>
      <c r="B47" s="2">
        <f t="shared" ca="1" si="2"/>
        <v>0.43421648526415368</v>
      </c>
      <c r="C47" s="2">
        <f t="shared" ca="1" si="3"/>
        <v>3.8379404216051558</v>
      </c>
    </row>
    <row r="48" spans="1:3" x14ac:dyDescent="0.25">
      <c r="A48" s="2">
        <v>15</v>
      </c>
      <c r="B48" s="2">
        <f t="shared" ca="1" si="2"/>
        <v>0.50311930997664223</v>
      </c>
      <c r="C48" s="2">
        <f t="shared" ca="1" si="3"/>
        <v>4.2530369265294574</v>
      </c>
    </row>
    <row r="49" spans="1:11" x14ac:dyDescent="0.25">
      <c r="A49" s="2">
        <v>16</v>
      </c>
      <c r="B49" s="2">
        <f t="shared" ca="1" si="2"/>
        <v>0.35989263993789278</v>
      </c>
      <c r="C49" s="2">
        <f t="shared" ca="1" si="3"/>
        <v>3.3967236835768264</v>
      </c>
    </row>
    <row r="50" spans="1:11" x14ac:dyDescent="0.25">
      <c r="A50" s="2">
        <v>17</v>
      </c>
      <c r="B50" s="2">
        <f t="shared" ca="1" si="2"/>
        <v>0.76325763156332616</v>
      </c>
      <c r="C50" s="2">
        <f t="shared" ca="1" si="3"/>
        <v>6.1042728256150802</v>
      </c>
    </row>
    <row r="51" spans="1:11" x14ac:dyDescent="0.25">
      <c r="A51" s="2">
        <v>18</v>
      </c>
      <c r="B51" s="2">
        <f t="shared" ca="1" si="2"/>
        <v>0.93555187570095166</v>
      </c>
      <c r="C51" s="2">
        <f t="shared" ca="1" si="3"/>
        <v>8.4209301160834791</v>
      </c>
    </row>
    <row r="52" spans="1:11" x14ac:dyDescent="0.25">
      <c r="A52" s="2">
        <v>19</v>
      </c>
      <c r="B52" s="2">
        <f t="shared" ca="1" si="2"/>
        <v>0.40313479685126818</v>
      </c>
      <c r="C52" s="2">
        <f t="shared" ca="1" si="3"/>
        <v>3.6533094076494801</v>
      </c>
    </row>
    <row r="53" spans="1:11" x14ac:dyDescent="0.25">
      <c r="A53" s="2">
        <v>20</v>
      </c>
      <c r="B53" s="2">
        <f t="shared" ca="1" si="2"/>
        <v>0.22061020358340067</v>
      </c>
      <c r="C53" s="2">
        <f t="shared" ca="1" si="3"/>
        <v>2.5389083138213224</v>
      </c>
    </row>
    <row r="54" spans="1:11" ht="18" x14ac:dyDescent="0.25">
      <c r="B54" s="18" t="s">
        <v>11</v>
      </c>
      <c r="C54" s="18">
        <f ca="1">AVERAGE(C34:C53)</f>
        <v>3.9229929121676479</v>
      </c>
    </row>
    <row r="55" spans="1:11" ht="18.75" x14ac:dyDescent="0.25">
      <c r="B55" s="18" t="s">
        <v>12</v>
      </c>
      <c r="C55" s="18">
        <f ca="1">_xlfn.VAR.S(C34:C53)</f>
        <v>4.2175522614020364</v>
      </c>
    </row>
    <row r="58" spans="1:11" x14ac:dyDescent="0.25">
      <c r="A58" s="2">
        <v>1</v>
      </c>
      <c r="B58" s="28">
        <f ca="1">RAND()</f>
        <v>0.59577395244133347</v>
      </c>
      <c r="C58" s="28">
        <f ca="1">$B$27*SQRT(2*LN(1/(1-B58)))</f>
        <v>4.840010371318554</v>
      </c>
      <c r="F58" s="16" t="s">
        <v>76</v>
      </c>
      <c r="G58" s="29">
        <f ca="1">MAX(C58:C257)</f>
        <v>12.058263217736215</v>
      </c>
      <c r="I58" s="31">
        <v>0</v>
      </c>
      <c r="K58" s="1">
        <f t="array" aca="1" ref="K58:K75" ca="1">FREQUENCY(C58:C257,I58:I74)</f>
        <v>0</v>
      </c>
    </row>
    <row r="59" spans="1:11" x14ac:dyDescent="0.25">
      <c r="A59" s="2">
        <v>2</v>
      </c>
      <c r="B59" s="28">
        <f ca="1">RAND()</f>
        <v>0.83286179361534163</v>
      </c>
      <c r="C59" s="29">
        <f ca="1">$B$27*SQRT(2*LN(1/(1-B59)))</f>
        <v>6.801925445355077</v>
      </c>
      <c r="F59" s="16" t="s">
        <v>77</v>
      </c>
      <c r="G59" s="29">
        <f ca="1">MIN(C58:C257)</f>
        <v>0.34832489437036657</v>
      </c>
      <c r="I59" s="32">
        <f ca="1">I58+$G$61</f>
        <v>0.83642416595470348</v>
      </c>
      <c r="K59" s="1">
        <f ca="1"/>
        <v>8</v>
      </c>
    </row>
    <row r="60" spans="1:11" x14ac:dyDescent="0.25">
      <c r="A60" s="2">
        <v>3</v>
      </c>
      <c r="B60" s="28">
        <f t="shared" ref="B60:B123" ca="1" si="4">RAND()</f>
        <v>0.57313916723483405</v>
      </c>
      <c r="C60" s="29">
        <f t="shared" ref="C60:C123" ca="1" si="5">$B$27*SQRT(2*LN(1/(1-B60)))</f>
        <v>4.6921867946169966</v>
      </c>
      <c r="F60" s="16" t="s">
        <v>78</v>
      </c>
      <c r="G60" s="1">
        <f>INT(SQRT(200)+1)</f>
        <v>15</v>
      </c>
      <c r="I60" s="32">
        <f t="shared" ref="I60:I75" ca="1" si="6">I59+$G$61</f>
        <v>1.672848331909407</v>
      </c>
      <c r="K60" s="1">
        <f ca="1"/>
        <v>11</v>
      </c>
    </row>
    <row r="61" spans="1:11" x14ac:dyDescent="0.25">
      <c r="A61" s="2">
        <v>4</v>
      </c>
      <c r="B61" s="28">
        <f t="shared" ca="1" si="4"/>
        <v>0.45196053906800671</v>
      </c>
      <c r="C61" s="29">
        <f t="shared" ca="1" si="5"/>
        <v>3.9438398969185355</v>
      </c>
      <c r="F61" s="16" t="s">
        <v>79</v>
      </c>
      <c r="G61" s="29">
        <f ca="1">(G58-G59)/(G60-1)</f>
        <v>0.83642416595470348</v>
      </c>
      <c r="I61" s="32">
        <f t="shared" ca="1" si="6"/>
        <v>2.5092724978641106</v>
      </c>
      <c r="K61" s="1">
        <f ca="1"/>
        <v>26</v>
      </c>
    </row>
    <row r="62" spans="1:11" x14ac:dyDescent="0.25">
      <c r="A62" s="2">
        <v>5</v>
      </c>
      <c r="B62" s="28">
        <f t="shared" ca="1" si="4"/>
        <v>0.40497075924393733</v>
      </c>
      <c r="C62" s="29">
        <f t="shared" ca="1" si="5"/>
        <v>3.6641977691076733</v>
      </c>
      <c r="I62" s="32">
        <f t="shared" ca="1" si="6"/>
        <v>3.3456966638188139</v>
      </c>
      <c r="K62" s="1">
        <f ca="1"/>
        <v>21</v>
      </c>
    </row>
    <row r="63" spans="1:11" x14ac:dyDescent="0.25">
      <c r="A63" s="2">
        <v>6</v>
      </c>
      <c r="B63" s="28">
        <f t="shared" ca="1" si="4"/>
        <v>0.59176647946266803</v>
      </c>
      <c r="C63" s="29">
        <f t="shared" ca="1" si="5"/>
        <v>4.8135812452776365</v>
      </c>
      <c r="I63" s="32">
        <f t="shared" ca="1" si="6"/>
        <v>4.1821208297735177</v>
      </c>
      <c r="K63" s="1">
        <f ca="1"/>
        <v>32</v>
      </c>
    </row>
    <row r="64" spans="1:11" x14ac:dyDescent="0.25">
      <c r="A64" s="2">
        <v>7</v>
      </c>
      <c r="B64" s="28">
        <f t="shared" ca="1" si="4"/>
        <v>0.94708643786355762</v>
      </c>
      <c r="C64" s="29">
        <f t="shared" ca="1" si="5"/>
        <v>8.7184952883829698</v>
      </c>
      <c r="I64" s="32">
        <f t="shared" ca="1" si="6"/>
        <v>5.0185449957282211</v>
      </c>
      <c r="K64" s="1">
        <f ca="1"/>
        <v>25</v>
      </c>
    </row>
    <row r="65" spans="1:11" x14ac:dyDescent="0.25">
      <c r="A65" s="2">
        <v>8</v>
      </c>
      <c r="B65" s="28">
        <f t="shared" ca="1" si="4"/>
        <v>0.13643570130771221</v>
      </c>
      <c r="C65" s="29">
        <f t="shared" ca="1" si="5"/>
        <v>1.9477372839343912</v>
      </c>
      <c r="I65" s="32">
        <f t="shared" ca="1" si="6"/>
        <v>5.8549691616829245</v>
      </c>
      <c r="K65" s="1">
        <f ca="1"/>
        <v>31</v>
      </c>
    </row>
    <row r="66" spans="1:11" x14ac:dyDescent="0.25">
      <c r="A66" s="2">
        <v>9</v>
      </c>
      <c r="B66" s="28">
        <f t="shared" ca="1" si="4"/>
        <v>6.7475586109364993E-2</v>
      </c>
      <c r="C66" s="29">
        <f t="shared" ca="1" si="5"/>
        <v>1.3441533100125267</v>
      </c>
      <c r="I66" s="32">
        <f t="shared" ca="1" si="6"/>
        <v>6.6913933276376278</v>
      </c>
      <c r="K66" s="1">
        <f ca="1"/>
        <v>19</v>
      </c>
    </row>
    <row r="67" spans="1:11" x14ac:dyDescent="0.25">
      <c r="A67" s="2">
        <v>10</v>
      </c>
      <c r="B67" s="28">
        <f t="shared" ca="1" si="4"/>
        <v>0.6802808110623334</v>
      </c>
      <c r="C67" s="29">
        <f t="shared" ca="1" si="5"/>
        <v>5.4305843892989873</v>
      </c>
      <c r="I67" s="32">
        <f ca="1">I66+$G$61</f>
        <v>7.5278174935923312</v>
      </c>
      <c r="K67" s="1">
        <f ca="1"/>
        <v>11</v>
      </c>
    </row>
    <row r="68" spans="1:11" x14ac:dyDescent="0.25">
      <c r="A68" s="2">
        <v>11</v>
      </c>
      <c r="B68" s="28">
        <f t="shared" ca="1" si="4"/>
        <v>0.84090855978590706</v>
      </c>
      <c r="C68" s="29">
        <f t="shared" ca="1" si="5"/>
        <v>6.8950918654484337</v>
      </c>
      <c r="I68" s="32">
        <f t="shared" ca="1" si="6"/>
        <v>8.3642416595470355</v>
      </c>
      <c r="K68" s="1">
        <f ca="1"/>
        <v>5</v>
      </c>
    </row>
    <row r="69" spans="1:11" x14ac:dyDescent="0.25">
      <c r="A69" s="2">
        <v>12</v>
      </c>
      <c r="B69" s="28">
        <f t="shared" ca="1" si="4"/>
        <v>0.32830827214535352</v>
      </c>
      <c r="C69" s="29">
        <f t="shared" ca="1" si="5"/>
        <v>3.2081309748169802</v>
      </c>
      <c r="I69" s="32">
        <f t="shared" ca="1" si="6"/>
        <v>9.2006658255017388</v>
      </c>
      <c r="K69" s="1">
        <f ca="1"/>
        <v>4</v>
      </c>
    </row>
    <row r="70" spans="1:11" x14ac:dyDescent="0.25">
      <c r="A70" s="2">
        <v>13</v>
      </c>
      <c r="B70" s="28">
        <f t="shared" ca="1" si="4"/>
        <v>0.46884193533328122</v>
      </c>
      <c r="C70" s="29">
        <f t="shared" ca="1" si="5"/>
        <v>4.0451264093786872</v>
      </c>
      <c r="I70" s="32">
        <f t="shared" ca="1" si="6"/>
        <v>10.037089991456442</v>
      </c>
      <c r="K70" s="1">
        <f ca="1"/>
        <v>1</v>
      </c>
    </row>
    <row r="71" spans="1:11" x14ac:dyDescent="0.25">
      <c r="A71" s="2">
        <v>14</v>
      </c>
      <c r="B71" s="28">
        <f t="shared" ca="1" si="4"/>
        <v>0.26320724431472931</v>
      </c>
      <c r="C71" s="29">
        <f t="shared" ca="1" si="5"/>
        <v>2.8106305920805821</v>
      </c>
      <c r="I71" s="32">
        <f ca="1">I70+$G$61</f>
        <v>10.873514157411146</v>
      </c>
      <c r="K71" s="1">
        <f ca="1"/>
        <v>3</v>
      </c>
    </row>
    <row r="72" spans="1:11" x14ac:dyDescent="0.25">
      <c r="A72" s="2">
        <v>15</v>
      </c>
      <c r="B72" s="28">
        <f t="shared" ca="1" si="4"/>
        <v>0.18655053975984703</v>
      </c>
      <c r="C72" s="29">
        <f t="shared" ca="1" si="5"/>
        <v>2.3108125467486063</v>
      </c>
      <c r="I72" s="32">
        <f t="shared" ca="1" si="6"/>
        <v>11.709938323365849</v>
      </c>
      <c r="K72" s="1">
        <f ca="1"/>
        <v>1</v>
      </c>
    </row>
    <row r="73" spans="1:11" x14ac:dyDescent="0.25">
      <c r="A73" s="2">
        <v>16</v>
      </c>
      <c r="B73" s="28">
        <f t="shared" ca="1" si="4"/>
        <v>0.44222733302315786</v>
      </c>
      <c r="C73" s="29">
        <f t="shared" ca="1" si="5"/>
        <v>3.8856899317938831</v>
      </c>
      <c r="I73" s="32">
        <f ca="1">I72+$G$61</f>
        <v>12.546362489320552</v>
      </c>
      <c r="K73" s="1">
        <f ca="1"/>
        <v>2</v>
      </c>
    </row>
    <row r="74" spans="1:11" x14ac:dyDescent="0.25">
      <c r="A74" s="2">
        <v>17</v>
      </c>
      <c r="B74" s="28">
        <f t="shared" ca="1" si="4"/>
        <v>0.38225462733072391</v>
      </c>
      <c r="C74" s="29">
        <f t="shared" ca="1" si="5"/>
        <v>3.529502576495144</v>
      </c>
      <c r="I74" s="32">
        <f t="shared" ca="1" si="6"/>
        <v>13.382786655275256</v>
      </c>
      <c r="K74" s="1">
        <f ca="1"/>
        <v>0</v>
      </c>
    </row>
    <row r="75" spans="1:11" x14ac:dyDescent="0.25">
      <c r="A75" s="2">
        <v>18</v>
      </c>
      <c r="B75" s="28">
        <f t="shared" ca="1" si="4"/>
        <v>0.53055632730780955</v>
      </c>
      <c r="C75" s="29">
        <f t="shared" ca="1" si="5"/>
        <v>4.4223693981619485</v>
      </c>
      <c r="I75" s="30">
        <f t="shared" ca="1" si="6"/>
        <v>14.219210821229959</v>
      </c>
      <c r="K75" s="1">
        <f ca="1"/>
        <v>0</v>
      </c>
    </row>
    <row r="76" spans="1:11" x14ac:dyDescent="0.25">
      <c r="A76" s="2">
        <v>19</v>
      </c>
      <c r="B76" s="28">
        <f t="shared" ca="1" si="4"/>
        <v>0.95149692457933432</v>
      </c>
      <c r="C76" s="29">
        <f t="shared" ca="1" si="5"/>
        <v>8.8466395593753084</v>
      </c>
    </row>
    <row r="77" spans="1:11" x14ac:dyDescent="0.25">
      <c r="A77" s="2">
        <v>20</v>
      </c>
      <c r="B77" s="28">
        <f t="shared" ca="1" si="4"/>
        <v>0.22902857846499514</v>
      </c>
      <c r="C77" s="29">
        <f t="shared" ca="1" si="5"/>
        <v>2.5936309126276775</v>
      </c>
    </row>
    <row r="78" spans="1:11" x14ac:dyDescent="0.25">
      <c r="A78" s="2">
        <v>21</v>
      </c>
      <c r="B78" s="28">
        <f t="shared" ca="1" si="4"/>
        <v>0.42570466748902769</v>
      </c>
      <c r="C78" s="29">
        <f t="shared" ca="1" si="5"/>
        <v>3.7872948345854609</v>
      </c>
    </row>
    <row r="79" spans="1:11" x14ac:dyDescent="0.25">
      <c r="A79" s="2">
        <v>22</v>
      </c>
      <c r="B79" s="28">
        <f t="shared" ca="1" si="4"/>
        <v>0.21706600308819801</v>
      </c>
      <c r="C79" s="29">
        <f t="shared" ca="1" si="5"/>
        <v>2.5156937586443031</v>
      </c>
    </row>
    <row r="80" spans="1:11" x14ac:dyDescent="0.25">
      <c r="A80" s="2">
        <v>23</v>
      </c>
      <c r="B80" s="28">
        <f t="shared" ca="1" si="4"/>
        <v>0.46744541078903068</v>
      </c>
      <c r="C80" s="29">
        <f t="shared" ca="1" si="5"/>
        <v>4.0367238216354648</v>
      </c>
    </row>
    <row r="81" spans="1:10" x14ac:dyDescent="0.25">
      <c r="A81" s="2">
        <v>24</v>
      </c>
      <c r="B81" s="28">
        <f t="shared" ca="1" si="4"/>
        <v>0.50085112553019451</v>
      </c>
      <c r="C81" s="29">
        <f t="shared" ca="1" si="5"/>
        <v>4.2391666266315386</v>
      </c>
      <c r="H81" s="35" t="s">
        <v>80</v>
      </c>
      <c r="I81" s="35" t="s">
        <v>82</v>
      </c>
      <c r="J81" s="35" t="s">
        <v>83</v>
      </c>
    </row>
    <row r="82" spans="1:10" x14ac:dyDescent="0.25">
      <c r="A82" s="2">
        <v>25</v>
      </c>
      <c r="B82" s="28">
        <f t="shared" ca="1" si="4"/>
        <v>0.6885467552674458</v>
      </c>
      <c r="C82" s="29">
        <f t="shared" ca="1" si="5"/>
        <v>5.4926026048395258</v>
      </c>
      <c r="H82" s="36">
        <v>0</v>
      </c>
      <c r="I82" s="37">
        <v>0</v>
      </c>
      <c r="J82" s="38">
        <v>0</v>
      </c>
    </row>
    <row r="83" spans="1:10" x14ac:dyDescent="0.25">
      <c r="A83" s="2">
        <v>26</v>
      </c>
      <c r="B83" s="28">
        <f t="shared" ca="1" si="4"/>
        <v>0.77459317095570068</v>
      </c>
      <c r="C83" s="29">
        <f t="shared" ca="1" si="5"/>
        <v>6.2073426220996399</v>
      </c>
      <c r="H83" s="36">
        <v>0.34257756122213751</v>
      </c>
      <c r="I83" s="37">
        <v>3</v>
      </c>
      <c r="J83" s="38">
        <v>1.4999999999999999E-2</v>
      </c>
    </row>
    <row r="84" spans="1:10" x14ac:dyDescent="0.25">
      <c r="A84" s="2">
        <v>27</v>
      </c>
      <c r="B84" s="28">
        <f t="shared" ca="1" si="4"/>
        <v>0.70043131653223389</v>
      </c>
      <c r="C84" s="29">
        <f t="shared" ca="1" si="5"/>
        <v>5.5834464731369255</v>
      </c>
      <c r="H84" s="36">
        <v>0.67007597431832511</v>
      </c>
      <c r="I84" s="37">
        <v>13</v>
      </c>
      <c r="J84" s="38">
        <v>0.08</v>
      </c>
    </row>
    <row r="85" spans="1:10" x14ac:dyDescent="0.25">
      <c r="A85" s="2">
        <v>28</v>
      </c>
      <c r="B85" s="28">
        <f t="shared" ca="1" si="4"/>
        <v>0.36938318135242798</v>
      </c>
      <c r="C85" s="29">
        <f t="shared" ca="1" si="5"/>
        <v>3.4531220258050155</v>
      </c>
      <c r="H85" s="36">
        <v>1.1286109797984423</v>
      </c>
      <c r="I85" s="37">
        <v>33</v>
      </c>
      <c r="J85" s="38">
        <v>0.245</v>
      </c>
    </row>
    <row r="86" spans="1:10" x14ac:dyDescent="0.25">
      <c r="A86" s="2">
        <v>29</v>
      </c>
      <c r="B86" s="28">
        <f t="shared" ca="1" si="4"/>
        <v>0.98952958320523776</v>
      </c>
      <c r="C86" s="29">
        <f t="shared" ca="1" si="5"/>
        <v>10.858730928713099</v>
      </c>
      <c r="H86" s="36">
        <v>1.6645282390331213</v>
      </c>
      <c r="I86" s="37">
        <v>51</v>
      </c>
      <c r="J86" s="38">
        <v>0.5</v>
      </c>
    </row>
    <row r="87" spans="1:10" x14ac:dyDescent="0.25">
      <c r="A87" s="2">
        <v>30</v>
      </c>
      <c r="B87" s="28">
        <f t="shared" ca="1" si="4"/>
        <v>0.58078724646185986</v>
      </c>
      <c r="C87" s="29">
        <f t="shared" ca="1" si="5"/>
        <v>4.7417503497064288</v>
      </c>
      <c r="H87" s="36">
        <v>1.932989456797747</v>
      </c>
      <c r="I87" s="37">
        <v>13</v>
      </c>
      <c r="J87" s="38">
        <v>0.56499999999999995</v>
      </c>
    </row>
    <row r="88" spans="1:10" x14ac:dyDescent="0.25">
      <c r="A88" s="2">
        <v>31</v>
      </c>
      <c r="B88" s="28">
        <f t="shared" ca="1" si="4"/>
        <v>0.39323466551204356</v>
      </c>
      <c r="C88" s="29">
        <f t="shared" ca="1" si="5"/>
        <v>3.5946086597261608</v>
      </c>
      <c r="H88" s="36">
        <v>2.453506625242833</v>
      </c>
      <c r="I88" s="37">
        <v>37</v>
      </c>
      <c r="J88" s="38">
        <v>0.75</v>
      </c>
    </row>
    <row r="89" spans="1:10" x14ac:dyDescent="0.25">
      <c r="A89" s="2">
        <v>32</v>
      </c>
      <c r="B89" s="28">
        <f t="shared" ca="1" si="4"/>
        <v>0.15730875102173891</v>
      </c>
      <c r="C89" s="29">
        <f t="shared" ca="1" si="5"/>
        <v>2.1039190236774434</v>
      </c>
      <c r="H89" s="36">
        <v>2.7603437130083774</v>
      </c>
      <c r="I89" s="37">
        <v>15</v>
      </c>
      <c r="J89" s="38">
        <v>0.82499999999999996</v>
      </c>
    </row>
    <row r="90" spans="1:10" x14ac:dyDescent="0.25">
      <c r="A90" s="2">
        <v>33</v>
      </c>
      <c r="B90" s="28">
        <f t="shared" ca="1" si="4"/>
        <v>0.82203739225727823</v>
      </c>
      <c r="C90" s="29">
        <f t="shared" ca="1" si="5"/>
        <v>6.6815611895368727</v>
      </c>
      <c r="H90" s="36">
        <v>2.8723277680142516</v>
      </c>
      <c r="I90" s="37">
        <v>1</v>
      </c>
      <c r="J90" s="38">
        <v>0.83</v>
      </c>
    </row>
    <row r="91" spans="1:10" x14ac:dyDescent="0.25">
      <c r="A91" s="2">
        <v>34</v>
      </c>
      <c r="B91" s="28">
        <f t="shared" ca="1" si="4"/>
        <v>0.43955176380539385</v>
      </c>
      <c r="C91" s="29">
        <f t="shared" ca="1" si="5"/>
        <v>3.8697317519894274</v>
      </c>
      <c r="H91" s="36">
        <v>2.9119208755044292</v>
      </c>
      <c r="I91" s="37">
        <v>2</v>
      </c>
      <c r="J91" s="38">
        <v>0.84</v>
      </c>
    </row>
    <row r="92" spans="1:10" x14ac:dyDescent="0.25">
      <c r="A92" s="2">
        <v>35</v>
      </c>
      <c r="B92" s="28">
        <f t="shared" ca="1" si="4"/>
        <v>7.5322058781063461E-2</v>
      </c>
      <c r="C92" s="29">
        <f t="shared" ca="1" si="5"/>
        <v>1.4231237467500393</v>
      </c>
      <c r="H92" s="36">
        <v>3.1878080359580445</v>
      </c>
      <c r="I92" s="37">
        <v>16</v>
      </c>
      <c r="J92" s="38">
        <v>0.92</v>
      </c>
    </row>
    <row r="93" spans="1:10" x14ac:dyDescent="0.25">
      <c r="A93" s="2">
        <v>36</v>
      </c>
      <c r="B93" s="28">
        <f t="shared" ca="1" si="4"/>
        <v>0.5421341307745916</v>
      </c>
      <c r="C93" s="29">
        <f t="shared" ca="1" si="5"/>
        <v>4.4947957417353432</v>
      </c>
      <c r="H93" s="36">
        <v>3.6795048331552835</v>
      </c>
      <c r="I93" s="37">
        <v>10</v>
      </c>
      <c r="J93" s="38">
        <v>0.97</v>
      </c>
    </row>
    <row r="94" spans="1:10" x14ac:dyDescent="0.25">
      <c r="A94" s="2">
        <v>37</v>
      </c>
      <c r="B94" s="28">
        <f t="shared" ca="1" si="4"/>
        <v>0.63260012847608249</v>
      </c>
      <c r="C94" s="29">
        <f t="shared" ca="1" si="5"/>
        <v>5.0888278023313775</v>
      </c>
      <c r="H94" s="36">
        <v>4.3949748353886333</v>
      </c>
      <c r="I94" s="37">
        <v>5</v>
      </c>
      <c r="J94" s="38">
        <v>0.995</v>
      </c>
    </row>
    <row r="95" spans="1:10" x14ac:dyDescent="0.25">
      <c r="A95" s="2">
        <v>38</v>
      </c>
      <c r="B95" s="28">
        <f t="shared" ca="1" si="4"/>
        <v>0.68051747039797106</v>
      </c>
      <c r="C95" s="29">
        <f t="shared" ca="1" si="5"/>
        <v>5.4323473313401918</v>
      </c>
      <c r="H95" s="36">
        <v>4.4251009281585105</v>
      </c>
      <c r="I95" s="37">
        <v>0</v>
      </c>
      <c r="J95" s="38">
        <v>0.995</v>
      </c>
    </row>
    <row r="96" spans="1:10" x14ac:dyDescent="0.25">
      <c r="A96" s="2">
        <v>39</v>
      </c>
      <c r="B96" s="28">
        <f t="shared" ca="1" si="4"/>
        <v>0.16822261487558166</v>
      </c>
      <c r="C96" s="29">
        <f t="shared" ca="1" si="5"/>
        <v>2.1825702113479251</v>
      </c>
      <c r="H96" s="36">
        <v>5.1051458861410426</v>
      </c>
      <c r="I96" s="37">
        <v>1</v>
      </c>
      <c r="J96" s="38">
        <v>1</v>
      </c>
    </row>
    <row r="97" spans="1:10" x14ac:dyDescent="0.25">
      <c r="A97" s="2">
        <v>40</v>
      </c>
      <c r="B97" s="28">
        <f t="shared" ca="1" si="4"/>
        <v>0.59370925812282349</v>
      </c>
      <c r="C97" s="29">
        <f t="shared" ca="1" si="5"/>
        <v>4.8263793076809804</v>
      </c>
      <c r="H97" s="36">
        <v>5.2353965765990447</v>
      </c>
      <c r="I97" s="37">
        <v>0</v>
      </c>
      <c r="J97" s="38">
        <v>1</v>
      </c>
    </row>
    <row r="98" spans="1:10" x14ac:dyDescent="0.25">
      <c r="A98" s="2">
        <v>41</v>
      </c>
      <c r="B98" s="28">
        <f t="shared" ca="1" si="4"/>
        <v>0.3566511112943096</v>
      </c>
      <c r="C98" s="29">
        <f t="shared" ca="1" si="5"/>
        <v>3.3774389583105315</v>
      </c>
      <c r="H98" s="36">
        <v>5.7579985271351246</v>
      </c>
      <c r="I98" s="37">
        <v>0</v>
      </c>
      <c r="J98" s="38">
        <v>1</v>
      </c>
    </row>
    <row r="99" spans="1:10" ht="15.75" thickBot="1" x14ac:dyDescent="0.3">
      <c r="A99" s="2">
        <v>42</v>
      </c>
      <c r="B99" s="28">
        <f t="shared" ca="1" si="4"/>
        <v>0.18650914048780975</v>
      </c>
      <c r="C99" s="29">
        <f t="shared" ca="1" si="5"/>
        <v>2.3105277385469356</v>
      </c>
      <c r="H99" s="33" t="s">
        <v>81</v>
      </c>
      <c r="I99" s="33">
        <v>0</v>
      </c>
      <c r="J99" s="34">
        <v>1</v>
      </c>
    </row>
    <row r="100" spans="1:10" x14ac:dyDescent="0.25">
      <c r="A100" s="2">
        <v>43</v>
      </c>
      <c r="B100" s="28">
        <f t="shared" ca="1" si="4"/>
        <v>0.15418539686725341</v>
      </c>
      <c r="C100" s="29">
        <f t="shared" ca="1" si="5"/>
        <v>2.0810564246592227</v>
      </c>
    </row>
    <row r="101" spans="1:10" x14ac:dyDescent="0.25">
      <c r="A101" s="2">
        <v>44</v>
      </c>
      <c r="B101" s="28">
        <f t="shared" ca="1" si="4"/>
        <v>0.69452374464555278</v>
      </c>
      <c r="C101" s="29">
        <f t="shared" ca="1" si="5"/>
        <v>5.5380343376742021</v>
      </c>
    </row>
    <row r="102" spans="1:10" x14ac:dyDescent="0.25">
      <c r="A102" s="2">
        <v>45</v>
      </c>
      <c r="B102" s="28">
        <f t="shared" ca="1" si="4"/>
        <v>0.82500108102758229</v>
      </c>
      <c r="C102" s="29">
        <f t="shared" ca="1" si="5"/>
        <v>6.7139842784052375</v>
      </c>
    </row>
    <row r="103" spans="1:10" x14ac:dyDescent="0.25">
      <c r="A103" s="2">
        <v>46</v>
      </c>
      <c r="B103" s="28">
        <f t="shared" ca="1" si="4"/>
        <v>0.77662922159641368</v>
      </c>
      <c r="C103" s="29">
        <f t="shared" ca="1" si="5"/>
        <v>6.2262166357744375</v>
      </c>
      <c r="H103" s="35" t="s">
        <v>84</v>
      </c>
      <c r="I103" s="35"/>
    </row>
    <row r="104" spans="1:10" x14ac:dyDescent="0.25">
      <c r="A104" s="2">
        <v>47</v>
      </c>
      <c r="B104" s="28">
        <f t="shared" ca="1" si="4"/>
        <v>1.1026100349335377E-2</v>
      </c>
      <c r="C104" s="29">
        <f t="shared" ca="1" si="5"/>
        <v>0.53548625962219809</v>
      </c>
      <c r="H104" s="37"/>
      <c r="I104" s="37"/>
    </row>
    <row r="105" spans="1:10" x14ac:dyDescent="0.25">
      <c r="A105" s="2">
        <v>48</v>
      </c>
      <c r="B105" s="28">
        <f t="shared" ca="1" si="4"/>
        <v>0.30972755977959487</v>
      </c>
      <c r="C105" s="29">
        <f t="shared" ca="1" si="5"/>
        <v>3.0961911596625891</v>
      </c>
      <c r="H105" s="11" t="s">
        <v>85</v>
      </c>
      <c r="I105" s="11">
        <v>1.9155281215869271</v>
      </c>
    </row>
    <row r="106" spans="1:10" ht="30" x14ac:dyDescent="0.25">
      <c r="A106" s="2">
        <v>49</v>
      </c>
      <c r="B106" s="28">
        <f t="shared" ca="1" si="4"/>
        <v>0.65843732480001982</v>
      </c>
      <c r="C106" s="29">
        <f t="shared" ca="1" si="5"/>
        <v>5.2708678052334355</v>
      </c>
      <c r="H106" s="37" t="s">
        <v>86</v>
      </c>
      <c r="I106" s="37">
        <v>6.816880507897595E-2</v>
      </c>
    </row>
    <row r="107" spans="1:10" x14ac:dyDescent="0.25">
      <c r="A107" s="2">
        <v>50</v>
      </c>
      <c r="B107" s="28">
        <f t="shared" ca="1" si="4"/>
        <v>0.80007326960160263</v>
      </c>
      <c r="C107" s="29">
        <f t="shared" ca="1" si="5"/>
        <v>6.4523991627090229</v>
      </c>
      <c r="H107" s="37" t="s">
        <v>87</v>
      </c>
      <c r="I107" s="37">
        <v>1.8035803804509807</v>
      </c>
    </row>
    <row r="108" spans="1:10" x14ac:dyDescent="0.25">
      <c r="A108" s="2">
        <v>51</v>
      </c>
      <c r="B108" s="28">
        <f t="shared" ca="1" si="4"/>
        <v>0.90179861146675122</v>
      </c>
      <c r="C108" s="29">
        <f t="shared" ca="1" si="5"/>
        <v>7.7472478441484105</v>
      </c>
      <c r="H108" s="37" t="s">
        <v>88</v>
      </c>
      <c r="I108" s="37" t="e">
        <v>#N/A</v>
      </c>
    </row>
    <row r="109" spans="1:10" ht="30" x14ac:dyDescent="0.25">
      <c r="A109" s="2">
        <v>52</v>
      </c>
      <c r="B109" s="28">
        <f t="shared" ca="1" si="4"/>
        <v>0.66739309498810173</v>
      </c>
      <c r="C109" s="29">
        <f t="shared" ca="1" si="5"/>
        <v>5.3356544793133773</v>
      </c>
      <c r="H109" s="37" t="s">
        <v>89</v>
      </c>
      <c r="I109" s="37">
        <v>0.96405248673455712</v>
      </c>
    </row>
    <row r="110" spans="1:10" ht="30" x14ac:dyDescent="0.25">
      <c r="A110" s="2">
        <v>53</v>
      </c>
      <c r="B110" s="28">
        <f t="shared" ca="1" si="4"/>
        <v>9.3104941625527515E-2</v>
      </c>
      <c r="C110" s="29">
        <f t="shared" ca="1" si="5"/>
        <v>1.5898105719259812</v>
      </c>
      <c r="H110" s="11" t="s">
        <v>90</v>
      </c>
      <c r="I110" s="11">
        <v>0.92939719717908342</v>
      </c>
    </row>
    <row r="111" spans="1:10" x14ac:dyDescent="0.25">
      <c r="A111" s="2">
        <v>54</v>
      </c>
      <c r="B111" s="28">
        <f t="shared" ca="1" si="4"/>
        <v>0.72948653103512628</v>
      </c>
      <c r="C111" s="29">
        <f t="shared" ca="1" si="5"/>
        <v>5.8149296745400667</v>
      </c>
      <c r="H111" s="37" t="s">
        <v>91</v>
      </c>
      <c r="I111" s="37">
        <v>0.32890654621988125</v>
      </c>
    </row>
    <row r="112" spans="1:10" x14ac:dyDescent="0.25">
      <c r="A112" s="2">
        <v>55</v>
      </c>
      <c r="B112" s="28">
        <f t="shared" ca="1" si="4"/>
        <v>0.28554050546763032</v>
      </c>
      <c r="C112" s="29">
        <f t="shared" ca="1" si="5"/>
        <v>2.948847058268155</v>
      </c>
      <c r="H112" s="37" t="s">
        <v>92</v>
      </c>
      <c r="I112" s="37">
        <v>0.5922237324341747</v>
      </c>
    </row>
    <row r="113" spans="1:9" x14ac:dyDescent="0.25">
      <c r="A113" s="2">
        <v>56</v>
      </c>
      <c r="B113" s="28">
        <f t="shared" ca="1" si="4"/>
        <v>0.81456270938389619</v>
      </c>
      <c r="C113" s="29">
        <f t="shared" ca="1" si="5"/>
        <v>6.6014539219759545</v>
      </c>
      <c r="H113" s="11" t="s">
        <v>93</v>
      </c>
      <c r="I113" s="11">
        <v>5.0001629352901098</v>
      </c>
    </row>
    <row r="114" spans="1:9" x14ac:dyDescent="0.25">
      <c r="A114" s="2">
        <v>57</v>
      </c>
      <c r="B114" s="28">
        <f t="shared" ca="1" si="4"/>
        <v>0.46782341862490984</v>
      </c>
      <c r="C114" s="29">
        <f t="shared" ca="1" si="5"/>
        <v>4.0389977609586412</v>
      </c>
      <c r="H114" s="11" t="s">
        <v>94</v>
      </c>
      <c r="I114" s="11">
        <v>0.15113020068394256</v>
      </c>
    </row>
    <row r="115" spans="1:9" x14ac:dyDescent="0.25">
      <c r="A115" s="2">
        <v>58</v>
      </c>
      <c r="B115" s="28">
        <f t="shared" ca="1" si="4"/>
        <v>0.4887421655000449</v>
      </c>
      <c r="C115" s="29">
        <f t="shared" ca="1" si="5"/>
        <v>4.1654076204505213</v>
      </c>
      <c r="H115" s="11" t="s">
        <v>95</v>
      </c>
      <c r="I115" s="11">
        <v>5.1512931359740524</v>
      </c>
    </row>
    <row r="116" spans="1:9" x14ac:dyDescent="0.25">
      <c r="A116" s="2">
        <v>59</v>
      </c>
      <c r="B116" s="28">
        <f t="shared" ca="1" si="4"/>
        <v>0.24461540978907925</v>
      </c>
      <c r="C116" s="29">
        <f t="shared" ca="1" si="5"/>
        <v>2.6935373147798423</v>
      </c>
      <c r="H116" s="37" t="s">
        <v>96</v>
      </c>
      <c r="I116" s="37">
        <v>383.10562431738543</v>
      </c>
    </row>
    <row r="117" spans="1:9" x14ac:dyDescent="0.25">
      <c r="A117" s="2">
        <v>60</v>
      </c>
      <c r="B117" s="28">
        <f t="shared" ca="1" si="4"/>
        <v>0.13750221912108695</v>
      </c>
      <c r="C117" s="29">
        <f t="shared" ca="1" si="5"/>
        <v>1.9559245504159604</v>
      </c>
      <c r="H117" s="37" t="s">
        <v>97</v>
      </c>
      <c r="I117" s="37">
        <v>200</v>
      </c>
    </row>
    <row r="118" spans="1:9" x14ac:dyDescent="0.25">
      <c r="A118" s="2">
        <v>61</v>
      </c>
      <c r="B118" s="28">
        <f t="shared" ca="1" si="4"/>
        <v>0.35562627644948586</v>
      </c>
      <c r="C118" s="29">
        <f t="shared" ca="1" si="5"/>
        <v>3.3713392951643213</v>
      </c>
    </row>
    <row r="119" spans="1:9" x14ac:dyDescent="0.25">
      <c r="A119" s="2">
        <v>62</v>
      </c>
      <c r="B119" s="28">
        <f t="shared" ca="1" si="4"/>
        <v>0.27852361910766499</v>
      </c>
      <c r="C119" s="29">
        <f t="shared" ca="1" si="5"/>
        <v>2.9056731963164157</v>
      </c>
    </row>
    <row r="120" spans="1:9" x14ac:dyDescent="0.25">
      <c r="A120" s="2">
        <v>63</v>
      </c>
      <c r="B120" s="28">
        <f t="shared" ca="1" si="4"/>
        <v>0.22302719559829243</v>
      </c>
      <c r="C120" s="29">
        <f t="shared" ca="1" si="5"/>
        <v>2.5546786304255673</v>
      </c>
    </row>
    <row r="121" spans="1:9" x14ac:dyDescent="0.25">
      <c r="A121" s="2">
        <v>64</v>
      </c>
      <c r="B121" s="28">
        <f t="shared" ca="1" si="4"/>
        <v>0.93918828076063221</v>
      </c>
      <c r="C121" s="29">
        <f t="shared" ca="1" si="5"/>
        <v>8.5096477632147725</v>
      </c>
    </row>
    <row r="122" spans="1:9" x14ac:dyDescent="0.25">
      <c r="A122" s="2">
        <v>65</v>
      </c>
      <c r="B122" s="28">
        <f t="shared" ca="1" si="4"/>
        <v>0.63025842092465711</v>
      </c>
      <c r="C122" s="29">
        <f t="shared" ca="1" si="5"/>
        <v>5.0726572274357684</v>
      </c>
    </row>
    <row r="123" spans="1:9" x14ac:dyDescent="0.25">
      <c r="A123" s="2">
        <v>66</v>
      </c>
      <c r="B123" s="28">
        <f t="shared" ca="1" si="4"/>
        <v>0.74396560154404534</v>
      </c>
      <c r="C123" s="29">
        <f t="shared" ca="1" si="5"/>
        <v>5.936000481356948</v>
      </c>
    </row>
    <row r="124" spans="1:9" x14ac:dyDescent="0.25">
      <c r="A124" s="2">
        <v>67</v>
      </c>
      <c r="B124" s="28">
        <f t="shared" ref="B124:B187" ca="1" si="7">RAND()</f>
        <v>0.9963830371768938</v>
      </c>
      <c r="C124" s="29">
        <f t="shared" ref="C124:C187" ca="1" si="8">$B$27*SQRT(2*LN(1/(1-B124)))</f>
        <v>12.058263217736215</v>
      </c>
    </row>
    <row r="125" spans="1:9" x14ac:dyDescent="0.25">
      <c r="A125" s="2">
        <v>68</v>
      </c>
      <c r="B125" s="28">
        <f t="shared" ca="1" si="7"/>
        <v>0.40744282859884495</v>
      </c>
      <c r="C125" s="29">
        <f t="shared" ca="1" si="8"/>
        <v>3.6788606205354264</v>
      </c>
    </row>
    <row r="126" spans="1:9" x14ac:dyDescent="0.25">
      <c r="A126" s="2">
        <v>69</v>
      </c>
      <c r="B126" s="28">
        <f t="shared" ca="1" si="7"/>
        <v>0.58213778358546342</v>
      </c>
      <c r="C126" s="29">
        <f t="shared" ca="1" si="8"/>
        <v>4.7505420079831548</v>
      </c>
    </row>
    <row r="127" spans="1:9" x14ac:dyDescent="0.25">
      <c r="A127" s="2">
        <v>70</v>
      </c>
      <c r="B127" s="28">
        <f t="shared" ca="1" si="7"/>
        <v>0.74592646535445573</v>
      </c>
      <c r="C127" s="29">
        <f t="shared" ca="1" si="8"/>
        <v>5.952724920175072</v>
      </c>
    </row>
    <row r="128" spans="1:9" x14ac:dyDescent="0.25">
      <c r="A128" s="2">
        <v>71</v>
      </c>
      <c r="B128" s="28">
        <f t="shared" ca="1" si="7"/>
        <v>0.60399208555459105</v>
      </c>
      <c r="C128" s="29">
        <f t="shared" ca="1" si="8"/>
        <v>4.8945802672144234</v>
      </c>
    </row>
    <row r="129" spans="1:3" x14ac:dyDescent="0.25">
      <c r="A129" s="2">
        <v>72</v>
      </c>
      <c r="B129" s="28">
        <f t="shared" ca="1" si="7"/>
        <v>0.29656830960272895</v>
      </c>
      <c r="C129" s="29">
        <f t="shared" ca="1" si="8"/>
        <v>3.0162895891355599</v>
      </c>
    </row>
    <row r="130" spans="1:3" x14ac:dyDescent="0.25">
      <c r="A130" s="2">
        <v>73</v>
      </c>
      <c r="B130" s="28">
        <f t="shared" ca="1" si="7"/>
        <v>0.83974156241631037</v>
      </c>
      <c r="C130" s="29">
        <f t="shared" ca="1" si="8"/>
        <v>6.8813714686088252</v>
      </c>
    </row>
    <row r="131" spans="1:3" x14ac:dyDescent="0.25">
      <c r="A131" s="2">
        <v>74</v>
      </c>
      <c r="B131" s="28">
        <f t="shared" ca="1" si="7"/>
        <v>1.1206343043195677E-2</v>
      </c>
      <c r="C131" s="29">
        <f t="shared" ca="1" si="8"/>
        <v>0.5398698450540409</v>
      </c>
    </row>
    <row r="132" spans="1:3" x14ac:dyDescent="0.25">
      <c r="A132" s="2">
        <v>75</v>
      </c>
      <c r="B132" s="28">
        <f t="shared" ca="1" si="7"/>
        <v>0.52358121582602823</v>
      </c>
      <c r="C132" s="29">
        <f t="shared" ca="1" si="8"/>
        <v>4.3790304221935212</v>
      </c>
    </row>
    <row r="133" spans="1:3" x14ac:dyDescent="0.25">
      <c r="A133" s="2">
        <v>76</v>
      </c>
      <c r="B133" s="28">
        <f t="shared" ca="1" si="7"/>
        <v>0.80022876260386222</v>
      </c>
      <c r="C133" s="29">
        <f t="shared" ca="1" si="8"/>
        <v>6.4539582649649612</v>
      </c>
    </row>
    <row r="134" spans="1:3" x14ac:dyDescent="0.25">
      <c r="A134" s="2">
        <v>77</v>
      </c>
      <c r="B134" s="28">
        <f t="shared" ca="1" si="7"/>
        <v>0.67635940037064357</v>
      </c>
      <c r="C134" s="29">
        <f t="shared" ca="1" si="8"/>
        <v>5.4014784257227122</v>
      </c>
    </row>
    <row r="135" spans="1:3" x14ac:dyDescent="0.25">
      <c r="A135" s="2">
        <v>78</v>
      </c>
      <c r="B135" s="28">
        <f t="shared" ca="1" si="7"/>
        <v>0.69214712075902574</v>
      </c>
      <c r="C135" s="29">
        <f t="shared" ca="1" si="8"/>
        <v>5.5199086686087977</v>
      </c>
    </row>
    <row r="136" spans="1:3" x14ac:dyDescent="0.25">
      <c r="A136" s="2">
        <v>79</v>
      </c>
      <c r="B136" s="28">
        <f t="shared" ca="1" si="7"/>
        <v>0.88584707373895544</v>
      </c>
      <c r="C136" s="29">
        <f t="shared" ca="1" si="8"/>
        <v>7.4918002333783891</v>
      </c>
    </row>
    <row r="137" spans="1:3" x14ac:dyDescent="0.25">
      <c r="A137" s="2">
        <v>80</v>
      </c>
      <c r="B137" s="28">
        <f t="shared" ca="1" si="7"/>
        <v>0.11148913624010715</v>
      </c>
      <c r="C137" s="29">
        <f t="shared" ca="1" si="8"/>
        <v>1.7484727107343327</v>
      </c>
    </row>
    <row r="138" spans="1:3" x14ac:dyDescent="0.25">
      <c r="A138" s="2">
        <v>81</v>
      </c>
      <c r="B138" s="28">
        <f t="shared" ca="1" si="7"/>
        <v>0.20206253551721243</v>
      </c>
      <c r="C138" s="29">
        <f t="shared" ca="1" si="8"/>
        <v>2.4161537107699544</v>
      </c>
    </row>
    <row r="139" spans="1:3" x14ac:dyDescent="0.25">
      <c r="A139" s="2">
        <v>82</v>
      </c>
      <c r="B139" s="28">
        <f t="shared" ca="1" si="7"/>
        <v>0.98836520633651159</v>
      </c>
      <c r="C139" s="29">
        <f t="shared" ca="1" si="8"/>
        <v>10.732424769434246</v>
      </c>
    </row>
    <row r="140" spans="1:3" x14ac:dyDescent="0.25">
      <c r="A140" s="2">
        <v>83</v>
      </c>
      <c r="B140" s="28">
        <f t="shared" ca="1" si="7"/>
        <v>3.8922250260072122E-2</v>
      </c>
      <c r="C140" s="29">
        <f t="shared" ca="1" si="8"/>
        <v>1.0132806764266034</v>
      </c>
    </row>
    <row r="141" spans="1:3" x14ac:dyDescent="0.25">
      <c r="A141" s="2">
        <v>84</v>
      </c>
      <c r="B141" s="28">
        <f t="shared" ca="1" si="7"/>
        <v>0.80103673026915567</v>
      </c>
      <c r="C141" s="29">
        <f t="shared" ca="1" si="8"/>
        <v>6.4620731247278735</v>
      </c>
    </row>
    <row r="142" spans="1:3" x14ac:dyDescent="0.25">
      <c r="A142" s="2">
        <v>85</v>
      </c>
      <c r="B142" s="28">
        <f t="shared" ca="1" si="7"/>
        <v>0.36668529186594612</v>
      </c>
      <c r="C142" s="29">
        <f t="shared" ca="1" si="8"/>
        <v>3.4370981516350825</v>
      </c>
    </row>
    <row r="143" spans="1:3" x14ac:dyDescent="0.25">
      <c r="A143" s="2">
        <v>86</v>
      </c>
      <c r="B143" s="28">
        <f t="shared" ca="1" si="7"/>
        <v>0.25325682205283895</v>
      </c>
      <c r="C143" s="29">
        <f t="shared" ca="1" si="8"/>
        <v>2.7482191269543246</v>
      </c>
    </row>
    <row r="144" spans="1:3" x14ac:dyDescent="0.25">
      <c r="A144" s="2">
        <v>87</v>
      </c>
      <c r="B144" s="28">
        <f t="shared" ca="1" si="7"/>
        <v>0.1921367431784412</v>
      </c>
      <c r="C144" s="29">
        <f t="shared" ca="1" si="8"/>
        <v>2.3490577701878257</v>
      </c>
    </row>
    <row r="145" spans="1:3" x14ac:dyDescent="0.25">
      <c r="A145" s="2">
        <v>88</v>
      </c>
      <c r="B145" s="28">
        <f t="shared" ca="1" si="7"/>
        <v>0.89555506772277027</v>
      </c>
      <c r="C145" s="29">
        <f t="shared" ca="1" si="8"/>
        <v>7.643670508650894</v>
      </c>
    </row>
    <row r="146" spans="1:3" x14ac:dyDescent="0.25">
      <c r="A146" s="2">
        <v>89</v>
      </c>
      <c r="B146" s="28">
        <f t="shared" ca="1" si="7"/>
        <v>0.38192943896888143</v>
      </c>
      <c r="C146" s="29">
        <f t="shared" ca="1" si="8"/>
        <v>3.5275739161705411</v>
      </c>
    </row>
    <row r="147" spans="1:3" x14ac:dyDescent="0.25">
      <c r="A147" s="2">
        <v>90</v>
      </c>
      <c r="B147" s="28">
        <f t="shared" ca="1" si="7"/>
        <v>0.82487179946560096</v>
      </c>
      <c r="C147" s="29">
        <f t="shared" ca="1" si="8"/>
        <v>6.7125617992523132</v>
      </c>
    </row>
    <row r="148" spans="1:3" x14ac:dyDescent="0.25">
      <c r="A148" s="2">
        <v>91</v>
      </c>
      <c r="B148" s="28">
        <f t="shared" ca="1" si="7"/>
        <v>0.1062058996835612</v>
      </c>
      <c r="C148" s="29">
        <f t="shared" ca="1" si="8"/>
        <v>1.7040627362891978</v>
      </c>
    </row>
    <row r="149" spans="1:3" x14ac:dyDescent="0.25">
      <c r="A149" s="2">
        <v>92</v>
      </c>
      <c r="B149" s="28">
        <f t="shared" ca="1" si="7"/>
        <v>0.41146988876388968</v>
      </c>
      <c r="C149" s="29">
        <f t="shared" ca="1" si="8"/>
        <v>3.702752805472497</v>
      </c>
    </row>
    <row r="150" spans="1:3" x14ac:dyDescent="0.25">
      <c r="A150" s="2">
        <v>93</v>
      </c>
      <c r="B150" s="28">
        <f t="shared" ca="1" si="7"/>
        <v>0.69841807876799111</v>
      </c>
      <c r="C150" s="29">
        <f t="shared" ca="1" si="8"/>
        <v>5.5679124135033753</v>
      </c>
    </row>
    <row r="151" spans="1:3" x14ac:dyDescent="0.25">
      <c r="A151" s="2">
        <v>94</v>
      </c>
      <c r="B151" s="28">
        <f t="shared" ca="1" si="7"/>
        <v>2.6596338345366566E-2</v>
      </c>
      <c r="C151" s="29">
        <f t="shared" ca="1" si="8"/>
        <v>0.83496022416861015</v>
      </c>
    </row>
    <row r="152" spans="1:3" x14ac:dyDescent="0.25">
      <c r="A152" s="2">
        <v>95</v>
      </c>
      <c r="B152" s="28">
        <f t="shared" ca="1" si="7"/>
        <v>0.40898359051945088</v>
      </c>
      <c r="C152" s="29">
        <f t="shared" ca="1" si="8"/>
        <v>3.6880008557738044</v>
      </c>
    </row>
    <row r="153" spans="1:3" x14ac:dyDescent="0.25">
      <c r="A153" s="2">
        <v>96</v>
      </c>
      <c r="B153" s="28">
        <f t="shared" ca="1" si="7"/>
        <v>0.47425246369521989</v>
      </c>
      <c r="C153" s="29">
        <f t="shared" ca="1" si="8"/>
        <v>4.0777249474401174</v>
      </c>
    </row>
    <row r="154" spans="1:3" x14ac:dyDescent="0.25">
      <c r="A154" s="2">
        <v>97</v>
      </c>
      <c r="B154" s="28">
        <f t="shared" ca="1" si="7"/>
        <v>0.60967920457113189</v>
      </c>
      <c r="C154" s="29">
        <f t="shared" ca="1" si="8"/>
        <v>4.932648616315352</v>
      </c>
    </row>
    <row r="155" spans="1:3" x14ac:dyDescent="0.25">
      <c r="A155" s="2">
        <v>98</v>
      </c>
      <c r="B155" s="28">
        <f t="shared" ca="1" si="7"/>
        <v>0.87203840316962122</v>
      </c>
      <c r="C155" s="29">
        <f t="shared" ca="1" si="8"/>
        <v>7.2920373659911126</v>
      </c>
    </row>
    <row r="156" spans="1:3" x14ac:dyDescent="0.25">
      <c r="A156" s="2">
        <v>99</v>
      </c>
      <c r="B156" s="28">
        <f t="shared" ca="1" si="7"/>
        <v>0.79458723556701549</v>
      </c>
      <c r="C156" s="29">
        <f t="shared" ca="1" si="8"/>
        <v>6.3979173399699123</v>
      </c>
    </row>
    <row r="157" spans="1:3" x14ac:dyDescent="0.25">
      <c r="A157" s="2">
        <v>100</v>
      </c>
      <c r="B157" s="28">
        <f t="shared" ca="1" si="7"/>
        <v>0.70671793804896688</v>
      </c>
      <c r="C157" s="29">
        <f t="shared" ca="1" si="8"/>
        <v>5.6323519373967876</v>
      </c>
    </row>
    <row r="158" spans="1:3" x14ac:dyDescent="0.25">
      <c r="A158" s="2">
        <v>101</v>
      </c>
      <c r="B158" s="28">
        <f t="shared" ca="1" si="7"/>
        <v>8.5396615864222425E-2</v>
      </c>
      <c r="C158" s="29">
        <f t="shared" ca="1" si="8"/>
        <v>1.5194090900889534</v>
      </c>
    </row>
    <row r="159" spans="1:3" x14ac:dyDescent="0.25">
      <c r="A159" s="2">
        <v>102</v>
      </c>
      <c r="B159" s="28">
        <f t="shared" ca="1" si="7"/>
        <v>0.35298999481030113</v>
      </c>
      <c r="C159" s="29">
        <f t="shared" ca="1" si="8"/>
        <v>3.3556423111694134</v>
      </c>
    </row>
    <row r="160" spans="1:3" x14ac:dyDescent="0.25">
      <c r="A160" s="2">
        <v>103</v>
      </c>
      <c r="B160" s="28">
        <f t="shared" ca="1" si="7"/>
        <v>0.22770624763200331</v>
      </c>
      <c r="C160" s="29">
        <f t="shared" ca="1" si="8"/>
        <v>2.5850728005868184</v>
      </c>
    </row>
    <row r="161" spans="1:3" x14ac:dyDescent="0.25">
      <c r="A161" s="2">
        <v>104</v>
      </c>
      <c r="B161" s="28">
        <f t="shared" ca="1" si="7"/>
        <v>0.470676103355544</v>
      </c>
      <c r="C161" s="29">
        <f t="shared" ca="1" si="8"/>
        <v>4.0561692585331537</v>
      </c>
    </row>
    <row r="162" spans="1:3" x14ac:dyDescent="0.25">
      <c r="A162" s="2">
        <v>105</v>
      </c>
      <c r="B162" s="28">
        <f t="shared" ca="1" si="7"/>
        <v>0.73366114113137071</v>
      </c>
      <c r="C162" s="29">
        <f t="shared" ca="1" si="8"/>
        <v>5.8494129824890742</v>
      </c>
    </row>
    <row r="163" spans="1:3" x14ac:dyDescent="0.25">
      <c r="A163" s="2">
        <v>106</v>
      </c>
      <c r="B163" s="28">
        <f t="shared" ca="1" si="7"/>
        <v>0.63799775483336274</v>
      </c>
      <c r="C163" s="29">
        <f t="shared" ca="1" si="8"/>
        <v>5.1262991502083608</v>
      </c>
    </row>
    <row r="164" spans="1:3" x14ac:dyDescent="0.25">
      <c r="A164" s="2">
        <v>107</v>
      </c>
      <c r="B164" s="28">
        <f t="shared" ca="1" si="7"/>
        <v>0.20534315626836641</v>
      </c>
      <c r="C164" s="29">
        <f t="shared" ca="1" si="8"/>
        <v>2.4381033843468325</v>
      </c>
    </row>
    <row r="165" spans="1:3" x14ac:dyDescent="0.25">
      <c r="A165" s="2">
        <v>108</v>
      </c>
      <c r="B165" s="28">
        <f t="shared" ca="1" si="7"/>
        <v>0.64438060720983026</v>
      </c>
      <c r="C165" s="29">
        <f t="shared" ca="1" si="8"/>
        <v>5.1709785837903839</v>
      </c>
    </row>
    <row r="166" spans="1:3" x14ac:dyDescent="0.25">
      <c r="A166" s="2">
        <v>109</v>
      </c>
      <c r="B166" s="28">
        <f t="shared" ca="1" si="7"/>
        <v>6.0636439970496836E-2</v>
      </c>
      <c r="C166" s="29">
        <f t="shared" ca="1" si="8"/>
        <v>1.2719138603391471</v>
      </c>
    </row>
    <row r="167" spans="1:3" x14ac:dyDescent="0.25">
      <c r="A167" s="2">
        <v>110</v>
      </c>
      <c r="B167" s="28">
        <f t="shared" ca="1" si="7"/>
        <v>0.18986880149830665</v>
      </c>
      <c r="C167" s="29">
        <f t="shared" ca="1" si="8"/>
        <v>2.333574437429379</v>
      </c>
    </row>
    <row r="168" spans="1:3" x14ac:dyDescent="0.25">
      <c r="A168" s="2">
        <v>111</v>
      </c>
      <c r="B168" s="28">
        <f t="shared" ca="1" si="7"/>
        <v>4.6803824977820208E-3</v>
      </c>
      <c r="C168" s="29">
        <f t="shared" ca="1" si="8"/>
        <v>0.34832489437036657</v>
      </c>
    </row>
    <row r="169" spans="1:3" x14ac:dyDescent="0.25">
      <c r="A169" s="2">
        <v>112</v>
      </c>
      <c r="B169" s="28">
        <f t="shared" ca="1" si="7"/>
        <v>0.55753388837035855</v>
      </c>
      <c r="C169" s="29">
        <f t="shared" ca="1" si="8"/>
        <v>4.5921677529157972</v>
      </c>
    </row>
    <row r="170" spans="1:3" x14ac:dyDescent="0.25">
      <c r="A170" s="2">
        <v>113</v>
      </c>
      <c r="B170" s="28">
        <f t="shared" ca="1" si="7"/>
        <v>0.64754029930688006</v>
      </c>
      <c r="C170" s="29">
        <f t="shared" ca="1" si="8"/>
        <v>5.1932489978400289</v>
      </c>
    </row>
    <row r="171" spans="1:3" x14ac:dyDescent="0.25">
      <c r="A171" s="2">
        <v>114</v>
      </c>
      <c r="B171" s="28">
        <f t="shared" ca="1" si="7"/>
        <v>0.86191675823079794</v>
      </c>
      <c r="C171" s="29">
        <f t="shared" ca="1" si="8"/>
        <v>7.1557663634757196</v>
      </c>
    </row>
    <row r="172" spans="1:3" x14ac:dyDescent="0.25">
      <c r="A172" s="2">
        <v>115</v>
      </c>
      <c r="B172" s="28">
        <f t="shared" ca="1" si="7"/>
        <v>0.6221224088563756</v>
      </c>
      <c r="C172" s="29">
        <f t="shared" ca="1" si="8"/>
        <v>5.0168645664405815</v>
      </c>
    </row>
    <row r="173" spans="1:3" x14ac:dyDescent="0.25">
      <c r="A173" s="2">
        <v>116</v>
      </c>
      <c r="B173" s="28">
        <f t="shared" ca="1" si="7"/>
        <v>0.92587838929573241</v>
      </c>
      <c r="C173" s="29">
        <f t="shared" ca="1" si="8"/>
        <v>8.2033708471871716</v>
      </c>
    </row>
    <row r="174" spans="1:3" x14ac:dyDescent="0.25">
      <c r="A174" s="2">
        <v>117</v>
      </c>
      <c r="B174" s="28">
        <f t="shared" ca="1" si="7"/>
        <v>0.2381497353668135</v>
      </c>
      <c r="C174" s="29">
        <f t="shared" ca="1" si="8"/>
        <v>2.652304124876919</v>
      </c>
    </row>
    <row r="175" spans="1:3" x14ac:dyDescent="0.25">
      <c r="A175" s="2">
        <v>118</v>
      </c>
      <c r="B175" s="28">
        <f t="shared" ca="1" si="7"/>
        <v>0.8880217990962227</v>
      </c>
      <c r="C175" s="29">
        <f t="shared" ca="1" si="8"/>
        <v>7.5249271885690154</v>
      </c>
    </row>
    <row r="176" spans="1:3" x14ac:dyDescent="0.25">
      <c r="A176" s="2">
        <v>119</v>
      </c>
      <c r="B176" s="28">
        <f t="shared" ca="1" si="7"/>
        <v>0.88917227002098342</v>
      </c>
      <c r="C176" s="29">
        <f t="shared" ca="1" si="8"/>
        <v>7.5426531011516795</v>
      </c>
    </row>
    <row r="177" spans="1:3" x14ac:dyDescent="0.25">
      <c r="A177" s="2">
        <v>120</v>
      </c>
      <c r="B177" s="28">
        <f t="shared" ca="1" si="7"/>
        <v>0.99540147445901328</v>
      </c>
      <c r="C177" s="29">
        <f t="shared" ca="1" si="8"/>
        <v>11.797970797147448</v>
      </c>
    </row>
    <row r="178" spans="1:3" x14ac:dyDescent="0.25">
      <c r="A178" s="2">
        <v>121</v>
      </c>
      <c r="B178" s="28">
        <f t="shared" ca="1" si="7"/>
        <v>0.47040527820698441</v>
      </c>
      <c r="C178" s="29">
        <f t="shared" ca="1" si="8"/>
        <v>4.0545382094337086</v>
      </c>
    </row>
    <row r="179" spans="1:3" x14ac:dyDescent="0.25">
      <c r="A179" s="2">
        <v>122</v>
      </c>
      <c r="B179" s="28">
        <f t="shared" ca="1" si="7"/>
        <v>0.83235977849093046</v>
      </c>
      <c r="C179" s="29">
        <f t="shared" ca="1" si="8"/>
        <v>6.7962214483271257</v>
      </c>
    </row>
    <row r="180" spans="1:3" x14ac:dyDescent="0.25">
      <c r="A180" s="2">
        <v>123</v>
      </c>
      <c r="B180" s="28">
        <f t="shared" ca="1" si="7"/>
        <v>0.24265286088914229</v>
      </c>
      <c r="C180" s="29">
        <f t="shared" ca="1" si="8"/>
        <v>2.6810516141297476</v>
      </c>
    </row>
    <row r="181" spans="1:3" x14ac:dyDescent="0.25">
      <c r="A181" s="2">
        <v>124</v>
      </c>
      <c r="B181" s="28">
        <f t="shared" ca="1" si="7"/>
        <v>0.749391177246167</v>
      </c>
      <c r="C181" s="29">
        <f t="shared" ca="1" si="8"/>
        <v>5.9824775523437896</v>
      </c>
    </row>
    <row r="182" spans="1:3" x14ac:dyDescent="0.25">
      <c r="A182" s="2">
        <v>125</v>
      </c>
      <c r="B182" s="28">
        <f t="shared" ca="1" si="7"/>
        <v>0.9468602774912408</v>
      </c>
      <c r="C182" s="29">
        <f t="shared" ca="1" si="8"/>
        <v>8.7121671129435647</v>
      </c>
    </row>
    <row r="183" spans="1:3" x14ac:dyDescent="0.25">
      <c r="A183" s="2">
        <v>126</v>
      </c>
      <c r="B183" s="28">
        <f t="shared" ca="1" si="7"/>
        <v>0.72367266371077643</v>
      </c>
      <c r="C183" s="29">
        <f t="shared" ca="1" si="8"/>
        <v>5.7674484198969855</v>
      </c>
    </row>
    <row r="184" spans="1:3" x14ac:dyDescent="0.25">
      <c r="A184" s="2">
        <v>127</v>
      </c>
      <c r="B184" s="28">
        <f t="shared" ca="1" si="7"/>
        <v>0.63998236437673683</v>
      </c>
      <c r="C184" s="29">
        <f t="shared" ca="1" si="8"/>
        <v>5.140147760843031</v>
      </c>
    </row>
    <row r="185" spans="1:3" x14ac:dyDescent="0.25">
      <c r="A185" s="2">
        <v>128</v>
      </c>
      <c r="B185" s="28">
        <f t="shared" ca="1" si="7"/>
        <v>0.52175935659813899</v>
      </c>
      <c r="C185" s="29">
        <f t="shared" ca="1" si="8"/>
        <v>4.3677449883220296</v>
      </c>
    </row>
    <row r="186" spans="1:3" x14ac:dyDescent="0.25">
      <c r="A186" s="2">
        <v>129</v>
      </c>
      <c r="B186" s="28">
        <f t="shared" ca="1" si="7"/>
        <v>0.13737469639046918</v>
      </c>
      <c r="C186" s="29">
        <f t="shared" ca="1" si="8"/>
        <v>1.9549468780575441</v>
      </c>
    </row>
    <row r="187" spans="1:3" x14ac:dyDescent="0.25">
      <c r="A187" s="2">
        <v>130</v>
      </c>
      <c r="B187" s="28">
        <f t="shared" ca="1" si="7"/>
        <v>0.66517823647649066</v>
      </c>
      <c r="C187" s="29">
        <f t="shared" ca="1" si="8"/>
        <v>5.3195450373615012</v>
      </c>
    </row>
    <row r="188" spans="1:3" x14ac:dyDescent="0.25">
      <c r="A188" s="2">
        <v>131</v>
      </c>
      <c r="B188" s="28">
        <f t="shared" ref="B188:B251" ca="1" si="9">RAND()</f>
        <v>0.13263075911263666</v>
      </c>
      <c r="C188" s="29">
        <f t="shared" ref="C188:C251" ca="1" si="10">$B$27*SQRT(2*LN(1/(1-B188)))</f>
        <v>1.9183270382998667</v>
      </c>
    </row>
    <row r="189" spans="1:3" x14ac:dyDescent="0.25">
      <c r="A189" s="2">
        <v>132</v>
      </c>
      <c r="B189" s="28">
        <f t="shared" ca="1" si="9"/>
        <v>0.2760238052259204</v>
      </c>
      <c r="C189" s="29">
        <f t="shared" ca="1" si="10"/>
        <v>2.890239078360775</v>
      </c>
    </row>
    <row r="190" spans="1:3" x14ac:dyDescent="0.25">
      <c r="A190" s="2">
        <v>133</v>
      </c>
      <c r="B190" s="28">
        <f t="shared" ca="1" si="9"/>
        <v>0.1727152703786079</v>
      </c>
      <c r="C190" s="29">
        <f t="shared" ca="1" si="10"/>
        <v>2.2144257406216843</v>
      </c>
    </row>
    <row r="191" spans="1:3" x14ac:dyDescent="0.25">
      <c r="A191" s="2">
        <v>134</v>
      </c>
      <c r="B191" s="28">
        <f t="shared" ca="1" si="9"/>
        <v>0.66554168123079227</v>
      </c>
      <c r="C191" s="29">
        <f t="shared" ca="1" si="10"/>
        <v>5.3221845131759169</v>
      </c>
    </row>
    <row r="192" spans="1:3" x14ac:dyDescent="0.25">
      <c r="A192" s="2">
        <v>135</v>
      </c>
      <c r="B192" s="28">
        <f t="shared" ca="1" si="9"/>
        <v>0.56627143021076198</v>
      </c>
      <c r="C192" s="29">
        <f t="shared" ca="1" si="10"/>
        <v>4.6479920071109309</v>
      </c>
    </row>
    <row r="193" spans="1:3" x14ac:dyDescent="0.25">
      <c r="A193" s="2">
        <v>136</v>
      </c>
      <c r="B193" s="28">
        <f t="shared" ca="1" si="9"/>
        <v>0.77940918358240308</v>
      </c>
      <c r="C193" s="29">
        <f t="shared" ca="1" si="10"/>
        <v>6.2521727665705598</v>
      </c>
    </row>
    <row r="194" spans="1:3" x14ac:dyDescent="0.25">
      <c r="A194" s="2">
        <v>137</v>
      </c>
      <c r="B194" s="28">
        <f t="shared" ca="1" si="9"/>
        <v>0.64221144963714405</v>
      </c>
      <c r="C194" s="29">
        <f t="shared" ca="1" si="10"/>
        <v>5.1557488910820348</v>
      </c>
    </row>
    <row r="195" spans="1:3" x14ac:dyDescent="0.25">
      <c r="A195" s="2">
        <v>138</v>
      </c>
      <c r="B195" s="28">
        <f t="shared" ca="1" si="9"/>
        <v>1.1454815144271713E-2</v>
      </c>
      <c r="C195" s="29">
        <f t="shared" ca="1" si="10"/>
        <v>0.54585638061067876</v>
      </c>
    </row>
    <row r="196" spans="1:3" x14ac:dyDescent="0.25">
      <c r="A196" s="2">
        <v>139</v>
      </c>
      <c r="B196" s="28">
        <f t="shared" ca="1" si="9"/>
        <v>0.59527801731785657</v>
      </c>
      <c r="C196" s="29">
        <f t="shared" ca="1" si="10"/>
        <v>4.836733386598878</v>
      </c>
    </row>
    <row r="197" spans="1:3" x14ac:dyDescent="0.25">
      <c r="A197" s="2">
        <v>140</v>
      </c>
      <c r="B197" s="28">
        <f t="shared" ca="1" si="9"/>
        <v>0.81655498648455305</v>
      </c>
      <c r="C197" s="29">
        <f t="shared" ca="1" si="10"/>
        <v>6.6225791582241307</v>
      </c>
    </row>
    <row r="198" spans="1:3" x14ac:dyDescent="0.25">
      <c r="A198" s="2">
        <v>141</v>
      </c>
      <c r="B198" s="28">
        <f t="shared" ca="1" si="9"/>
        <v>0.5734091098299583</v>
      </c>
      <c r="C198" s="29">
        <f t="shared" ca="1" si="10"/>
        <v>4.6939298287232303</v>
      </c>
    </row>
    <row r="199" spans="1:3" x14ac:dyDescent="0.25">
      <c r="A199" s="2">
        <v>142</v>
      </c>
      <c r="B199" s="28">
        <f t="shared" ca="1" si="9"/>
        <v>0.11984138843775882</v>
      </c>
      <c r="C199" s="29">
        <f t="shared" ca="1" si="10"/>
        <v>1.8169812444426476</v>
      </c>
    </row>
    <row r="200" spans="1:3" x14ac:dyDescent="0.25">
      <c r="A200" s="2">
        <v>143</v>
      </c>
      <c r="B200" s="28">
        <f t="shared" ca="1" si="9"/>
        <v>0.91894574116850247</v>
      </c>
      <c r="C200" s="29">
        <f t="shared" ca="1" si="10"/>
        <v>8.0611965781470847</v>
      </c>
    </row>
    <row r="201" spans="1:3" x14ac:dyDescent="0.25">
      <c r="A201" s="2">
        <v>144</v>
      </c>
      <c r="B201" s="28">
        <f t="shared" ca="1" si="9"/>
        <v>0.35620263181196476</v>
      </c>
      <c r="C201" s="29">
        <f t="shared" ca="1" si="10"/>
        <v>3.3747698377376127</v>
      </c>
    </row>
    <row r="202" spans="1:3" x14ac:dyDescent="0.25">
      <c r="A202" s="2">
        <v>145</v>
      </c>
      <c r="B202" s="28">
        <f t="shared" ca="1" si="9"/>
        <v>0.99410732494184018</v>
      </c>
      <c r="C202" s="29">
        <f t="shared" ca="1" si="10"/>
        <v>11.522972500909319</v>
      </c>
    </row>
    <row r="203" spans="1:3" x14ac:dyDescent="0.25">
      <c r="A203" s="2">
        <v>146</v>
      </c>
      <c r="B203" s="28">
        <f t="shared" ca="1" si="9"/>
        <v>0.48562191780915942</v>
      </c>
      <c r="C203" s="29">
        <f t="shared" ca="1" si="10"/>
        <v>4.1464755934905311</v>
      </c>
    </row>
    <row r="204" spans="1:3" x14ac:dyDescent="0.25">
      <c r="A204" s="2">
        <v>147</v>
      </c>
      <c r="B204" s="28">
        <f t="shared" ca="1" si="9"/>
        <v>2.1267196626360119E-2</v>
      </c>
      <c r="C204" s="29">
        <f t="shared" ca="1" si="10"/>
        <v>0.74562349936366834</v>
      </c>
    </row>
    <row r="205" spans="1:3" x14ac:dyDescent="0.25">
      <c r="A205" s="2">
        <v>148</v>
      </c>
      <c r="B205" s="28">
        <f t="shared" ca="1" si="9"/>
        <v>0.16773222939618726</v>
      </c>
      <c r="C205" s="29">
        <f t="shared" ca="1" si="10"/>
        <v>2.179075418105656</v>
      </c>
    </row>
    <row r="206" spans="1:3" x14ac:dyDescent="0.25">
      <c r="A206" s="2">
        <v>149</v>
      </c>
      <c r="B206" s="28">
        <f t="shared" ca="1" si="9"/>
        <v>0.44523089207896627</v>
      </c>
      <c r="C206" s="29">
        <f t="shared" ca="1" si="10"/>
        <v>3.9036175013236347</v>
      </c>
    </row>
    <row r="207" spans="1:3" x14ac:dyDescent="0.25">
      <c r="A207" s="2">
        <v>150</v>
      </c>
      <c r="B207" s="28">
        <f t="shared" ca="1" si="9"/>
        <v>3.5938438488343438E-2</v>
      </c>
      <c r="C207" s="29">
        <f t="shared" ca="1" si="10"/>
        <v>0.97291740031282115</v>
      </c>
    </row>
    <row r="208" spans="1:3" x14ac:dyDescent="0.25">
      <c r="A208" s="2">
        <v>151</v>
      </c>
      <c r="B208" s="28">
        <f t="shared" ca="1" si="9"/>
        <v>0.81840875520157153</v>
      </c>
      <c r="C208" s="29">
        <f t="shared" ca="1" si="10"/>
        <v>6.6423815053512767</v>
      </c>
    </row>
    <row r="209" spans="1:3" x14ac:dyDescent="0.25">
      <c r="A209" s="2">
        <v>152</v>
      </c>
      <c r="B209" s="28">
        <f t="shared" ca="1" si="9"/>
        <v>0.49998350937058866</v>
      </c>
      <c r="C209" s="29">
        <f t="shared" ca="1" si="10"/>
        <v>4.2338657113476721</v>
      </c>
    </row>
    <row r="210" spans="1:3" x14ac:dyDescent="0.25">
      <c r="A210" s="2">
        <v>153</v>
      </c>
      <c r="B210" s="28">
        <f t="shared" ca="1" si="9"/>
        <v>0.16010952090592978</v>
      </c>
      <c r="C210" s="29">
        <f t="shared" ca="1" si="10"/>
        <v>2.1242821929423203</v>
      </c>
    </row>
    <row r="211" spans="1:3" x14ac:dyDescent="0.25">
      <c r="A211" s="2">
        <v>154</v>
      </c>
      <c r="B211" s="28">
        <f t="shared" ca="1" si="9"/>
        <v>0.76080480625703273</v>
      </c>
      <c r="C211" s="29">
        <f t="shared" ca="1" si="10"/>
        <v>6.0823984965692821</v>
      </c>
    </row>
    <row r="212" spans="1:3" x14ac:dyDescent="0.25">
      <c r="A212" s="2">
        <v>155</v>
      </c>
      <c r="B212" s="28">
        <f t="shared" ca="1" si="9"/>
        <v>0.64947519026737954</v>
      </c>
      <c r="C212" s="29">
        <f t="shared" ca="1" si="10"/>
        <v>5.2069379450331192</v>
      </c>
    </row>
    <row r="213" spans="1:3" x14ac:dyDescent="0.25">
      <c r="A213" s="2">
        <v>156</v>
      </c>
      <c r="B213" s="28">
        <f t="shared" ca="1" si="9"/>
        <v>0.66383649441950587</v>
      </c>
      <c r="C213" s="29">
        <f t="shared" ca="1" si="10"/>
        <v>5.3098142294998016</v>
      </c>
    </row>
    <row r="214" spans="1:3" x14ac:dyDescent="0.25">
      <c r="A214" s="2">
        <v>157</v>
      </c>
      <c r="B214" s="28">
        <f t="shared" ca="1" si="9"/>
        <v>0.20638325610046326</v>
      </c>
      <c r="C214" s="29">
        <f t="shared" ca="1" si="10"/>
        <v>2.4450400322766401</v>
      </c>
    </row>
    <row r="215" spans="1:3" x14ac:dyDescent="0.25">
      <c r="A215" s="2">
        <v>158</v>
      </c>
      <c r="B215" s="28">
        <f t="shared" ca="1" si="9"/>
        <v>0.14433758394270113</v>
      </c>
      <c r="C215" s="29">
        <f t="shared" ca="1" si="10"/>
        <v>2.0078394365938719</v>
      </c>
    </row>
    <row r="216" spans="1:3" x14ac:dyDescent="0.25">
      <c r="A216" s="2">
        <v>159</v>
      </c>
      <c r="B216" s="28">
        <f t="shared" ca="1" si="9"/>
        <v>0.7336657962735087</v>
      </c>
      <c r="C216" s="29">
        <f t="shared" ca="1" si="10"/>
        <v>5.8494516216648567</v>
      </c>
    </row>
    <row r="217" spans="1:3" x14ac:dyDescent="0.25">
      <c r="A217" s="2">
        <v>160</v>
      </c>
      <c r="B217" s="28">
        <f t="shared" ca="1" si="9"/>
        <v>0.3229183984393581</v>
      </c>
      <c r="C217" s="29">
        <f t="shared" ca="1" si="10"/>
        <v>3.1757525037567529</v>
      </c>
    </row>
    <row r="218" spans="1:3" x14ac:dyDescent="0.25">
      <c r="A218" s="2">
        <v>161</v>
      </c>
      <c r="B218" s="28">
        <f t="shared" ca="1" si="9"/>
        <v>0.79756375624080456</v>
      </c>
      <c r="C218" s="29">
        <f t="shared" ca="1" si="10"/>
        <v>6.4273513942928986</v>
      </c>
    </row>
    <row r="219" spans="1:3" x14ac:dyDescent="0.25">
      <c r="A219" s="2">
        <v>162</v>
      </c>
      <c r="B219" s="28">
        <f t="shared" ca="1" si="9"/>
        <v>0.38081620295247975</v>
      </c>
      <c r="C219" s="29">
        <f t="shared" ca="1" si="10"/>
        <v>3.5209711145023062</v>
      </c>
    </row>
    <row r="220" spans="1:3" x14ac:dyDescent="0.25">
      <c r="A220" s="2">
        <v>163</v>
      </c>
      <c r="B220" s="28">
        <f t="shared" ca="1" si="9"/>
        <v>0.33447800488102997</v>
      </c>
      <c r="C220" s="29">
        <f t="shared" ca="1" si="10"/>
        <v>3.2451129315190279</v>
      </c>
    </row>
    <row r="221" spans="1:3" x14ac:dyDescent="0.25">
      <c r="A221" s="2">
        <v>164</v>
      </c>
      <c r="B221" s="28">
        <f t="shared" ca="1" si="9"/>
        <v>0.8506666231628417</v>
      </c>
      <c r="C221" s="29">
        <f t="shared" ca="1" si="10"/>
        <v>7.0127975447547275</v>
      </c>
    </row>
    <row r="222" spans="1:3" x14ac:dyDescent="0.25">
      <c r="A222" s="2">
        <v>165</v>
      </c>
      <c r="B222" s="28">
        <f t="shared" ca="1" si="9"/>
        <v>0.54246869606699777</v>
      </c>
      <c r="C222" s="29">
        <f t="shared" ca="1" si="10"/>
        <v>4.4968982086919338</v>
      </c>
    </row>
    <row r="223" spans="1:3" x14ac:dyDescent="0.25">
      <c r="A223" s="2">
        <v>166</v>
      </c>
      <c r="B223" s="28">
        <f t="shared" ca="1" si="9"/>
        <v>0.74094507174076496</v>
      </c>
      <c r="C223" s="29">
        <f t="shared" ca="1" si="10"/>
        <v>5.9103958426554524</v>
      </c>
    </row>
    <row r="224" spans="1:3" x14ac:dyDescent="0.25">
      <c r="A224" s="2">
        <v>167</v>
      </c>
      <c r="B224" s="28">
        <f t="shared" ca="1" si="9"/>
        <v>0.31979414767985648</v>
      </c>
      <c r="C224" s="29">
        <f t="shared" ca="1" si="10"/>
        <v>3.15695132855768</v>
      </c>
    </row>
    <row r="225" spans="1:3" x14ac:dyDescent="0.25">
      <c r="A225" s="2">
        <v>168</v>
      </c>
      <c r="B225" s="28">
        <f t="shared" ca="1" si="9"/>
        <v>0.98392238151538514</v>
      </c>
      <c r="C225" s="29">
        <f t="shared" ca="1" si="10"/>
        <v>10.335390875408534</v>
      </c>
    </row>
    <row r="226" spans="1:3" x14ac:dyDescent="0.25">
      <c r="A226" s="2">
        <v>169</v>
      </c>
      <c r="B226" s="28">
        <f t="shared" ca="1" si="9"/>
        <v>0.49521633120839281</v>
      </c>
      <c r="C226" s="29">
        <f t="shared" ca="1" si="10"/>
        <v>4.2047845789076463</v>
      </c>
    </row>
    <row r="227" spans="1:3" x14ac:dyDescent="0.25">
      <c r="A227" s="2">
        <v>170</v>
      </c>
      <c r="B227" s="28">
        <f t="shared" ca="1" si="9"/>
        <v>2.3841817206633698E-2</v>
      </c>
      <c r="C227" s="29">
        <f t="shared" ca="1" si="10"/>
        <v>0.78998535391705138</v>
      </c>
    </row>
    <row r="228" spans="1:3" x14ac:dyDescent="0.25">
      <c r="A228" s="2">
        <v>171</v>
      </c>
      <c r="B228" s="28">
        <f t="shared" ca="1" si="9"/>
        <v>0.70309354711873595</v>
      </c>
      <c r="C228" s="29">
        <f t="shared" ca="1" si="10"/>
        <v>5.6040822774347792</v>
      </c>
    </row>
    <row r="229" spans="1:3" x14ac:dyDescent="0.25">
      <c r="A229" s="2">
        <v>172</v>
      </c>
      <c r="B229" s="28">
        <f t="shared" ca="1" si="9"/>
        <v>0.12198167044823027</v>
      </c>
      <c r="C229" s="29">
        <f t="shared" ca="1" si="10"/>
        <v>1.8342265717242763</v>
      </c>
    </row>
    <row r="230" spans="1:3" x14ac:dyDescent="0.25">
      <c r="A230" s="2">
        <v>173</v>
      </c>
      <c r="B230" s="28">
        <f t="shared" ca="1" si="9"/>
        <v>0.21261691042081199</v>
      </c>
      <c r="C230" s="29">
        <f t="shared" ca="1" si="10"/>
        <v>2.4863960856855858</v>
      </c>
    </row>
    <row r="231" spans="1:3" x14ac:dyDescent="0.25">
      <c r="A231" s="2">
        <v>174</v>
      </c>
      <c r="B231" s="28">
        <f t="shared" ca="1" si="9"/>
        <v>5.5270051949130372E-2</v>
      </c>
      <c r="C231" s="29">
        <f t="shared" ca="1" si="10"/>
        <v>1.2126164326831157</v>
      </c>
    </row>
    <row r="232" spans="1:3" x14ac:dyDescent="0.25">
      <c r="A232" s="2">
        <v>175</v>
      </c>
      <c r="B232" s="28">
        <f t="shared" ca="1" si="9"/>
        <v>0.15508721897628341</v>
      </c>
      <c r="C232" s="29">
        <f t="shared" ca="1" si="10"/>
        <v>2.0876746691744357</v>
      </c>
    </row>
    <row r="233" spans="1:3" x14ac:dyDescent="0.25">
      <c r="A233" s="2">
        <v>176</v>
      </c>
      <c r="B233" s="28">
        <f t="shared" ca="1" si="9"/>
        <v>5.2909969481636177E-2</v>
      </c>
      <c r="C233" s="29">
        <f t="shared" ca="1" si="10"/>
        <v>1.1857110940949447</v>
      </c>
    </row>
    <row r="234" spans="1:3" x14ac:dyDescent="0.25">
      <c r="A234" s="2">
        <v>177</v>
      </c>
      <c r="B234" s="28">
        <f t="shared" ca="1" si="9"/>
        <v>0.6790331737875821</v>
      </c>
      <c r="C234" s="29">
        <f t="shared" ca="1" si="10"/>
        <v>5.4213024708963067</v>
      </c>
    </row>
    <row r="235" spans="1:3" x14ac:dyDescent="0.25">
      <c r="A235" s="2">
        <v>178</v>
      </c>
      <c r="B235" s="28">
        <f t="shared" ca="1" si="9"/>
        <v>0.60504788719764113</v>
      </c>
      <c r="C235" s="29">
        <f t="shared" ca="1" si="10"/>
        <v>4.9016283239076008</v>
      </c>
    </row>
    <row r="236" spans="1:3" x14ac:dyDescent="0.25">
      <c r="A236" s="2">
        <v>179</v>
      </c>
      <c r="B236" s="28">
        <f t="shared" ca="1" si="9"/>
        <v>0.46205704278825455</v>
      </c>
      <c r="C236" s="29">
        <f t="shared" ca="1" si="10"/>
        <v>4.0043450165513823</v>
      </c>
    </row>
    <row r="237" spans="1:3" x14ac:dyDescent="0.25">
      <c r="A237" s="2">
        <v>180</v>
      </c>
      <c r="B237" s="28">
        <f t="shared" ca="1" si="9"/>
        <v>0.66134818414187357</v>
      </c>
      <c r="C237" s="29">
        <f t="shared" ca="1" si="10"/>
        <v>5.2918235335659229</v>
      </c>
    </row>
    <row r="238" spans="1:3" x14ac:dyDescent="0.25">
      <c r="A238" s="2">
        <v>181</v>
      </c>
      <c r="B238" s="28">
        <f t="shared" ca="1" si="9"/>
        <v>0.40757414352300592</v>
      </c>
      <c r="C238" s="29">
        <f t="shared" ca="1" si="10"/>
        <v>3.6796395748918846</v>
      </c>
    </row>
    <row r="239" spans="1:3" x14ac:dyDescent="0.25">
      <c r="A239" s="2">
        <v>182</v>
      </c>
      <c r="B239" s="28">
        <f t="shared" ca="1" si="9"/>
        <v>0.78999361357131481</v>
      </c>
      <c r="C239" s="29">
        <f t="shared" ca="1" si="10"/>
        <v>6.3530590867999415</v>
      </c>
    </row>
    <row r="240" spans="1:3" x14ac:dyDescent="0.25">
      <c r="A240" s="2">
        <v>183</v>
      </c>
      <c r="B240" s="28">
        <f t="shared" ca="1" si="9"/>
        <v>0.50906420771514216</v>
      </c>
      <c r="C240" s="29">
        <f t="shared" ca="1" si="10"/>
        <v>4.2894776501485072</v>
      </c>
    </row>
    <row r="241" spans="1:3" x14ac:dyDescent="0.25">
      <c r="A241" s="2">
        <v>184</v>
      </c>
      <c r="B241" s="28">
        <f t="shared" ca="1" si="9"/>
        <v>0.51481726194607536</v>
      </c>
      <c r="C241" s="29">
        <f t="shared" ca="1" si="10"/>
        <v>4.3248674438477135</v>
      </c>
    </row>
    <row r="242" spans="1:3" x14ac:dyDescent="0.25">
      <c r="A242" s="2">
        <v>185</v>
      </c>
      <c r="B242" s="28">
        <f t="shared" ca="1" si="9"/>
        <v>0.69532968965117925</v>
      </c>
      <c r="C242" s="29">
        <f t="shared" ca="1" si="10"/>
        <v>5.5441994861209798</v>
      </c>
    </row>
    <row r="243" spans="1:3" x14ac:dyDescent="0.25">
      <c r="A243" s="2">
        <v>186</v>
      </c>
      <c r="B243" s="28">
        <f t="shared" ca="1" si="9"/>
        <v>0.47397242086998004</v>
      </c>
      <c r="C243" s="29">
        <f t="shared" ca="1" si="10"/>
        <v>4.0760358956831366</v>
      </c>
    </row>
    <row r="244" spans="1:3" x14ac:dyDescent="0.25">
      <c r="A244" s="2">
        <v>187</v>
      </c>
      <c r="B244" s="28">
        <f t="shared" ca="1" si="9"/>
        <v>0.18282705725071435</v>
      </c>
      <c r="C244" s="29">
        <f t="shared" ca="1" si="10"/>
        <v>2.2851131441807015</v>
      </c>
    </row>
    <row r="245" spans="1:3" x14ac:dyDescent="0.25">
      <c r="A245" s="2">
        <v>188</v>
      </c>
      <c r="B245" s="28">
        <f t="shared" ca="1" si="9"/>
        <v>0.71666409781707863</v>
      </c>
      <c r="C245" s="29">
        <f t="shared" ca="1" si="10"/>
        <v>5.7110144362882265</v>
      </c>
    </row>
    <row r="246" spans="1:3" x14ac:dyDescent="0.25">
      <c r="A246" s="2">
        <v>189</v>
      </c>
      <c r="B246" s="28">
        <f t="shared" ca="1" si="9"/>
        <v>0.96388917034959876</v>
      </c>
      <c r="C246" s="29">
        <f t="shared" ca="1" si="10"/>
        <v>9.2678659084906787</v>
      </c>
    </row>
    <row r="247" spans="1:3" x14ac:dyDescent="0.25">
      <c r="A247" s="2">
        <v>190</v>
      </c>
      <c r="B247" s="28">
        <f t="shared" ca="1" si="9"/>
        <v>0.37250215741643111</v>
      </c>
      <c r="C247" s="29">
        <f t="shared" ca="1" si="10"/>
        <v>3.4716397337041167</v>
      </c>
    </row>
    <row r="248" spans="1:3" x14ac:dyDescent="0.25">
      <c r="A248" s="2">
        <v>191</v>
      </c>
      <c r="B248" s="28">
        <f t="shared" ca="1" si="9"/>
        <v>0.24966185037022948</v>
      </c>
      <c r="C248" s="29">
        <f t="shared" ca="1" si="10"/>
        <v>2.7255275028027022</v>
      </c>
    </row>
    <row r="249" spans="1:3" x14ac:dyDescent="0.25">
      <c r="A249" s="2">
        <v>192</v>
      </c>
      <c r="B249" s="28">
        <f t="shared" ca="1" si="9"/>
        <v>0.80701988614575126</v>
      </c>
      <c r="C249" s="29">
        <f t="shared" ca="1" si="10"/>
        <v>6.5228865506794458</v>
      </c>
    </row>
    <row r="250" spans="1:3" x14ac:dyDescent="0.25">
      <c r="A250" s="2">
        <v>193</v>
      </c>
      <c r="B250" s="28">
        <f t="shared" ca="1" si="9"/>
        <v>2.5838954769924594E-2</v>
      </c>
      <c r="C250" s="29">
        <f t="shared" ca="1" si="10"/>
        <v>0.82282648336995712</v>
      </c>
    </row>
    <row r="251" spans="1:3" x14ac:dyDescent="0.25">
      <c r="A251" s="2">
        <v>194</v>
      </c>
      <c r="B251" s="28">
        <f t="shared" ca="1" si="9"/>
        <v>0.13045477474921818</v>
      </c>
      <c r="C251" s="29">
        <f t="shared" ca="1" si="10"/>
        <v>1.9013622326852455</v>
      </c>
    </row>
    <row r="252" spans="1:3" x14ac:dyDescent="0.25">
      <c r="A252" s="2">
        <v>195</v>
      </c>
      <c r="B252" s="28">
        <f t="shared" ref="B252:B257" ca="1" si="11">RAND()</f>
        <v>0.44794902543711157</v>
      </c>
      <c r="C252" s="29">
        <f t="shared" ref="C252:C257" ca="1" si="12">$B$27*SQRT(2*LN(1/(1-B252)))</f>
        <v>3.9198540773819182</v>
      </c>
    </row>
    <row r="253" spans="1:3" x14ac:dyDescent="0.25">
      <c r="A253" s="2">
        <v>196</v>
      </c>
      <c r="B253" s="28">
        <f t="shared" ca="1" si="11"/>
        <v>8.0746502408459153E-2</v>
      </c>
      <c r="C253" s="29">
        <f t="shared" ca="1" si="12"/>
        <v>1.4756167836073888</v>
      </c>
    </row>
    <row r="254" spans="1:3" x14ac:dyDescent="0.25">
      <c r="A254" s="2">
        <v>197</v>
      </c>
      <c r="B254" s="28">
        <f t="shared" ca="1" si="11"/>
        <v>0.27088912784059782</v>
      </c>
      <c r="C254" s="29">
        <f t="shared" ca="1" si="12"/>
        <v>2.8584444105692088</v>
      </c>
    </row>
    <row r="255" spans="1:3" x14ac:dyDescent="0.25">
      <c r="A255" s="2">
        <v>198</v>
      </c>
      <c r="B255" s="28">
        <f t="shared" ca="1" si="11"/>
        <v>6.3529219019895611E-2</v>
      </c>
      <c r="C255" s="29">
        <f t="shared" ca="1" si="12"/>
        <v>1.3028934562329517</v>
      </c>
    </row>
    <row r="256" spans="1:3" x14ac:dyDescent="0.25">
      <c r="A256" s="2">
        <v>199</v>
      </c>
      <c r="B256" s="28">
        <f t="shared" ca="1" si="11"/>
        <v>0.60417264693206618</v>
      </c>
      <c r="C256" s="29">
        <f t="shared" ca="1" si="12"/>
        <v>4.895784999331112</v>
      </c>
    </row>
    <row r="257" spans="1:3" x14ac:dyDescent="0.25">
      <c r="A257" s="2">
        <v>200</v>
      </c>
      <c r="B257" s="28">
        <f t="shared" ca="1" si="11"/>
        <v>0.28234211227901229</v>
      </c>
      <c r="C257" s="29">
        <f t="shared" ca="1" si="12"/>
        <v>2.9291944286912783</v>
      </c>
    </row>
  </sheetData>
  <sortState ref="H82:H98">
    <sortCondition ref="H82"/>
  </sortState>
  <mergeCells count="2">
    <mergeCell ref="A18:B18"/>
    <mergeCell ref="P2:Q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18</xdr:col>
                <xdr:colOff>9525</xdr:colOff>
                <xdr:row>0</xdr:row>
                <xdr:rowOff>219075</xdr:rowOff>
              </from>
              <to>
                <xdr:col>19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autoPict="0" r:id="rId7">
            <anchor moveWithCells="1">
              <from>
                <xdr:col>4</xdr:col>
                <xdr:colOff>609600</xdr:colOff>
                <xdr:row>40</xdr:row>
                <xdr:rowOff>152400</xdr:rowOff>
              </from>
              <to>
                <xdr:col>6</xdr:col>
                <xdr:colOff>19050</xdr:colOff>
                <xdr:row>42</xdr:row>
                <xdr:rowOff>123825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T96"/>
  <sheetViews>
    <sheetView zoomScale="85" zoomScaleNormal="85" workbookViewId="0">
      <selection activeCell="A20" sqref="A20:D20"/>
    </sheetView>
  </sheetViews>
  <sheetFormatPr defaultRowHeight="15" x14ac:dyDescent="0.25"/>
  <cols>
    <col min="2" max="2" width="11.28515625" customWidth="1"/>
    <col min="3" max="3" width="10.140625" customWidth="1"/>
    <col min="14" max="14" width="9.85546875" customWidth="1"/>
    <col min="15" max="15" width="10" customWidth="1"/>
    <col min="19" max="19" width="5.7109375" customWidth="1"/>
  </cols>
  <sheetData>
    <row r="1" spans="1:20" ht="22.5" thickTop="1" thickBot="1" x14ac:dyDescent="0.4">
      <c r="B1" s="7" t="s">
        <v>48</v>
      </c>
      <c r="N1" s="152" t="s">
        <v>271</v>
      </c>
      <c r="O1" s="153"/>
    </row>
    <row r="2" spans="1:20" ht="16.5" thickBot="1" x14ac:dyDescent="0.3">
      <c r="N2" s="118" t="s">
        <v>278</v>
      </c>
      <c r="O2" s="119">
        <f ca="1">ROUND(0.2+0.8*RAND(),3)</f>
        <v>0.56299999999999994</v>
      </c>
      <c r="P2" s="17"/>
    </row>
    <row r="3" spans="1:20" ht="15.75" thickTop="1" x14ac:dyDescent="0.25"/>
    <row r="9" spans="1:20" ht="15.75" thickBot="1" x14ac:dyDescent="0.3">
      <c r="A9" t="s">
        <v>281</v>
      </c>
    </row>
    <row r="10" spans="1:20" ht="16.5" thickBot="1" x14ac:dyDescent="0.3">
      <c r="A10" s="116" t="s">
        <v>278</v>
      </c>
      <c r="B10" s="117">
        <v>0.57699999999999996</v>
      </c>
      <c r="M10" s="150">
        <f ca="1">RAND()</f>
        <v>0.90787493928671192</v>
      </c>
      <c r="N10" s="151"/>
      <c r="O10" s="5" t="s">
        <v>210</v>
      </c>
    </row>
    <row r="11" spans="1:20" x14ac:dyDescent="0.25">
      <c r="A11" t="s">
        <v>49</v>
      </c>
    </row>
    <row r="12" spans="1:20" ht="15.75" x14ac:dyDescent="0.25">
      <c r="A12" s="2" t="s">
        <v>1</v>
      </c>
      <c r="B12" s="2">
        <v>0</v>
      </c>
      <c r="J12" s="5" t="s">
        <v>72</v>
      </c>
      <c r="O12" s="5" t="s">
        <v>74</v>
      </c>
    </row>
    <row r="13" spans="1:20" ht="18.75" thickBot="1" x14ac:dyDescent="0.3">
      <c r="A13" s="2" t="s">
        <v>2</v>
      </c>
      <c r="B13" s="2" t="s">
        <v>50</v>
      </c>
      <c r="C13" s="2" t="s">
        <v>54</v>
      </c>
      <c r="D13" s="26">
        <v>1</v>
      </c>
      <c r="H13">
        <v>0</v>
      </c>
      <c r="I13" s="21"/>
      <c r="J13" s="20"/>
      <c r="K13" s="20"/>
      <c r="L13" s="22"/>
      <c r="M13" s="20"/>
      <c r="N13" s="20"/>
      <c r="O13" s="22"/>
      <c r="P13" s="20"/>
      <c r="Q13" s="22"/>
      <c r="R13" s="23"/>
      <c r="S13" s="22"/>
      <c r="T13" s="17">
        <v>1</v>
      </c>
    </row>
    <row r="14" spans="1:20" ht="18" x14ac:dyDescent="0.35">
      <c r="A14" s="2" t="s">
        <v>1</v>
      </c>
      <c r="B14" s="2" t="s">
        <v>51</v>
      </c>
      <c r="C14" s="2" t="s">
        <v>54</v>
      </c>
      <c r="D14" s="2" t="s">
        <v>53</v>
      </c>
      <c r="L14" s="24" t="s">
        <v>54</v>
      </c>
      <c r="O14" s="24" t="s">
        <v>55</v>
      </c>
      <c r="Q14" s="24" t="s">
        <v>209</v>
      </c>
    </row>
    <row r="15" spans="1:20" ht="18" x14ac:dyDescent="0.25">
      <c r="A15" s="2" t="s">
        <v>2</v>
      </c>
      <c r="B15" s="2" t="s">
        <v>52</v>
      </c>
      <c r="C15" s="2" t="s">
        <v>55</v>
      </c>
      <c r="D15" s="2" t="s">
        <v>56</v>
      </c>
      <c r="E15" s="26">
        <v>2</v>
      </c>
      <c r="K15" t="s">
        <v>75</v>
      </c>
    </row>
    <row r="16" spans="1:20" x14ac:dyDescent="0.25">
      <c r="B16" s="2" t="s">
        <v>58</v>
      </c>
      <c r="C16" s="2" t="s">
        <v>51</v>
      </c>
    </row>
    <row r="17" spans="1:11" ht="17.25" x14ac:dyDescent="0.25">
      <c r="A17" s="2" t="s">
        <v>57</v>
      </c>
      <c r="B17" s="2" t="s">
        <v>59</v>
      </c>
      <c r="C17" s="2" t="s">
        <v>60</v>
      </c>
      <c r="D17" s="27" t="s">
        <v>57</v>
      </c>
    </row>
    <row r="18" spans="1:11" x14ac:dyDescent="0.25">
      <c r="A18" s="2" t="s">
        <v>278</v>
      </c>
      <c r="B18" s="60">
        <v>0.57699999999999996</v>
      </c>
    </row>
    <row r="19" spans="1:11" ht="26.25" x14ac:dyDescent="0.35">
      <c r="A19" s="14" t="s">
        <v>65</v>
      </c>
      <c r="C19" s="25" t="s">
        <v>73</v>
      </c>
      <c r="J19" s="2" t="s">
        <v>63</v>
      </c>
      <c r="K19" s="12">
        <v>2</v>
      </c>
    </row>
    <row r="20" spans="1:11" ht="18" x14ac:dyDescent="0.25">
      <c r="A20" s="2" t="s">
        <v>3</v>
      </c>
      <c r="B20" s="2" t="s">
        <v>61</v>
      </c>
      <c r="C20" s="2" t="s">
        <v>62</v>
      </c>
      <c r="D20" s="2" t="s">
        <v>70</v>
      </c>
      <c r="I20" s="11" t="s">
        <v>64</v>
      </c>
      <c r="J20" s="11" t="s">
        <v>71</v>
      </c>
    </row>
    <row r="21" spans="1:11" x14ac:dyDescent="0.25">
      <c r="A21" s="2">
        <v>1</v>
      </c>
      <c r="B21" s="10">
        <v>0.7055475115776062</v>
      </c>
      <c r="C21" s="18">
        <v>3</v>
      </c>
      <c r="D21" s="2">
        <v>0.140828967</v>
      </c>
      <c r="I21" s="11">
        <f t="shared" ref="I21:I40" si="0">C21*$K$19</f>
        <v>6</v>
      </c>
      <c r="J21" s="11">
        <f>I21</f>
        <v>6</v>
      </c>
    </row>
    <row r="22" spans="1:11" x14ac:dyDescent="0.25">
      <c r="A22" s="2">
        <v>2</v>
      </c>
      <c r="B22" s="10">
        <v>0.5334240198135376</v>
      </c>
      <c r="C22" s="18">
        <v>2</v>
      </c>
      <c r="D22" s="2">
        <v>0.24407100000000001</v>
      </c>
      <c r="I22" s="11">
        <f t="shared" si="0"/>
        <v>4</v>
      </c>
      <c r="J22" s="11">
        <f>J21+I22</f>
        <v>10</v>
      </c>
    </row>
    <row r="23" spans="1:11" x14ac:dyDescent="0.25">
      <c r="A23" s="2">
        <v>3</v>
      </c>
      <c r="B23" s="10">
        <v>0.57951861619949341</v>
      </c>
      <c r="C23" s="18">
        <v>2</v>
      </c>
      <c r="D23" s="2">
        <v>0.24407100000000001</v>
      </c>
      <c r="I23" s="11">
        <f t="shared" si="0"/>
        <v>4</v>
      </c>
      <c r="J23" s="11">
        <f t="shared" ref="J23:J40" si="1">J22+I23</f>
        <v>14</v>
      </c>
    </row>
    <row r="24" spans="1:11" x14ac:dyDescent="0.25">
      <c r="A24" s="2">
        <v>4</v>
      </c>
      <c r="B24" s="10">
        <v>0.28956246376037598</v>
      </c>
      <c r="C24" s="18">
        <v>1</v>
      </c>
      <c r="D24" s="2">
        <v>0.42300000000000004</v>
      </c>
      <c r="I24" s="11">
        <f t="shared" si="0"/>
        <v>2</v>
      </c>
      <c r="J24" s="11">
        <f t="shared" si="1"/>
        <v>16</v>
      </c>
    </row>
    <row r="25" spans="1:11" x14ac:dyDescent="0.25">
      <c r="A25" s="2">
        <v>5</v>
      </c>
      <c r="B25" s="10">
        <v>0.30194801092147827</v>
      </c>
      <c r="C25" s="18">
        <v>1</v>
      </c>
      <c r="D25" s="2">
        <v>0.42300000000000004</v>
      </c>
      <c r="I25" s="11">
        <f t="shared" si="0"/>
        <v>2</v>
      </c>
      <c r="J25" s="11">
        <f t="shared" si="1"/>
        <v>18</v>
      </c>
    </row>
    <row r="26" spans="1:11" x14ac:dyDescent="0.25">
      <c r="A26" s="2">
        <v>6</v>
      </c>
      <c r="B26" s="10">
        <v>0.77474009990692139</v>
      </c>
      <c r="C26" s="18">
        <v>3</v>
      </c>
      <c r="D26" s="2">
        <v>0.140828967</v>
      </c>
      <c r="I26" s="11">
        <f t="shared" si="0"/>
        <v>6</v>
      </c>
      <c r="J26" s="11">
        <f t="shared" si="1"/>
        <v>24</v>
      </c>
    </row>
    <row r="27" spans="1:11" x14ac:dyDescent="0.25">
      <c r="A27" s="2">
        <v>7</v>
      </c>
      <c r="B27" s="10">
        <v>1.4017641544342041E-2</v>
      </c>
      <c r="C27" s="18">
        <v>1</v>
      </c>
      <c r="D27" s="2">
        <v>0.42300000000000004</v>
      </c>
      <c r="I27" s="11">
        <f t="shared" si="0"/>
        <v>2</v>
      </c>
      <c r="J27" s="11">
        <f t="shared" si="1"/>
        <v>26</v>
      </c>
    </row>
    <row r="28" spans="1:11" x14ac:dyDescent="0.25">
      <c r="A28" s="2">
        <v>8</v>
      </c>
      <c r="B28" s="10">
        <v>0.76072359085083008</v>
      </c>
      <c r="C28" s="18">
        <v>3</v>
      </c>
      <c r="D28" s="2">
        <v>0.140828967</v>
      </c>
      <c r="I28" s="11">
        <f t="shared" si="0"/>
        <v>6</v>
      </c>
      <c r="J28" s="11">
        <f t="shared" si="1"/>
        <v>32</v>
      </c>
    </row>
    <row r="29" spans="1:11" x14ac:dyDescent="0.25">
      <c r="A29" s="2">
        <v>9</v>
      </c>
      <c r="B29" s="10">
        <v>0.81449002027511597</v>
      </c>
      <c r="C29" s="18">
        <v>4</v>
      </c>
      <c r="D29" s="2">
        <v>8.1258313958999989E-2</v>
      </c>
      <c r="I29" s="11">
        <f t="shared" si="0"/>
        <v>8</v>
      </c>
      <c r="J29" s="11">
        <f t="shared" si="1"/>
        <v>40</v>
      </c>
    </row>
    <row r="30" spans="1:11" x14ac:dyDescent="0.25">
      <c r="A30" s="2">
        <v>10</v>
      </c>
      <c r="B30" s="10">
        <v>0.7090378999710083</v>
      </c>
      <c r="C30" s="18">
        <v>3</v>
      </c>
      <c r="D30" s="2">
        <v>0.140828967</v>
      </c>
      <c r="I30" s="11">
        <f t="shared" si="0"/>
        <v>6</v>
      </c>
      <c r="J30" s="11">
        <f t="shared" si="1"/>
        <v>46</v>
      </c>
    </row>
    <row r="31" spans="1:11" x14ac:dyDescent="0.25">
      <c r="A31" s="2">
        <v>11</v>
      </c>
      <c r="B31" s="10">
        <v>4.5352756977081299E-2</v>
      </c>
      <c r="C31" s="18">
        <v>1</v>
      </c>
      <c r="D31" s="2">
        <v>0.42300000000000004</v>
      </c>
      <c r="I31" s="11">
        <f t="shared" si="0"/>
        <v>2</v>
      </c>
      <c r="J31" s="11">
        <f t="shared" si="1"/>
        <v>48</v>
      </c>
    </row>
    <row r="32" spans="1:11" x14ac:dyDescent="0.25">
      <c r="A32" s="2">
        <v>12</v>
      </c>
      <c r="B32" s="10">
        <v>0.4140326976776123</v>
      </c>
      <c r="C32" s="18">
        <v>1</v>
      </c>
      <c r="D32" s="2">
        <v>0.42300000000000004</v>
      </c>
      <c r="I32" s="11">
        <f t="shared" si="0"/>
        <v>2</v>
      </c>
      <c r="J32" s="11">
        <f t="shared" si="1"/>
        <v>50</v>
      </c>
    </row>
    <row r="33" spans="1:10" x14ac:dyDescent="0.25">
      <c r="A33" s="2">
        <v>13</v>
      </c>
      <c r="B33" s="10">
        <v>0.86261934041976929</v>
      </c>
      <c r="C33" s="18">
        <v>4</v>
      </c>
      <c r="D33" s="2">
        <v>8.1258313958999989E-2</v>
      </c>
      <c r="I33" s="11">
        <f t="shared" si="0"/>
        <v>8</v>
      </c>
      <c r="J33" s="11">
        <f t="shared" si="1"/>
        <v>58</v>
      </c>
    </row>
    <row r="34" spans="1:10" x14ac:dyDescent="0.25">
      <c r="A34" s="2">
        <v>14</v>
      </c>
      <c r="B34" s="10">
        <v>0.79048001766204834</v>
      </c>
      <c r="C34" s="18">
        <v>3</v>
      </c>
      <c r="D34" s="2">
        <v>0.140828967</v>
      </c>
      <c r="I34" s="11">
        <f t="shared" si="0"/>
        <v>6</v>
      </c>
      <c r="J34" s="11">
        <f t="shared" si="1"/>
        <v>64</v>
      </c>
    </row>
    <row r="35" spans="1:10" x14ac:dyDescent="0.25">
      <c r="A35" s="2">
        <v>15</v>
      </c>
      <c r="B35" s="10">
        <v>0.37353616952896118</v>
      </c>
      <c r="C35" s="18">
        <v>1</v>
      </c>
      <c r="D35" s="2">
        <v>0.42300000000000004</v>
      </c>
      <c r="I35" s="11">
        <f t="shared" si="0"/>
        <v>2</v>
      </c>
      <c r="J35" s="11">
        <f t="shared" si="1"/>
        <v>66</v>
      </c>
    </row>
    <row r="36" spans="1:10" x14ac:dyDescent="0.25">
      <c r="A36" s="2">
        <v>16</v>
      </c>
      <c r="B36" s="10">
        <v>0.96195316314697266</v>
      </c>
      <c r="C36" s="18">
        <v>6</v>
      </c>
      <c r="D36" s="2">
        <v>2.7053249208055904E-2</v>
      </c>
      <c r="I36" s="11">
        <f t="shared" si="0"/>
        <v>12</v>
      </c>
      <c r="J36" s="11">
        <f t="shared" si="1"/>
        <v>78</v>
      </c>
    </row>
    <row r="37" spans="1:10" x14ac:dyDescent="0.25">
      <c r="A37" s="2">
        <v>17</v>
      </c>
      <c r="B37" s="10">
        <v>0.87144583463668823</v>
      </c>
      <c r="C37" s="18">
        <v>4</v>
      </c>
      <c r="D37" s="2">
        <v>8.1258313958999989E-2</v>
      </c>
      <c r="I37" s="11">
        <f t="shared" si="0"/>
        <v>8</v>
      </c>
      <c r="J37" s="11">
        <f t="shared" si="1"/>
        <v>86</v>
      </c>
    </row>
    <row r="38" spans="1:10" x14ac:dyDescent="0.25">
      <c r="A38" s="2">
        <v>18</v>
      </c>
      <c r="B38" s="10">
        <v>5.6236863136291504E-2</v>
      </c>
      <c r="C38" s="18">
        <v>1</v>
      </c>
      <c r="D38" s="2">
        <v>0.42300000000000004</v>
      </c>
      <c r="I38" s="11">
        <f t="shared" si="0"/>
        <v>2</v>
      </c>
      <c r="J38" s="11">
        <f t="shared" si="1"/>
        <v>88</v>
      </c>
    </row>
    <row r="39" spans="1:10" x14ac:dyDescent="0.25">
      <c r="A39" s="2">
        <v>19</v>
      </c>
      <c r="B39" s="10">
        <v>0.94955664873123169</v>
      </c>
      <c r="C39" s="18">
        <v>6</v>
      </c>
      <c r="D39" s="2">
        <v>2.7053249208055904E-2</v>
      </c>
      <c r="I39" s="11">
        <f t="shared" si="0"/>
        <v>12</v>
      </c>
      <c r="J39" s="11">
        <f t="shared" si="1"/>
        <v>100</v>
      </c>
    </row>
    <row r="40" spans="1:10" x14ac:dyDescent="0.25">
      <c r="A40" s="2">
        <v>20</v>
      </c>
      <c r="B40" s="10">
        <v>0.36401867866516113</v>
      </c>
      <c r="C40" s="18">
        <v>1</v>
      </c>
      <c r="D40" s="2">
        <v>0.42300000000000004</v>
      </c>
      <c r="I40" s="11">
        <f t="shared" si="0"/>
        <v>2</v>
      </c>
      <c r="J40" s="11">
        <f t="shared" si="1"/>
        <v>102</v>
      </c>
    </row>
    <row r="46" spans="1:10" ht="90" x14ac:dyDescent="0.25">
      <c r="A46" s="2" t="s">
        <v>284</v>
      </c>
      <c r="B46" s="2" t="s">
        <v>282</v>
      </c>
      <c r="C46" s="2" t="s">
        <v>283</v>
      </c>
    </row>
    <row r="47" spans="1:10" x14ac:dyDescent="0.25">
      <c r="A47" s="2">
        <v>1</v>
      </c>
      <c r="B47" s="2">
        <f>1-$B$10^(A47-1)</f>
        <v>0</v>
      </c>
      <c r="C47" s="2">
        <f>1-$B$10^A47</f>
        <v>0.42300000000000004</v>
      </c>
    </row>
    <row r="48" spans="1:10" x14ac:dyDescent="0.25">
      <c r="A48" s="2">
        <v>2</v>
      </c>
      <c r="B48" s="2">
        <f t="shared" ref="B48:B96" si="2">1-$B$10^(A48-1)</f>
        <v>0.42300000000000004</v>
      </c>
      <c r="C48" s="2">
        <f t="shared" ref="C48:C66" si="3">1-$B$10^A48</f>
        <v>0.66707099999999997</v>
      </c>
    </row>
    <row r="49" spans="1:3" x14ac:dyDescent="0.25">
      <c r="A49" s="2">
        <v>3</v>
      </c>
      <c r="B49" s="2">
        <f t="shared" si="2"/>
        <v>0.66707099999999997</v>
      </c>
      <c r="C49" s="2">
        <f t="shared" si="3"/>
        <v>0.807899967</v>
      </c>
    </row>
    <row r="50" spans="1:3" x14ac:dyDescent="0.25">
      <c r="A50" s="2">
        <v>4</v>
      </c>
      <c r="B50" s="2">
        <f t="shared" si="2"/>
        <v>0.807899967</v>
      </c>
      <c r="C50" s="2">
        <f t="shared" si="3"/>
        <v>0.88915828095899996</v>
      </c>
    </row>
    <row r="51" spans="1:3" x14ac:dyDescent="0.25">
      <c r="A51" s="2">
        <v>5</v>
      </c>
      <c r="B51" s="2">
        <f t="shared" si="2"/>
        <v>0.88915828095899996</v>
      </c>
      <c r="C51" s="2">
        <f t="shared" si="3"/>
        <v>0.93604432811334304</v>
      </c>
    </row>
    <row r="52" spans="1:3" x14ac:dyDescent="0.25">
      <c r="A52" s="2">
        <v>6</v>
      </c>
      <c r="B52" s="2">
        <f t="shared" si="2"/>
        <v>0.93604432811334304</v>
      </c>
      <c r="C52" s="2">
        <f t="shared" si="3"/>
        <v>0.96309757732139889</v>
      </c>
    </row>
    <row r="53" spans="1:3" x14ac:dyDescent="0.25">
      <c r="A53" s="2">
        <v>7</v>
      </c>
      <c r="B53" s="2">
        <f t="shared" si="2"/>
        <v>0.96309757732139889</v>
      </c>
      <c r="C53" s="2">
        <f t="shared" si="3"/>
        <v>0.97870730211444723</v>
      </c>
    </row>
    <row r="54" spans="1:3" x14ac:dyDescent="0.25">
      <c r="A54" s="2">
        <v>8</v>
      </c>
      <c r="B54" s="2">
        <f t="shared" si="2"/>
        <v>0.97870730211444723</v>
      </c>
      <c r="C54" s="2">
        <f t="shared" si="3"/>
        <v>0.987714113320036</v>
      </c>
    </row>
    <row r="55" spans="1:3" x14ac:dyDescent="0.25">
      <c r="A55" s="2">
        <v>9</v>
      </c>
      <c r="B55" s="2">
        <f t="shared" si="2"/>
        <v>0.987714113320036</v>
      </c>
      <c r="C55" s="2">
        <f t="shared" si="3"/>
        <v>0.99291104338566083</v>
      </c>
    </row>
    <row r="56" spans="1:3" x14ac:dyDescent="0.25">
      <c r="A56" s="2">
        <v>10</v>
      </c>
      <c r="B56" s="2">
        <f t="shared" si="2"/>
        <v>0.99291104338566083</v>
      </c>
      <c r="C56" s="2">
        <f t="shared" si="3"/>
        <v>0.99590967203352632</v>
      </c>
    </row>
    <row r="57" spans="1:3" x14ac:dyDescent="0.25">
      <c r="A57" s="2">
        <v>11</v>
      </c>
      <c r="B57" s="2">
        <f t="shared" si="2"/>
        <v>0.99590967203352632</v>
      </c>
      <c r="C57" s="2">
        <f t="shared" si="3"/>
        <v>0.99763988076334464</v>
      </c>
    </row>
    <row r="58" spans="1:3" x14ac:dyDescent="0.25">
      <c r="A58" s="2">
        <v>12</v>
      </c>
      <c r="B58" s="2">
        <f t="shared" si="2"/>
        <v>0.99763988076334464</v>
      </c>
      <c r="C58" s="2">
        <f t="shared" si="3"/>
        <v>0.99863821120044982</v>
      </c>
    </row>
    <row r="59" spans="1:3" x14ac:dyDescent="0.25">
      <c r="A59" s="2">
        <v>13</v>
      </c>
      <c r="B59" s="2">
        <f t="shared" si="2"/>
        <v>0.99863821120044982</v>
      </c>
      <c r="C59" s="2">
        <f t="shared" si="3"/>
        <v>0.99921424786265955</v>
      </c>
    </row>
    <row r="60" spans="1:3" x14ac:dyDescent="0.25">
      <c r="A60" s="2">
        <v>14</v>
      </c>
      <c r="B60" s="2">
        <f t="shared" si="2"/>
        <v>0.99921424786265955</v>
      </c>
      <c r="C60" s="2">
        <f t="shared" si="3"/>
        <v>0.99954662101675462</v>
      </c>
    </row>
    <row r="61" spans="1:3" x14ac:dyDescent="0.25">
      <c r="A61" s="2">
        <v>15</v>
      </c>
      <c r="B61" s="2">
        <f t="shared" si="2"/>
        <v>0.99954662101675462</v>
      </c>
      <c r="C61" s="2">
        <f t="shared" si="3"/>
        <v>0.99973840032666739</v>
      </c>
    </row>
    <row r="62" spans="1:3" x14ac:dyDescent="0.25">
      <c r="A62" s="2">
        <v>16</v>
      </c>
      <c r="B62" s="2">
        <f t="shared" si="2"/>
        <v>0.99973840032666739</v>
      </c>
      <c r="C62" s="2">
        <f t="shared" si="3"/>
        <v>0.99984905698848703</v>
      </c>
    </row>
    <row r="63" spans="1:3" x14ac:dyDescent="0.25">
      <c r="A63" s="2">
        <v>17</v>
      </c>
      <c r="B63" s="2">
        <f t="shared" si="2"/>
        <v>0.99984905698848703</v>
      </c>
      <c r="C63" s="2">
        <f t="shared" si="3"/>
        <v>0.99991290588235704</v>
      </c>
    </row>
    <row r="64" spans="1:3" x14ac:dyDescent="0.25">
      <c r="A64" s="2">
        <v>18</v>
      </c>
      <c r="B64" s="2">
        <f t="shared" si="2"/>
        <v>0.99991290588235704</v>
      </c>
      <c r="C64" s="2">
        <f t="shared" si="3"/>
        <v>0.99994974669412007</v>
      </c>
    </row>
    <row r="65" spans="1:3" x14ac:dyDescent="0.25">
      <c r="A65" s="2">
        <v>19</v>
      </c>
      <c r="B65" s="2">
        <f t="shared" si="2"/>
        <v>0.99994974669412007</v>
      </c>
      <c r="C65" s="2">
        <f t="shared" si="3"/>
        <v>0.99997100384250726</v>
      </c>
    </row>
    <row r="66" spans="1:3" x14ac:dyDescent="0.25">
      <c r="A66" s="2">
        <v>20</v>
      </c>
      <c r="B66" s="2">
        <f t="shared" si="2"/>
        <v>0.99997100384250726</v>
      </c>
      <c r="C66" s="2">
        <f t="shared" si="3"/>
        <v>0.99998326921712666</v>
      </c>
    </row>
    <row r="67" spans="1:3" x14ac:dyDescent="0.25">
      <c r="A67" s="2">
        <v>21</v>
      </c>
      <c r="B67" s="2">
        <f t="shared" si="2"/>
        <v>0.99998326921712666</v>
      </c>
      <c r="C67" s="2">
        <f t="shared" ref="C67:C96" si="4">1-$B$10^A67</f>
        <v>0.9999903463382821</v>
      </c>
    </row>
    <row r="68" spans="1:3" x14ac:dyDescent="0.25">
      <c r="A68" s="2">
        <v>22</v>
      </c>
      <c r="B68" s="2">
        <f t="shared" si="2"/>
        <v>0.9999903463382821</v>
      </c>
      <c r="C68" s="2">
        <f t="shared" si="4"/>
        <v>0.99999442983718878</v>
      </c>
    </row>
    <row r="69" spans="1:3" x14ac:dyDescent="0.25">
      <c r="A69" s="2">
        <v>23</v>
      </c>
      <c r="B69" s="2">
        <f t="shared" si="2"/>
        <v>0.99999442983718878</v>
      </c>
      <c r="C69" s="2">
        <f t="shared" si="4"/>
        <v>0.9999967860160579</v>
      </c>
    </row>
    <row r="70" spans="1:3" x14ac:dyDescent="0.25">
      <c r="A70" s="2">
        <v>24</v>
      </c>
      <c r="B70" s="2">
        <f t="shared" si="2"/>
        <v>0.9999967860160579</v>
      </c>
      <c r="C70" s="2">
        <f t="shared" si="4"/>
        <v>0.99999814553126543</v>
      </c>
    </row>
    <row r="71" spans="1:3" x14ac:dyDescent="0.25">
      <c r="A71" s="2">
        <v>25</v>
      </c>
      <c r="B71" s="2">
        <f t="shared" si="2"/>
        <v>0.99999814553126543</v>
      </c>
      <c r="C71" s="2">
        <f t="shared" si="4"/>
        <v>0.99999892997154016</v>
      </c>
    </row>
    <row r="72" spans="1:3" x14ac:dyDescent="0.25">
      <c r="A72" s="2">
        <v>26</v>
      </c>
      <c r="B72" s="2">
        <f t="shared" si="2"/>
        <v>0.99999892997154016</v>
      </c>
      <c r="C72" s="2">
        <f t="shared" si="4"/>
        <v>0.99999938259357868</v>
      </c>
    </row>
    <row r="73" spans="1:3" x14ac:dyDescent="0.25">
      <c r="A73" s="2">
        <v>27</v>
      </c>
      <c r="B73" s="2">
        <f t="shared" si="2"/>
        <v>0.99999938259357868</v>
      </c>
      <c r="C73" s="2">
        <f t="shared" si="4"/>
        <v>0.99999964375649486</v>
      </c>
    </row>
    <row r="74" spans="1:3" x14ac:dyDescent="0.25">
      <c r="A74" s="2">
        <v>28</v>
      </c>
      <c r="B74" s="2">
        <f t="shared" si="2"/>
        <v>0.99999964375649486</v>
      </c>
      <c r="C74" s="2">
        <f t="shared" si="4"/>
        <v>0.99999979444749754</v>
      </c>
    </row>
    <row r="75" spans="1:3" x14ac:dyDescent="0.25">
      <c r="A75" s="2">
        <v>29</v>
      </c>
      <c r="B75" s="2">
        <f t="shared" si="2"/>
        <v>0.99999979444749754</v>
      </c>
      <c r="C75" s="2">
        <f t="shared" si="4"/>
        <v>0.9999998813962061</v>
      </c>
    </row>
    <row r="76" spans="1:3" x14ac:dyDescent="0.25">
      <c r="A76" s="2">
        <v>30</v>
      </c>
      <c r="B76" s="2">
        <f t="shared" si="2"/>
        <v>0.9999998813962061</v>
      </c>
      <c r="C76" s="2">
        <f t="shared" si="4"/>
        <v>0.99999993156561096</v>
      </c>
    </row>
    <row r="77" spans="1:3" x14ac:dyDescent="0.25">
      <c r="A77" s="2">
        <v>31</v>
      </c>
      <c r="B77" s="2">
        <f t="shared" si="2"/>
        <v>0.99999993156561096</v>
      </c>
      <c r="C77" s="2">
        <f t="shared" si="4"/>
        <v>0.99999996051335749</v>
      </c>
    </row>
    <row r="78" spans="1:3" x14ac:dyDescent="0.25">
      <c r="A78" s="2">
        <v>32</v>
      </c>
      <c r="B78" s="2">
        <f t="shared" si="2"/>
        <v>0.99999996051335749</v>
      </c>
      <c r="C78" s="2">
        <f t="shared" si="4"/>
        <v>0.99999997721620726</v>
      </c>
    </row>
    <row r="79" spans="1:3" x14ac:dyDescent="0.25">
      <c r="A79" s="2">
        <v>33</v>
      </c>
      <c r="B79" s="2">
        <f t="shared" si="2"/>
        <v>0.99999997721620726</v>
      </c>
      <c r="C79" s="2">
        <f t="shared" si="4"/>
        <v>0.99999998685375158</v>
      </c>
    </row>
    <row r="80" spans="1:3" x14ac:dyDescent="0.25">
      <c r="A80" s="2">
        <v>34</v>
      </c>
      <c r="B80" s="2">
        <f t="shared" si="2"/>
        <v>0.99999998685375158</v>
      </c>
      <c r="C80" s="2">
        <f t="shared" si="4"/>
        <v>0.99999999241461468</v>
      </c>
    </row>
    <row r="81" spans="1:3" x14ac:dyDescent="0.25">
      <c r="A81" s="2">
        <v>35</v>
      </c>
      <c r="B81" s="2">
        <f t="shared" si="2"/>
        <v>0.99999999241461468</v>
      </c>
      <c r="C81" s="2">
        <f t="shared" si="4"/>
        <v>0.99999999562323272</v>
      </c>
    </row>
    <row r="82" spans="1:3" x14ac:dyDescent="0.25">
      <c r="A82" s="2">
        <v>36</v>
      </c>
      <c r="B82" s="2">
        <f t="shared" si="2"/>
        <v>0.99999999562323272</v>
      </c>
      <c r="C82" s="2">
        <f t="shared" si="4"/>
        <v>0.99999999747460522</v>
      </c>
    </row>
    <row r="83" spans="1:3" x14ac:dyDescent="0.25">
      <c r="A83" s="2">
        <v>37</v>
      </c>
      <c r="B83" s="2">
        <f t="shared" si="2"/>
        <v>0.99999999747460522</v>
      </c>
      <c r="C83" s="2">
        <f t="shared" si="4"/>
        <v>0.99999999854284727</v>
      </c>
    </row>
    <row r="84" spans="1:3" x14ac:dyDescent="0.25">
      <c r="A84" s="2">
        <v>38</v>
      </c>
      <c r="B84" s="2">
        <f t="shared" si="2"/>
        <v>0.99999999854284727</v>
      </c>
      <c r="C84" s="2">
        <f t="shared" si="4"/>
        <v>0.99999999915922289</v>
      </c>
    </row>
    <row r="85" spans="1:3" x14ac:dyDescent="0.25">
      <c r="A85" s="2">
        <v>39</v>
      </c>
      <c r="B85" s="2">
        <f t="shared" si="2"/>
        <v>0.99999999915922289</v>
      </c>
      <c r="C85" s="2">
        <f t="shared" si="4"/>
        <v>0.99999999951487162</v>
      </c>
    </row>
    <row r="86" spans="1:3" x14ac:dyDescent="0.25">
      <c r="A86" s="2">
        <v>40</v>
      </c>
      <c r="B86" s="2">
        <f t="shared" si="2"/>
        <v>0.99999999951487162</v>
      </c>
      <c r="C86" s="2">
        <f t="shared" si="4"/>
        <v>0.99999999972008091</v>
      </c>
    </row>
    <row r="87" spans="1:3" x14ac:dyDescent="0.25">
      <c r="A87" s="2">
        <v>41</v>
      </c>
      <c r="B87" s="2">
        <f t="shared" si="2"/>
        <v>0.99999999972008091</v>
      </c>
      <c r="C87" s="2">
        <f t="shared" si="4"/>
        <v>0.99999999983848664</v>
      </c>
    </row>
    <row r="88" spans="1:3" x14ac:dyDescent="0.25">
      <c r="A88" s="2">
        <v>42</v>
      </c>
      <c r="B88" s="2">
        <f t="shared" si="2"/>
        <v>0.99999999983848664</v>
      </c>
      <c r="C88" s="2">
        <f t="shared" si="4"/>
        <v>0.99999999990680677</v>
      </c>
    </row>
    <row r="89" spans="1:3" x14ac:dyDescent="0.25">
      <c r="A89" s="2">
        <v>43</v>
      </c>
      <c r="B89" s="2">
        <f t="shared" si="2"/>
        <v>0.99999999990680677</v>
      </c>
      <c r="C89" s="2">
        <f t="shared" si="4"/>
        <v>0.99999999994622757</v>
      </c>
    </row>
    <row r="90" spans="1:3" x14ac:dyDescent="0.25">
      <c r="A90" s="2">
        <v>44</v>
      </c>
      <c r="B90" s="2">
        <f t="shared" si="2"/>
        <v>0.99999999994622757</v>
      </c>
      <c r="C90" s="2">
        <f t="shared" si="4"/>
        <v>0.99999999996897326</v>
      </c>
    </row>
    <row r="91" spans="1:3" x14ac:dyDescent="0.25">
      <c r="A91" s="2">
        <v>45</v>
      </c>
      <c r="B91" s="2">
        <f t="shared" si="2"/>
        <v>0.99999999996897326</v>
      </c>
      <c r="C91" s="2">
        <f t="shared" si="4"/>
        <v>0.99999999998209754</v>
      </c>
    </row>
    <row r="92" spans="1:3" x14ac:dyDescent="0.25">
      <c r="A92" s="2">
        <v>46</v>
      </c>
      <c r="B92" s="2">
        <f t="shared" si="2"/>
        <v>0.99999999998209754</v>
      </c>
      <c r="C92" s="2">
        <f t="shared" si="4"/>
        <v>0.99999999998967026</v>
      </c>
    </row>
    <row r="93" spans="1:3" x14ac:dyDescent="0.25">
      <c r="A93" s="2">
        <v>47</v>
      </c>
      <c r="B93" s="2">
        <f t="shared" si="2"/>
        <v>0.99999999998967026</v>
      </c>
      <c r="C93" s="2">
        <f t="shared" si="4"/>
        <v>0.99999999999403977</v>
      </c>
    </row>
    <row r="94" spans="1:3" x14ac:dyDescent="0.25">
      <c r="A94" s="2">
        <v>48</v>
      </c>
      <c r="B94" s="2">
        <f t="shared" si="2"/>
        <v>0.99999999999403977</v>
      </c>
      <c r="C94" s="2">
        <f t="shared" si="4"/>
        <v>0.99999999999656097</v>
      </c>
    </row>
    <row r="95" spans="1:3" x14ac:dyDescent="0.25">
      <c r="A95" s="2">
        <v>49</v>
      </c>
      <c r="B95" s="2">
        <f t="shared" si="2"/>
        <v>0.99999999999656097</v>
      </c>
      <c r="C95" s="2">
        <f t="shared" si="4"/>
        <v>0.9999999999980157</v>
      </c>
    </row>
    <row r="96" spans="1:3" x14ac:dyDescent="0.25">
      <c r="A96" s="2">
        <v>50</v>
      </c>
      <c r="B96" s="2">
        <f t="shared" si="2"/>
        <v>0.9999999999980157</v>
      </c>
      <c r="C96" s="2">
        <f t="shared" si="4"/>
        <v>0.99999999999885503</v>
      </c>
    </row>
  </sheetData>
  <mergeCells count="2">
    <mergeCell ref="M10:N10"/>
    <mergeCell ref="N1:O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15</xdr:col>
                <xdr:colOff>438150</xdr:colOff>
                <xdr:row>0</xdr:row>
                <xdr:rowOff>114300</xdr:rowOff>
              </from>
              <to>
                <xdr:col>16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5</xdr:col>
                <xdr:colOff>247650</xdr:colOff>
                <xdr:row>20</xdr:row>
                <xdr:rowOff>85725</xdr:rowOff>
              </from>
              <to>
                <xdr:col>6</xdr:col>
                <xdr:colOff>142875</xdr:colOff>
                <xdr:row>22</xdr:row>
                <xdr:rowOff>38100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J482"/>
  <sheetViews>
    <sheetView topLeftCell="A261" zoomScaleNormal="100" workbookViewId="0">
      <selection activeCell="A277" sqref="A277:F279"/>
    </sheetView>
  </sheetViews>
  <sheetFormatPr defaultRowHeight="15" x14ac:dyDescent="0.25"/>
  <cols>
    <col min="1" max="1" width="13.28515625" customWidth="1"/>
    <col min="2" max="2" width="13.140625" customWidth="1"/>
    <col min="3" max="3" width="13.7109375" customWidth="1"/>
    <col min="4" max="5" width="13.42578125" customWidth="1"/>
    <col min="6" max="6" width="11" customWidth="1"/>
    <col min="7" max="7" width="11.140625" customWidth="1"/>
    <col min="17" max="17" width="19.85546875" customWidth="1"/>
    <col min="18" max="18" width="18.85546875" customWidth="1"/>
    <col min="21" max="21" width="19.28515625" customWidth="1"/>
    <col min="22" max="22" width="18.85546875" customWidth="1"/>
  </cols>
  <sheetData>
    <row r="1" spans="1:36" ht="20.25" x14ac:dyDescent="0.3">
      <c r="V1" s="120" t="s">
        <v>285</v>
      </c>
      <c r="AB1" s="44" t="s">
        <v>272</v>
      </c>
    </row>
    <row r="2" spans="1:36" ht="23.25" x14ac:dyDescent="0.35">
      <c r="A2" s="39" t="s">
        <v>166</v>
      </c>
    </row>
    <row r="4" spans="1:36" ht="18.75" x14ac:dyDescent="0.3">
      <c r="I4" t="s">
        <v>170</v>
      </c>
      <c r="N4" t="s">
        <v>169</v>
      </c>
      <c r="V4" s="44" t="s">
        <v>287</v>
      </c>
    </row>
    <row r="5" spans="1:36" x14ac:dyDescent="0.25">
      <c r="V5" s="66" t="s">
        <v>195</v>
      </c>
    </row>
    <row r="6" spans="1:36" ht="18.75" x14ac:dyDescent="0.3">
      <c r="C6" s="41" t="s">
        <v>98</v>
      </c>
      <c r="D6" s="44" t="s">
        <v>167</v>
      </c>
      <c r="AC6">
        <f>COLUMN()</f>
        <v>29</v>
      </c>
      <c r="AD6">
        <f>COLUMN()</f>
        <v>30</v>
      </c>
      <c r="AE6">
        <f>COLUMN()</f>
        <v>31</v>
      </c>
      <c r="AF6">
        <f>COLUMN()</f>
        <v>32</v>
      </c>
      <c r="AG6">
        <f>COLUMN()</f>
        <v>33</v>
      </c>
      <c r="AH6">
        <f>COLUMN()</f>
        <v>34</v>
      </c>
      <c r="AI6">
        <f>COLUMN()</f>
        <v>35</v>
      </c>
      <c r="AJ6">
        <f>COLUMN()</f>
        <v>36</v>
      </c>
    </row>
    <row r="7" spans="1:36" ht="19.5" thickBot="1" x14ac:dyDescent="0.35">
      <c r="AC7" s="44" t="s">
        <v>291</v>
      </c>
    </row>
    <row r="8" spans="1:36" ht="20.25" thickTop="1" thickBot="1" x14ac:dyDescent="0.35">
      <c r="C8" s="41" t="s">
        <v>98</v>
      </c>
      <c r="D8" s="44" t="s">
        <v>167</v>
      </c>
      <c r="AC8" s="122" t="s">
        <v>260</v>
      </c>
      <c r="AD8" s="122">
        <v>3</v>
      </c>
      <c r="AE8" s="122" t="s">
        <v>261</v>
      </c>
      <c r="AF8" s="122">
        <v>15</v>
      </c>
      <c r="AG8" s="121"/>
      <c r="AH8" s="121"/>
    </row>
    <row r="9" spans="1:36" ht="17.25" thickTop="1" thickBot="1" x14ac:dyDescent="0.3">
      <c r="AC9" s="122" t="s">
        <v>262</v>
      </c>
      <c r="AD9" s="122">
        <v>3</v>
      </c>
      <c r="AE9" s="122" t="s">
        <v>263</v>
      </c>
      <c r="AF9" s="122">
        <v>5</v>
      </c>
      <c r="AG9" s="122" t="s">
        <v>295</v>
      </c>
      <c r="AH9" s="122">
        <v>5</v>
      </c>
    </row>
    <row r="10" spans="1:36" ht="20.25" thickTop="1" thickBot="1" x14ac:dyDescent="0.35">
      <c r="C10" s="41" t="s">
        <v>98</v>
      </c>
      <c r="D10" s="44" t="s">
        <v>168</v>
      </c>
      <c r="AC10" s="122" t="s">
        <v>264</v>
      </c>
      <c r="AD10" s="122">
        <v>1</v>
      </c>
      <c r="AE10" s="122" t="s">
        <v>265</v>
      </c>
      <c r="AF10" s="122">
        <v>14</v>
      </c>
      <c r="AG10" s="122" t="s">
        <v>266</v>
      </c>
      <c r="AH10" s="122">
        <v>8</v>
      </c>
    </row>
    <row r="11" spans="1:36" ht="15.75" thickTop="1" x14ac:dyDescent="0.25"/>
    <row r="12" spans="1:36" ht="18.75" x14ac:dyDescent="0.3">
      <c r="C12" s="44" t="s">
        <v>108</v>
      </c>
    </row>
    <row r="13" spans="1:36" ht="21" x14ac:dyDescent="0.35">
      <c r="A13" s="42" t="s">
        <v>104</v>
      </c>
      <c r="X13" s="79" t="s">
        <v>103</v>
      </c>
    </row>
    <row r="14" spans="1:36" ht="18.75" x14ac:dyDescent="0.3">
      <c r="L14" s="41" t="s">
        <v>98</v>
      </c>
      <c r="M14" s="44" t="s">
        <v>109</v>
      </c>
    </row>
    <row r="17" spans="1:29" ht="48.75" customHeight="1" x14ac:dyDescent="0.3">
      <c r="L17" s="41" t="s">
        <v>98</v>
      </c>
      <c r="M17" s="44" t="s">
        <v>110</v>
      </c>
    </row>
    <row r="18" spans="1:29" x14ac:dyDescent="0.25">
      <c r="X18" s="80" t="s">
        <v>293</v>
      </c>
      <c r="Y18" s="80" t="s">
        <v>292</v>
      </c>
    </row>
    <row r="19" spans="1:29" x14ac:dyDescent="0.25">
      <c r="V19">
        <v>0</v>
      </c>
      <c r="W19" s="79" t="s">
        <v>58</v>
      </c>
      <c r="X19" s="79" t="s">
        <v>294</v>
      </c>
      <c r="Z19" s="79" t="s">
        <v>51</v>
      </c>
      <c r="AA19" s="40" t="s">
        <v>20</v>
      </c>
    </row>
    <row r="20" spans="1:29" ht="18.75" x14ac:dyDescent="0.3">
      <c r="G20" s="44" t="s">
        <v>107</v>
      </c>
      <c r="V20" s="44" t="s">
        <v>286</v>
      </c>
    </row>
    <row r="21" spans="1:29" ht="18.75" x14ac:dyDescent="0.3">
      <c r="D21" s="40" t="s">
        <v>103</v>
      </c>
      <c r="G21" s="44" t="s">
        <v>105</v>
      </c>
    </row>
    <row r="22" spans="1:29" ht="18.75" x14ac:dyDescent="0.3">
      <c r="D22" s="40"/>
      <c r="G22" s="44" t="s">
        <v>106</v>
      </c>
      <c r="AC22" s="44" t="s">
        <v>99</v>
      </c>
    </row>
    <row r="24" spans="1:29" ht="18.75" x14ac:dyDescent="0.3">
      <c r="C24" s="24" t="s">
        <v>67</v>
      </c>
      <c r="N24" s="41" t="s">
        <v>98</v>
      </c>
      <c r="O24" s="44" t="s">
        <v>99</v>
      </c>
    </row>
    <row r="25" spans="1:29" ht="18.75" x14ac:dyDescent="0.3">
      <c r="A25">
        <v>0</v>
      </c>
      <c r="C25" s="17">
        <v>3</v>
      </c>
      <c r="D25" s="40">
        <v>10</v>
      </c>
      <c r="E25">
        <v>17</v>
      </c>
      <c r="F25" s="43" t="s">
        <v>20</v>
      </c>
      <c r="AC25" s="44" t="s">
        <v>100</v>
      </c>
    </row>
    <row r="27" spans="1:29" ht="18.75" x14ac:dyDescent="0.3">
      <c r="L27" s="41" t="s">
        <v>98</v>
      </c>
      <c r="M27" s="44" t="s">
        <v>100</v>
      </c>
      <c r="V27" s="44" t="s">
        <v>289</v>
      </c>
    </row>
    <row r="29" spans="1:29" ht="18.75" x14ac:dyDescent="0.3">
      <c r="Z29" s="44" t="s">
        <v>99</v>
      </c>
    </row>
    <row r="30" spans="1:29" ht="18.75" x14ac:dyDescent="0.3">
      <c r="L30" s="41" t="s">
        <v>98</v>
      </c>
      <c r="M30" s="44" t="s">
        <v>101</v>
      </c>
    </row>
    <row r="31" spans="1:29" ht="18.75" x14ac:dyDescent="0.3">
      <c r="Z31" s="44" t="s">
        <v>100</v>
      </c>
    </row>
    <row r="33" spans="1:22" ht="18.75" x14ac:dyDescent="0.3">
      <c r="N33" s="41" t="s">
        <v>98</v>
      </c>
      <c r="O33" s="44" t="s">
        <v>102</v>
      </c>
      <c r="V33" s="44" t="s">
        <v>288</v>
      </c>
    </row>
    <row r="35" spans="1:22" ht="18.75" x14ac:dyDescent="0.3">
      <c r="A35" s="44" t="s">
        <v>111</v>
      </c>
    </row>
    <row r="37" spans="1:22" ht="18.75" x14ac:dyDescent="0.3">
      <c r="A37" s="44" t="s">
        <v>112</v>
      </c>
      <c r="V37" s="44" t="s">
        <v>290</v>
      </c>
    </row>
    <row r="40" spans="1:22" ht="18.75" x14ac:dyDescent="0.3">
      <c r="A40" s="44" t="s">
        <v>113</v>
      </c>
    </row>
    <row r="42" spans="1:22" ht="18.75" x14ac:dyDescent="0.3">
      <c r="A42" s="44" t="s">
        <v>114</v>
      </c>
    </row>
    <row r="44" spans="1:22" x14ac:dyDescent="0.25">
      <c r="A44" s="81" t="s">
        <v>3</v>
      </c>
      <c r="B44" s="81" t="s">
        <v>129</v>
      </c>
      <c r="C44" s="81" t="s">
        <v>130</v>
      </c>
      <c r="D44" s="81" t="s">
        <v>203</v>
      </c>
      <c r="E44" s="81" t="s">
        <v>131</v>
      </c>
      <c r="F44" s="81" t="s">
        <v>204</v>
      </c>
      <c r="I44" s="1" t="s">
        <v>67</v>
      </c>
      <c r="J44" s="1" t="s">
        <v>195</v>
      </c>
    </row>
    <row r="45" spans="1:22" x14ac:dyDescent="0.25">
      <c r="A45" s="81">
        <v>1</v>
      </c>
      <c r="B45" s="81">
        <f ca="1">3+14*RAND()</f>
        <v>13.488661714513679</v>
      </c>
      <c r="C45" s="81">
        <f ca="1">7*(3+2*RAND())</f>
        <v>31.234252799860027</v>
      </c>
      <c r="D45" s="81">
        <f ca="1">RAND()</f>
        <v>7.5522376613751385E-2</v>
      </c>
      <c r="E45" s="81">
        <f ca="1">IF(D45&lt;=0.5,3+SQRT(98*D45),17-SQRT(98*(1-D45)))</f>
        <v>5.7205133537896184</v>
      </c>
      <c r="F45" s="81">
        <f ca="1">B45+C45+E45</f>
        <v>50.443427868163326</v>
      </c>
      <c r="I45" s="75">
        <v>3</v>
      </c>
      <c r="J45" s="75">
        <f>IF(I45&lt;=10,((I45-3)^2)/98,1-((17-I45)^2)/98)</f>
        <v>0</v>
      </c>
    </row>
    <row r="46" spans="1:22" x14ac:dyDescent="0.25">
      <c r="A46" s="81">
        <v>2</v>
      </c>
      <c r="B46" s="81">
        <f t="shared" ref="B46:B109" ca="1" si="0">3+14*RAND()</f>
        <v>12.566326109404999</v>
      </c>
      <c r="C46" s="81">
        <f t="shared" ref="C46:C109" ca="1" si="1">7*(3+2*RAND())</f>
        <v>21.671978440132222</v>
      </c>
      <c r="D46" s="81">
        <f t="shared" ref="D46:D109" ca="1" si="2">RAND()</f>
        <v>0.31796367978522655</v>
      </c>
      <c r="E46" s="81">
        <f t="shared" ref="E46:E109" ca="1" si="3">IF(D46&lt;=0.5,3+SQRT(98*D46),17-SQRT(98*(1-D46)))</f>
        <v>8.5821537616722985</v>
      </c>
      <c r="F46" s="81">
        <f t="shared" ref="F46:F78" ca="1" si="4">B46+C46+E46</f>
        <v>42.820458311209521</v>
      </c>
      <c r="I46" s="75">
        <f>I45+14/30</f>
        <v>3.4666666666666668</v>
      </c>
      <c r="J46" s="75">
        <f t="shared" ref="J46:J75" si="5">IF(I46&lt;=10,((I46-3)^2)/98,1-((17-I46)^2)/98)</f>
        <v>2.2222222222222231E-3</v>
      </c>
    </row>
    <row r="47" spans="1:22" x14ac:dyDescent="0.25">
      <c r="A47" s="81">
        <v>3</v>
      </c>
      <c r="B47" s="81">
        <f t="shared" ca="1" si="0"/>
        <v>11.934783953958071</v>
      </c>
      <c r="C47" s="81">
        <f t="shared" ca="1" si="1"/>
        <v>30.155514200797008</v>
      </c>
      <c r="D47" s="81">
        <f t="shared" ca="1" si="2"/>
        <v>7.3376909672976276E-2</v>
      </c>
      <c r="E47" s="81">
        <f t="shared" ca="1" si="3"/>
        <v>5.6815922784703261</v>
      </c>
      <c r="F47" s="81">
        <f t="shared" ca="1" si="4"/>
        <v>47.771890433225401</v>
      </c>
      <c r="I47" s="75">
        <f t="shared" ref="I47:I75" si="6">I46+14/30</f>
        <v>3.9333333333333336</v>
      </c>
      <c r="J47" s="75">
        <f t="shared" si="5"/>
        <v>8.8888888888888924E-3</v>
      </c>
    </row>
    <row r="48" spans="1:22" x14ac:dyDescent="0.25">
      <c r="A48" s="81">
        <v>4</v>
      </c>
      <c r="B48" s="81">
        <f t="shared" ca="1" si="0"/>
        <v>10.132496010058368</v>
      </c>
      <c r="C48" s="81">
        <f t="shared" ca="1" si="1"/>
        <v>30.329028290438622</v>
      </c>
      <c r="D48" s="81">
        <f t="shared" ca="1" si="2"/>
        <v>0.62076335697029561</v>
      </c>
      <c r="E48" s="81">
        <f t="shared" ca="1" si="3"/>
        <v>10.903673973866635</v>
      </c>
      <c r="F48" s="81">
        <f t="shared" ca="1" si="4"/>
        <v>51.365198274363621</v>
      </c>
      <c r="I48" s="75">
        <f t="shared" si="6"/>
        <v>4.4000000000000004</v>
      </c>
      <c r="J48" s="75">
        <f t="shared" si="5"/>
        <v>2.0000000000000011E-2</v>
      </c>
    </row>
    <row r="49" spans="1:18" x14ac:dyDescent="0.25">
      <c r="A49" s="81">
        <v>5</v>
      </c>
      <c r="B49" s="81">
        <f t="shared" ca="1" si="0"/>
        <v>4.2978083073095013</v>
      </c>
      <c r="C49" s="81">
        <f t="shared" ca="1" si="1"/>
        <v>31.205271495928059</v>
      </c>
      <c r="D49" s="81">
        <f t="shared" ca="1" si="2"/>
        <v>0.99486629739841503</v>
      </c>
      <c r="E49" s="81">
        <f t="shared" ca="1" si="3"/>
        <v>16.290702562421568</v>
      </c>
      <c r="F49" s="81">
        <f t="shared" ca="1" si="4"/>
        <v>51.793782365659126</v>
      </c>
      <c r="I49" s="75">
        <f t="shared" si="6"/>
        <v>4.8666666666666671</v>
      </c>
      <c r="J49" s="75">
        <f t="shared" si="5"/>
        <v>3.5555555555555569E-2</v>
      </c>
    </row>
    <row r="50" spans="1:18" x14ac:dyDescent="0.25">
      <c r="A50" s="81">
        <v>6</v>
      </c>
      <c r="B50" s="81">
        <f t="shared" ca="1" si="0"/>
        <v>15.713516651283802</v>
      </c>
      <c r="C50" s="81">
        <f t="shared" ca="1" si="1"/>
        <v>30.392715665543871</v>
      </c>
      <c r="D50" s="81">
        <f t="shared" ca="1" si="2"/>
        <v>0.69538866536422117</v>
      </c>
      <c r="E50" s="81">
        <f t="shared" ca="1" si="3"/>
        <v>11.536309782362627</v>
      </c>
      <c r="F50" s="81">
        <f t="shared" ca="1" si="4"/>
        <v>57.642542099190301</v>
      </c>
      <c r="I50" s="75">
        <f t="shared" si="6"/>
        <v>5.3333333333333339</v>
      </c>
      <c r="J50" s="75">
        <f t="shared" si="5"/>
        <v>5.5555555555555587E-2</v>
      </c>
    </row>
    <row r="51" spans="1:18" x14ac:dyDescent="0.25">
      <c r="A51" s="81">
        <v>7</v>
      </c>
      <c r="B51" s="81">
        <f t="shared" ca="1" si="0"/>
        <v>3.0984192365272767</v>
      </c>
      <c r="C51" s="81">
        <f t="shared" ca="1" si="1"/>
        <v>34.06713530885277</v>
      </c>
      <c r="D51" s="81">
        <f t="shared" ca="1" si="2"/>
        <v>1.1393470645918002E-2</v>
      </c>
      <c r="E51" s="81">
        <f t="shared" ca="1" si="3"/>
        <v>4.0566740856574288</v>
      </c>
      <c r="F51" s="81">
        <f t="shared" ca="1" si="4"/>
        <v>41.222228631037474</v>
      </c>
      <c r="I51" s="75">
        <f t="shared" si="6"/>
        <v>5.8000000000000007</v>
      </c>
      <c r="J51" s="75">
        <f t="shared" si="5"/>
        <v>8.0000000000000043E-2</v>
      </c>
    </row>
    <row r="52" spans="1:18" x14ac:dyDescent="0.25">
      <c r="A52" s="81">
        <v>8</v>
      </c>
      <c r="B52" s="81">
        <f t="shared" ca="1" si="0"/>
        <v>14.897867645244332</v>
      </c>
      <c r="C52" s="81">
        <f t="shared" ca="1" si="1"/>
        <v>30.049375560033695</v>
      </c>
      <c r="D52" s="81">
        <f t="shared" ca="1" si="2"/>
        <v>5.2413841063199795E-2</v>
      </c>
      <c r="E52" s="81">
        <f t="shared" ca="1" si="3"/>
        <v>5.2663972344215342</v>
      </c>
      <c r="F52" s="81">
        <f t="shared" ca="1" si="4"/>
        <v>50.21364043969956</v>
      </c>
      <c r="I52" s="75">
        <f t="shared" si="6"/>
        <v>6.2666666666666675</v>
      </c>
      <c r="J52" s="75">
        <f t="shared" si="5"/>
        <v>0.10888888888888894</v>
      </c>
    </row>
    <row r="53" spans="1:18" x14ac:dyDescent="0.25">
      <c r="A53" s="81">
        <v>9</v>
      </c>
      <c r="B53" s="81">
        <f t="shared" ca="1" si="0"/>
        <v>6.6866645234575541</v>
      </c>
      <c r="C53" s="81">
        <f t="shared" ca="1" si="1"/>
        <v>29.110313268237295</v>
      </c>
      <c r="D53" s="81">
        <f t="shared" ca="1" si="2"/>
        <v>0.67169549068641898</v>
      </c>
      <c r="E53" s="81">
        <f t="shared" ca="1" si="3"/>
        <v>11.327800963230315</v>
      </c>
      <c r="F53" s="81">
        <f t="shared" ca="1" si="4"/>
        <v>47.124778754925167</v>
      </c>
      <c r="I53" s="75">
        <f t="shared" si="6"/>
        <v>6.7333333333333343</v>
      </c>
      <c r="J53" s="75">
        <f t="shared" si="5"/>
        <v>0.14222222222222228</v>
      </c>
    </row>
    <row r="54" spans="1:18" x14ac:dyDescent="0.25">
      <c r="A54" s="81">
        <v>10</v>
      </c>
      <c r="B54" s="81">
        <f t="shared" ca="1" si="0"/>
        <v>14.871320102227065</v>
      </c>
      <c r="C54" s="81">
        <f t="shared" ca="1" si="1"/>
        <v>31.320180081708443</v>
      </c>
      <c r="D54" s="81">
        <f t="shared" ca="1" si="2"/>
        <v>0.80429431374991134</v>
      </c>
      <c r="E54" s="81">
        <f t="shared" ca="1" si="3"/>
        <v>12.620598528051044</v>
      </c>
      <c r="F54" s="81">
        <f t="shared" ca="1" si="4"/>
        <v>58.81209871198655</v>
      </c>
      <c r="I54" s="75">
        <f t="shared" si="6"/>
        <v>7.2000000000000011</v>
      </c>
      <c r="J54" s="75">
        <f t="shared" si="5"/>
        <v>0.18000000000000008</v>
      </c>
    </row>
    <row r="55" spans="1:18" x14ac:dyDescent="0.25">
      <c r="A55" s="81">
        <v>11</v>
      </c>
      <c r="B55" s="81">
        <f t="shared" ca="1" si="0"/>
        <v>6.8109026546774931</v>
      </c>
      <c r="C55" s="81">
        <f t="shared" ca="1" si="1"/>
        <v>21.775160065787887</v>
      </c>
      <c r="D55" s="81">
        <f t="shared" ca="1" si="2"/>
        <v>0.39524163425521341</v>
      </c>
      <c r="E55" s="81">
        <f t="shared" ca="1" si="3"/>
        <v>9.2236388196143686</v>
      </c>
      <c r="F55" s="81">
        <f t="shared" ca="1" si="4"/>
        <v>37.809701540079743</v>
      </c>
      <c r="I55" s="75">
        <f t="shared" si="6"/>
        <v>7.6666666666666679</v>
      </c>
      <c r="J55" s="75">
        <f t="shared" si="5"/>
        <v>0.22222222222222235</v>
      </c>
    </row>
    <row r="56" spans="1:18" x14ac:dyDescent="0.25">
      <c r="A56" s="81">
        <v>12</v>
      </c>
      <c r="B56" s="81">
        <f t="shared" ca="1" si="0"/>
        <v>8.326261711029959</v>
      </c>
      <c r="C56" s="81">
        <f t="shared" ca="1" si="1"/>
        <v>22.130307355820712</v>
      </c>
      <c r="D56" s="81">
        <f t="shared" ca="1" si="2"/>
        <v>0.41810922438361042</v>
      </c>
      <c r="E56" s="81">
        <f t="shared" ca="1" si="3"/>
        <v>9.4011486461098386</v>
      </c>
      <c r="F56" s="81">
        <f t="shared" ca="1" si="4"/>
        <v>39.857717712960508</v>
      </c>
      <c r="I56" s="75">
        <f t="shared" si="6"/>
        <v>8.1333333333333346</v>
      </c>
      <c r="J56" s="75">
        <f t="shared" si="5"/>
        <v>0.26888888888888901</v>
      </c>
    </row>
    <row r="57" spans="1:18" x14ac:dyDescent="0.25">
      <c r="A57" s="81">
        <v>13</v>
      </c>
      <c r="B57" s="81">
        <f t="shared" ca="1" si="0"/>
        <v>7.7982986215141077</v>
      </c>
      <c r="C57" s="81">
        <f t="shared" ca="1" si="1"/>
        <v>31.327685298600457</v>
      </c>
      <c r="D57" s="81">
        <f t="shared" ca="1" si="2"/>
        <v>0.80521907175463259</v>
      </c>
      <c r="E57" s="81">
        <f t="shared" ca="1" si="3"/>
        <v>12.630957660076295</v>
      </c>
      <c r="F57" s="81">
        <f t="shared" ca="1" si="4"/>
        <v>51.756941580190855</v>
      </c>
      <c r="I57" s="75">
        <f t="shared" si="6"/>
        <v>8.6000000000000014</v>
      </c>
      <c r="J57" s="75">
        <f t="shared" si="5"/>
        <v>0.32000000000000017</v>
      </c>
    </row>
    <row r="58" spans="1:18" x14ac:dyDescent="0.25">
      <c r="A58" s="81">
        <v>14</v>
      </c>
      <c r="B58" s="81">
        <f t="shared" ca="1" si="0"/>
        <v>9.8573780053645983</v>
      </c>
      <c r="C58" s="81">
        <f t="shared" ca="1" si="1"/>
        <v>30.185765693208054</v>
      </c>
      <c r="D58" s="81">
        <f t="shared" ca="1" si="2"/>
        <v>0.54808579550220682</v>
      </c>
      <c r="E58" s="81">
        <f t="shared" ca="1" si="3"/>
        <v>10.345107661217671</v>
      </c>
      <c r="F58" s="81">
        <f t="shared" ca="1" si="4"/>
        <v>50.388251359790317</v>
      </c>
      <c r="I58" s="75">
        <f t="shared" si="6"/>
        <v>9.0666666666666682</v>
      </c>
      <c r="J58" s="75">
        <f t="shared" si="5"/>
        <v>0.37555555555555575</v>
      </c>
    </row>
    <row r="59" spans="1:18" x14ac:dyDescent="0.25">
      <c r="A59" s="81">
        <v>15</v>
      </c>
      <c r="B59" s="81">
        <f t="shared" ca="1" si="0"/>
        <v>14.061017350880498</v>
      </c>
      <c r="C59" s="81">
        <f t="shared" ca="1" si="1"/>
        <v>30.161263159029051</v>
      </c>
      <c r="D59" s="81">
        <f t="shared" ca="1" si="2"/>
        <v>0.21605558748443687</v>
      </c>
      <c r="E59" s="81">
        <f t="shared" ca="1" si="3"/>
        <v>7.6014614606095323</v>
      </c>
      <c r="F59" s="81">
        <f t="shared" ca="1" si="4"/>
        <v>51.823741970519087</v>
      </c>
      <c r="I59" s="75">
        <f t="shared" si="6"/>
        <v>9.533333333333335</v>
      </c>
      <c r="J59" s="75">
        <f t="shared" si="5"/>
        <v>0.43555555555555575</v>
      </c>
    </row>
    <row r="60" spans="1:18" x14ac:dyDescent="0.25">
      <c r="A60" s="81">
        <v>16</v>
      </c>
      <c r="B60" s="81">
        <f t="shared" ca="1" si="0"/>
        <v>12.49614618578155</v>
      </c>
      <c r="C60" s="81">
        <f t="shared" ca="1" si="1"/>
        <v>21.126066293624401</v>
      </c>
      <c r="D60" s="81">
        <f t="shared" ca="1" si="2"/>
        <v>0.80568391674847073</v>
      </c>
      <c r="E60" s="81">
        <f t="shared" ca="1" si="3"/>
        <v>12.636174137451189</v>
      </c>
      <c r="F60" s="81">
        <f t="shared" ca="1" si="4"/>
        <v>46.258386616857138</v>
      </c>
      <c r="I60" s="75">
        <f t="shared" si="6"/>
        <v>10.000000000000002</v>
      </c>
      <c r="J60" s="75">
        <f t="shared" si="5"/>
        <v>0.50000000000000033</v>
      </c>
      <c r="Q60" s="35" t="s">
        <v>84</v>
      </c>
      <c r="R60" s="35"/>
    </row>
    <row r="61" spans="1:18" x14ac:dyDescent="0.25">
      <c r="A61" s="81">
        <v>17</v>
      </c>
      <c r="B61" s="81">
        <f t="shared" ca="1" si="0"/>
        <v>13.33577926006059</v>
      </c>
      <c r="C61" s="81">
        <f t="shared" ca="1" si="1"/>
        <v>25.993209012265162</v>
      </c>
      <c r="D61" s="81">
        <f t="shared" ca="1" si="2"/>
        <v>0.87412278441210001</v>
      </c>
      <c r="E61" s="81">
        <f t="shared" ca="1" si="3"/>
        <v>13.487740452697979</v>
      </c>
      <c r="F61" s="81">
        <f t="shared" ca="1" si="4"/>
        <v>52.816728725023729</v>
      </c>
      <c r="I61" s="75">
        <f t="shared" si="6"/>
        <v>10.466666666666669</v>
      </c>
      <c r="J61" s="75">
        <f t="shared" si="5"/>
        <v>0.56444444444444475</v>
      </c>
      <c r="Q61" s="37"/>
      <c r="R61" s="37"/>
    </row>
    <row r="62" spans="1:18" x14ac:dyDescent="0.25">
      <c r="A62" s="81">
        <v>18</v>
      </c>
      <c r="B62" s="81">
        <f t="shared" ca="1" si="0"/>
        <v>9.7556091571906407</v>
      </c>
      <c r="C62" s="81">
        <f t="shared" ca="1" si="1"/>
        <v>29.271643872148466</v>
      </c>
      <c r="D62" s="81">
        <f t="shared" ca="1" si="2"/>
        <v>0.58913435769809397</v>
      </c>
      <c r="E62" s="81">
        <f t="shared" ca="1" si="3"/>
        <v>10.65454233757826</v>
      </c>
      <c r="F62" s="81">
        <f t="shared" ca="1" si="4"/>
        <v>49.68179536691737</v>
      </c>
      <c r="I62" s="75">
        <f>I61+14/30</f>
        <v>10.933333333333335</v>
      </c>
      <c r="J62" s="75">
        <f t="shared" si="5"/>
        <v>0.62444444444444469</v>
      </c>
      <c r="Q62" s="37" t="s">
        <v>85</v>
      </c>
      <c r="R62" s="60">
        <v>47.690740931865186</v>
      </c>
    </row>
    <row r="63" spans="1:18" ht="30" x14ac:dyDescent="0.25">
      <c r="A63" s="81">
        <v>19</v>
      </c>
      <c r="B63" s="81">
        <f t="shared" ca="1" si="0"/>
        <v>10.184005776545041</v>
      </c>
      <c r="C63" s="81">
        <f t="shared" ca="1" si="1"/>
        <v>30.541991067423407</v>
      </c>
      <c r="D63" s="81">
        <f t="shared" ca="1" si="2"/>
        <v>0.99733442904889136</v>
      </c>
      <c r="E63" s="81">
        <f t="shared" ca="1" si="3"/>
        <v>16.488897316375031</v>
      </c>
      <c r="F63" s="81">
        <f t="shared" ca="1" si="4"/>
        <v>57.214894160343476</v>
      </c>
      <c r="I63" s="75">
        <f t="shared" si="6"/>
        <v>11.400000000000002</v>
      </c>
      <c r="J63" s="75">
        <f t="shared" si="5"/>
        <v>0.68000000000000027</v>
      </c>
      <c r="Q63" s="37" t="s">
        <v>86</v>
      </c>
      <c r="R63" s="37">
        <v>0.43659788402316529</v>
      </c>
    </row>
    <row r="64" spans="1:18" x14ac:dyDescent="0.25">
      <c r="A64" s="81">
        <v>20</v>
      </c>
      <c r="B64" s="81">
        <f t="shared" ca="1" si="0"/>
        <v>15.222445541419143</v>
      </c>
      <c r="C64" s="81">
        <f t="shared" ca="1" si="1"/>
        <v>26.101687271602149</v>
      </c>
      <c r="D64" s="81">
        <f t="shared" ca="1" si="2"/>
        <v>0.63074734274767807</v>
      </c>
      <c r="E64" s="81">
        <f t="shared" ca="1" si="3"/>
        <v>10.984456765118587</v>
      </c>
      <c r="F64" s="81">
        <f t="shared" ca="1" si="4"/>
        <v>52.30858957813988</v>
      </c>
      <c r="I64" s="75">
        <f t="shared" si="6"/>
        <v>11.866666666666669</v>
      </c>
      <c r="J64" s="75">
        <f t="shared" si="5"/>
        <v>0.73111111111111127</v>
      </c>
      <c r="Q64" s="37" t="s">
        <v>87</v>
      </c>
      <c r="R64" s="37">
        <v>47.840913099564339</v>
      </c>
    </row>
    <row r="65" spans="1:18" x14ac:dyDescent="0.25">
      <c r="A65" s="81">
        <v>21</v>
      </c>
      <c r="B65" s="81">
        <f t="shared" ca="1" si="0"/>
        <v>10.018349173576144</v>
      </c>
      <c r="C65" s="81">
        <f t="shared" ca="1" si="1"/>
        <v>32.721467746496458</v>
      </c>
      <c r="D65" s="81">
        <f t="shared" ca="1" si="2"/>
        <v>0.68649291635122822</v>
      </c>
      <c r="E65" s="81">
        <f t="shared" ca="1" si="3"/>
        <v>11.457104168615503</v>
      </c>
      <c r="F65" s="81">
        <f t="shared" ca="1" si="4"/>
        <v>54.1969210886881</v>
      </c>
      <c r="I65" s="75">
        <f t="shared" si="6"/>
        <v>12.333333333333336</v>
      </c>
      <c r="J65" s="75">
        <f t="shared" si="5"/>
        <v>0.77777777777777801</v>
      </c>
      <c r="Q65" s="37" t="s">
        <v>88</v>
      </c>
      <c r="R65" s="37" t="e">
        <v>#N/A</v>
      </c>
    </row>
    <row r="66" spans="1:18" ht="30" x14ac:dyDescent="0.25">
      <c r="A66" s="81">
        <v>22</v>
      </c>
      <c r="B66" s="81">
        <f t="shared" ca="1" si="0"/>
        <v>15.243879262510314</v>
      </c>
      <c r="C66" s="81">
        <f t="shared" ca="1" si="1"/>
        <v>28.853279191145603</v>
      </c>
      <c r="D66" s="81">
        <f t="shared" ca="1" si="2"/>
        <v>0.98426348960679344</v>
      </c>
      <c r="E66" s="81">
        <f t="shared" ca="1" si="3"/>
        <v>15.758155396784991</v>
      </c>
      <c r="F66" s="81">
        <f t="shared" ca="1" si="4"/>
        <v>59.855313850440908</v>
      </c>
      <c r="I66" s="75">
        <f t="shared" si="6"/>
        <v>12.800000000000002</v>
      </c>
      <c r="J66" s="75">
        <f t="shared" si="5"/>
        <v>0.82000000000000017</v>
      </c>
      <c r="Q66" s="37" t="s">
        <v>89</v>
      </c>
      <c r="R66" s="60">
        <v>6.1744264888895604</v>
      </c>
    </row>
    <row r="67" spans="1:18" x14ac:dyDescent="0.25">
      <c r="A67" s="81">
        <v>23</v>
      </c>
      <c r="B67" s="81">
        <f t="shared" ca="1" si="0"/>
        <v>12.839408877688932</v>
      </c>
      <c r="C67" s="81">
        <f t="shared" ca="1" si="1"/>
        <v>31.08377981147067</v>
      </c>
      <c r="D67" s="81">
        <f t="shared" ca="1" si="2"/>
        <v>0.12912275416007069</v>
      </c>
      <c r="E67" s="81">
        <f t="shared" ca="1" si="3"/>
        <v>6.5572503296348046</v>
      </c>
      <c r="F67" s="81">
        <f t="shared" ca="1" si="4"/>
        <v>50.480439018794407</v>
      </c>
      <c r="I67" s="75">
        <f>I66+14/30</f>
        <v>13.266666666666669</v>
      </c>
      <c r="J67" s="75">
        <f t="shared" si="5"/>
        <v>0.85777777777777797</v>
      </c>
      <c r="Q67" s="37" t="s">
        <v>90</v>
      </c>
      <c r="R67" s="60">
        <v>38.123542466701068</v>
      </c>
    </row>
    <row r="68" spans="1:18" x14ac:dyDescent="0.25">
      <c r="A68" s="81">
        <v>24</v>
      </c>
      <c r="B68" s="81">
        <f t="shared" ca="1" si="0"/>
        <v>9.1666807844646865</v>
      </c>
      <c r="C68" s="81">
        <f t="shared" ca="1" si="1"/>
        <v>25.80019068276728</v>
      </c>
      <c r="D68" s="81">
        <f t="shared" ca="1" si="2"/>
        <v>0.79744676933917613</v>
      </c>
      <c r="E68" s="81">
        <f t="shared" ca="1" si="3"/>
        <v>12.544641809600407</v>
      </c>
      <c r="F68" s="81">
        <f t="shared" ca="1" si="4"/>
        <v>47.511513276832375</v>
      </c>
      <c r="I68" s="75">
        <f t="shared" si="6"/>
        <v>13.733333333333336</v>
      </c>
      <c r="J68" s="75">
        <f t="shared" si="5"/>
        <v>0.8911111111111113</v>
      </c>
      <c r="Q68" s="37" t="s">
        <v>91</v>
      </c>
      <c r="R68" s="37">
        <v>-0.2684916079008719</v>
      </c>
    </row>
    <row r="69" spans="1:18" x14ac:dyDescent="0.25">
      <c r="A69" s="81">
        <v>25</v>
      </c>
      <c r="B69" s="81">
        <f t="shared" ca="1" si="0"/>
        <v>8.9593622662712384</v>
      </c>
      <c r="C69" s="81">
        <f t="shared" ca="1" si="1"/>
        <v>21.247788618991351</v>
      </c>
      <c r="D69" s="81">
        <f t="shared" ca="1" si="2"/>
        <v>0.58079306422199894</v>
      </c>
      <c r="E69" s="81">
        <f t="shared" ca="1" si="3"/>
        <v>10.590454017151909</v>
      </c>
      <c r="F69" s="81">
        <f t="shared" ca="1" si="4"/>
        <v>40.797604902414498</v>
      </c>
      <c r="I69" s="75">
        <f t="shared" si="6"/>
        <v>14.200000000000003</v>
      </c>
      <c r="J69" s="75">
        <f t="shared" si="5"/>
        <v>0.92000000000000015</v>
      </c>
      <c r="Q69" s="37" t="s">
        <v>92</v>
      </c>
      <c r="R69" s="37">
        <v>1.5090642273637843E-3</v>
      </c>
    </row>
    <row r="70" spans="1:18" x14ac:dyDescent="0.25">
      <c r="A70" s="81">
        <v>26</v>
      </c>
      <c r="B70" s="81">
        <f t="shared" ca="1" si="0"/>
        <v>10.076904680323274</v>
      </c>
      <c r="C70" s="81">
        <f t="shared" ca="1" si="1"/>
        <v>23.783891197376867</v>
      </c>
      <c r="D70" s="81">
        <f t="shared" ca="1" si="2"/>
        <v>0.96418554823168523</v>
      </c>
      <c r="E70" s="81">
        <f t="shared" ca="1" si="3"/>
        <v>15.126549634152308</v>
      </c>
      <c r="F70" s="81">
        <f t="shared" ca="1" si="4"/>
        <v>48.987345511852453</v>
      </c>
      <c r="I70" s="75">
        <f t="shared" si="6"/>
        <v>14.66666666666667</v>
      </c>
      <c r="J70" s="75">
        <f t="shared" si="5"/>
        <v>0.94444444444444464</v>
      </c>
      <c r="Q70" s="37" t="s">
        <v>93</v>
      </c>
      <c r="R70" s="60">
        <v>29.882682399687418</v>
      </c>
    </row>
    <row r="71" spans="1:18" x14ac:dyDescent="0.25">
      <c r="A71" s="81">
        <v>27</v>
      </c>
      <c r="B71" s="81">
        <f t="shared" ca="1" si="0"/>
        <v>15.75545494044874</v>
      </c>
      <c r="C71" s="81">
        <f t="shared" ca="1" si="1"/>
        <v>29.653195103785986</v>
      </c>
      <c r="D71" s="81">
        <f t="shared" ca="1" si="2"/>
        <v>0.55074870967918121</v>
      </c>
      <c r="E71" s="81">
        <f t="shared" ca="1" si="3"/>
        <v>10.364743678542611</v>
      </c>
      <c r="F71" s="81">
        <f t="shared" ca="1" si="4"/>
        <v>55.773393722777335</v>
      </c>
      <c r="I71" s="75">
        <f t="shared" si="6"/>
        <v>15.133333333333336</v>
      </c>
      <c r="J71" s="75">
        <f t="shared" si="5"/>
        <v>0.96444444444444455</v>
      </c>
      <c r="Q71" s="37" t="s">
        <v>94</v>
      </c>
      <c r="R71" s="60">
        <v>33.69908482499212</v>
      </c>
    </row>
    <row r="72" spans="1:18" x14ac:dyDescent="0.25">
      <c r="A72" s="81">
        <v>28</v>
      </c>
      <c r="B72" s="81">
        <f t="shared" ca="1" si="0"/>
        <v>15.247356221747681</v>
      </c>
      <c r="C72" s="81">
        <f t="shared" ca="1" si="1"/>
        <v>29.973942111195246</v>
      </c>
      <c r="D72" s="81">
        <f t="shared" ca="1" si="2"/>
        <v>0.94012301018689004</v>
      </c>
      <c r="E72" s="81">
        <f t="shared" ca="1" si="3"/>
        <v>14.577615843495344</v>
      </c>
      <c r="F72" s="81">
        <f t="shared" ca="1" si="4"/>
        <v>59.798914176438274</v>
      </c>
      <c r="I72" s="75">
        <f t="shared" si="6"/>
        <v>15.600000000000003</v>
      </c>
      <c r="J72" s="75">
        <f t="shared" si="5"/>
        <v>0.98000000000000009</v>
      </c>
      <c r="Q72" s="37" t="s">
        <v>95</v>
      </c>
      <c r="R72" s="60">
        <v>63.581767224679538</v>
      </c>
    </row>
    <row r="73" spans="1:18" x14ac:dyDescent="0.25">
      <c r="A73" s="81">
        <v>29</v>
      </c>
      <c r="B73" s="81">
        <f t="shared" ca="1" si="0"/>
        <v>16.675886494246381</v>
      </c>
      <c r="C73" s="81">
        <f t="shared" ca="1" si="1"/>
        <v>22.451836141306703</v>
      </c>
      <c r="D73" s="81">
        <f t="shared" ca="1" si="2"/>
        <v>0.12007193811924854</v>
      </c>
      <c r="E73" s="81">
        <f t="shared" ca="1" si="3"/>
        <v>6.4303133873869829</v>
      </c>
      <c r="F73" s="81">
        <f t="shared" ca="1" si="4"/>
        <v>45.558036022940065</v>
      </c>
      <c r="I73" s="75">
        <f>I72+14/30</f>
        <v>16.06666666666667</v>
      </c>
      <c r="J73" s="75">
        <f t="shared" si="5"/>
        <v>0.99111111111111116</v>
      </c>
      <c r="Q73" s="37" t="s">
        <v>96</v>
      </c>
      <c r="R73" s="37">
        <v>9538.1481863730369</v>
      </c>
    </row>
    <row r="74" spans="1:18" x14ac:dyDescent="0.25">
      <c r="A74" s="81">
        <v>30</v>
      </c>
      <c r="B74" s="81">
        <f t="shared" ca="1" si="0"/>
        <v>3.1513451352888788</v>
      </c>
      <c r="C74" s="81">
        <f t="shared" ca="1" si="1"/>
        <v>24.724186963702536</v>
      </c>
      <c r="D74" s="81">
        <f t="shared" ca="1" si="2"/>
        <v>0.82427210919851823</v>
      </c>
      <c r="E74" s="81">
        <f t="shared" ca="1" si="3"/>
        <v>12.85014056882101</v>
      </c>
      <c r="F74" s="81">
        <f t="shared" ca="1" si="4"/>
        <v>40.725672667812425</v>
      </c>
      <c r="I74" s="75">
        <f t="shared" si="6"/>
        <v>16.533333333333335</v>
      </c>
      <c r="J74" s="75">
        <f t="shared" si="5"/>
        <v>0.99777777777777776</v>
      </c>
      <c r="Q74" s="37" t="s">
        <v>97</v>
      </c>
      <c r="R74" s="60">
        <v>200</v>
      </c>
    </row>
    <row r="75" spans="1:18" x14ac:dyDescent="0.25">
      <c r="A75" s="81">
        <v>31</v>
      </c>
      <c r="B75" s="81">
        <f t="shared" ca="1" si="0"/>
        <v>15.834117903776491</v>
      </c>
      <c r="C75" s="81">
        <f t="shared" ca="1" si="1"/>
        <v>28.399725060824299</v>
      </c>
      <c r="D75" s="81">
        <f t="shared" ca="1" si="2"/>
        <v>0.53122485255199603</v>
      </c>
      <c r="E75" s="81">
        <f t="shared" ca="1" si="3"/>
        <v>10.222097341366993</v>
      </c>
      <c r="F75" s="81">
        <f t="shared" ca="1" si="4"/>
        <v>54.455940305967786</v>
      </c>
      <c r="I75" s="75">
        <f t="shared" si="6"/>
        <v>17</v>
      </c>
      <c r="J75" s="75">
        <f t="shared" si="5"/>
        <v>1</v>
      </c>
    </row>
    <row r="76" spans="1:18" x14ac:dyDescent="0.25">
      <c r="A76" s="81">
        <v>32</v>
      </c>
      <c r="B76" s="81">
        <f t="shared" ca="1" si="0"/>
        <v>5.8590276951735536</v>
      </c>
      <c r="C76" s="81">
        <f t="shared" ca="1" si="1"/>
        <v>23.677600514736447</v>
      </c>
      <c r="D76" s="81">
        <f t="shared" ca="1" si="2"/>
        <v>5.6638843563278418E-2</v>
      </c>
      <c r="E76" s="81">
        <f t="shared" ca="1" si="3"/>
        <v>5.3559725527266409</v>
      </c>
      <c r="F76" s="81">
        <f t="shared" ca="1" si="4"/>
        <v>34.89260076263664</v>
      </c>
    </row>
    <row r="77" spans="1:18" x14ac:dyDescent="0.25">
      <c r="A77" s="81">
        <v>33</v>
      </c>
      <c r="B77" s="81">
        <f t="shared" ca="1" si="0"/>
        <v>5.60716654653391</v>
      </c>
      <c r="C77" s="81">
        <f t="shared" ca="1" si="1"/>
        <v>32.897311423146775</v>
      </c>
      <c r="D77" s="81">
        <f t="shared" ca="1" si="2"/>
        <v>0.27573262164484069</v>
      </c>
      <c r="E77" s="81">
        <f t="shared" ca="1" si="3"/>
        <v>8.1982494092910159</v>
      </c>
      <c r="F77" s="81">
        <f t="shared" ca="1" si="4"/>
        <v>46.702727378971701</v>
      </c>
      <c r="G77" s="57" t="s">
        <v>205</v>
      </c>
      <c r="H77" s="1">
        <v>27</v>
      </c>
    </row>
    <row r="78" spans="1:18" x14ac:dyDescent="0.25">
      <c r="A78" s="81">
        <v>34</v>
      </c>
      <c r="B78" s="81">
        <f t="shared" ca="1" si="0"/>
        <v>6.6085020351782884</v>
      </c>
      <c r="C78" s="81">
        <f t="shared" ca="1" si="1"/>
        <v>26.533321934783093</v>
      </c>
      <c r="D78" s="81">
        <f t="shared" ca="1" si="2"/>
        <v>1.5409539390088156E-2</v>
      </c>
      <c r="E78" s="81">
        <f t="shared" ca="1" si="3"/>
        <v>4.2288754453680975</v>
      </c>
      <c r="F78" s="81">
        <f t="shared" ca="1" si="4"/>
        <v>37.370699415329476</v>
      </c>
      <c r="G78" s="57" t="s">
        <v>206</v>
      </c>
      <c r="H78" s="1">
        <v>69</v>
      </c>
    </row>
    <row r="79" spans="1:18" x14ac:dyDescent="0.25">
      <c r="A79" s="81">
        <v>35</v>
      </c>
      <c r="B79" s="81">
        <f t="shared" ca="1" si="0"/>
        <v>16.445887119472566</v>
      </c>
      <c r="C79" s="81">
        <f t="shared" ca="1" si="1"/>
        <v>24.580864303926894</v>
      </c>
      <c r="D79" s="81">
        <f t="shared" ca="1" si="2"/>
        <v>2.2179209715468051E-2</v>
      </c>
      <c r="E79" s="81">
        <f t="shared" ca="1" si="3"/>
        <v>4.4743006993540595</v>
      </c>
      <c r="F79" s="81">
        <f t="shared" ref="F79:F142" ca="1" si="7">B79+C79+E79</f>
        <v>45.501052122753521</v>
      </c>
      <c r="G79" s="57" t="s">
        <v>57</v>
      </c>
      <c r="H79" s="1">
        <f>INT(SQRT(200)+1)</f>
        <v>15</v>
      </c>
    </row>
    <row r="80" spans="1:18" x14ac:dyDescent="0.25">
      <c r="A80" s="81">
        <v>36</v>
      </c>
      <c r="B80" s="81">
        <f t="shared" ca="1" si="0"/>
        <v>16.522433071460252</v>
      </c>
      <c r="C80" s="81">
        <f t="shared" ca="1" si="1"/>
        <v>34.358785721217473</v>
      </c>
      <c r="D80" s="81">
        <f t="shared" ca="1" si="2"/>
        <v>0.23608256499225866</v>
      </c>
      <c r="E80" s="81">
        <f t="shared" ca="1" si="3"/>
        <v>7.8099991028316573</v>
      </c>
      <c r="F80" s="81">
        <f t="shared" ca="1" si="7"/>
        <v>58.691217895509382</v>
      </c>
      <c r="G80" s="57" t="s">
        <v>103</v>
      </c>
      <c r="H80" s="1">
        <f>(H78-H77)/($H$79-1)</f>
        <v>3</v>
      </c>
    </row>
    <row r="81" spans="1:9" x14ac:dyDescent="0.25">
      <c r="A81" s="81">
        <v>37</v>
      </c>
      <c r="B81" s="81">
        <f t="shared" ca="1" si="0"/>
        <v>4.3170292792974063</v>
      </c>
      <c r="C81" s="81">
        <f t="shared" ca="1" si="1"/>
        <v>25.137984201289093</v>
      </c>
      <c r="D81" s="81">
        <f t="shared" ca="1" si="2"/>
        <v>0.75561425737884291</v>
      </c>
      <c r="E81" s="81">
        <f t="shared" ca="1" si="3"/>
        <v>12.106146428746218</v>
      </c>
      <c r="F81" s="81">
        <f t="shared" ca="1" si="7"/>
        <v>41.561159909332716</v>
      </c>
    </row>
    <row r="82" spans="1:9" x14ac:dyDescent="0.25">
      <c r="A82" s="81">
        <v>38</v>
      </c>
      <c r="B82" s="81">
        <f t="shared" ca="1" si="0"/>
        <v>13.383459369557883</v>
      </c>
      <c r="C82" s="81">
        <f t="shared" ca="1" si="1"/>
        <v>24.425709904815765</v>
      </c>
      <c r="D82" s="81">
        <f t="shared" ca="1" si="2"/>
        <v>5.3521040156660815E-2</v>
      </c>
      <c r="E82" s="81">
        <f t="shared" ca="1" si="3"/>
        <v>5.2902100199223563</v>
      </c>
      <c r="F82" s="81">
        <f t="shared" ca="1" si="7"/>
        <v>43.099379294296</v>
      </c>
      <c r="H82" s="77">
        <v>27</v>
      </c>
      <c r="I82" s="1">
        <f t="array" aca="1" ref="I82:I97" ca="1">FREQUENCY(F45:F244,H83:H96)</f>
        <v>0</v>
      </c>
    </row>
    <row r="83" spans="1:9" x14ac:dyDescent="0.25">
      <c r="A83" s="81">
        <v>39</v>
      </c>
      <c r="B83" s="81">
        <f t="shared" ca="1" si="0"/>
        <v>6.0567140243966424</v>
      </c>
      <c r="C83" s="81">
        <f t="shared" ca="1" si="1"/>
        <v>26.162766974004683</v>
      </c>
      <c r="D83" s="81">
        <f t="shared" ca="1" si="2"/>
        <v>0.5062307233329072</v>
      </c>
      <c r="E83" s="81">
        <f t="shared" ca="1" si="3"/>
        <v>10.043751793288635</v>
      </c>
      <c r="F83" s="81">
        <f t="shared" ca="1" si="7"/>
        <v>42.263232791689958</v>
      </c>
      <c r="H83" s="77">
        <f>H82+$H$80</f>
        <v>30</v>
      </c>
      <c r="I83" s="1">
        <f ca="1"/>
        <v>2</v>
      </c>
    </row>
    <row r="84" spans="1:9" x14ac:dyDescent="0.25">
      <c r="A84" s="81">
        <v>40</v>
      </c>
      <c r="B84" s="81">
        <f t="shared" ca="1" si="0"/>
        <v>5.1078311743694416</v>
      </c>
      <c r="C84" s="81">
        <f t="shared" ca="1" si="1"/>
        <v>33.654187064547912</v>
      </c>
      <c r="D84" s="81">
        <f t="shared" ca="1" si="2"/>
        <v>0.91966105787762975</v>
      </c>
      <c r="E84" s="81">
        <f t="shared" ca="1" si="3"/>
        <v>14.194074782181056</v>
      </c>
      <c r="F84" s="81">
        <f t="shared" ca="1" si="7"/>
        <v>52.956093021098411</v>
      </c>
      <c r="H84" s="77">
        <f t="shared" ref="H84:H93" si="8">H83+$H$80</f>
        <v>33</v>
      </c>
      <c r="I84" s="1">
        <f ca="1"/>
        <v>5</v>
      </c>
    </row>
    <row r="85" spans="1:9" x14ac:dyDescent="0.25">
      <c r="A85" s="81">
        <v>41</v>
      </c>
      <c r="B85" s="81">
        <f t="shared" ca="1" si="0"/>
        <v>10.277628994392689</v>
      </c>
      <c r="C85" s="81">
        <f t="shared" ca="1" si="1"/>
        <v>21.446816764960072</v>
      </c>
      <c r="D85" s="81">
        <f t="shared" ca="1" si="2"/>
        <v>0.88925187749986068</v>
      </c>
      <c r="E85" s="81">
        <f t="shared" ca="1" si="3"/>
        <v>13.705562869773708</v>
      </c>
      <c r="F85" s="81">
        <f t="shared" ca="1" si="7"/>
        <v>45.430008629126469</v>
      </c>
      <c r="H85" s="77">
        <f t="shared" si="8"/>
        <v>36</v>
      </c>
      <c r="I85" s="1">
        <f ca="1"/>
        <v>18</v>
      </c>
    </row>
    <row r="86" spans="1:9" x14ac:dyDescent="0.25">
      <c r="A86" s="81">
        <v>42</v>
      </c>
      <c r="B86" s="81">
        <f t="shared" ca="1" si="0"/>
        <v>4.7052589992148164</v>
      </c>
      <c r="C86" s="81">
        <f t="shared" ca="1" si="1"/>
        <v>21.890286434164182</v>
      </c>
      <c r="D86" s="81">
        <f t="shared" ca="1" si="2"/>
        <v>0.58133415188935467</v>
      </c>
      <c r="E86" s="81">
        <f t="shared" ca="1" si="3"/>
        <v>10.594591885379728</v>
      </c>
      <c r="F86" s="81">
        <f t="shared" ca="1" si="7"/>
        <v>37.19013731875873</v>
      </c>
      <c r="H86" s="77">
        <f t="shared" si="8"/>
        <v>39</v>
      </c>
      <c r="I86" s="1">
        <f ca="1"/>
        <v>15</v>
      </c>
    </row>
    <row r="87" spans="1:9" x14ac:dyDescent="0.25">
      <c r="A87" s="81">
        <v>43</v>
      </c>
      <c r="B87" s="81">
        <f t="shared" ca="1" si="0"/>
        <v>16.022720539294586</v>
      </c>
      <c r="C87" s="81">
        <f t="shared" ca="1" si="1"/>
        <v>33.829112433399146</v>
      </c>
      <c r="D87" s="81">
        <f t="shared" ca="1" si="2"/>
        <v>0.93522605732359132</v>
      </c>
      <c r="E87" s="81">
        <f t="shared" ca="1" si="3"/>
        <v>14.480506721126638</v>
      </c>
      <c r="F87" s="81">
        <f t="shared" ca="1" si="7"/>
        <v>64.332339693820359</v>
      </c>
      <c r="H87" s="77">
        <f t="shared" si="8"/>
        <v>42</v>
      </c>
      <c r="I87" s="1">
        <f ca="1"/>
        <v>20</v>
      </c>
    </row>
    <row r="88" spans="1:9" x14ac:dyDescent="0.25">
      <c r="A88" s="81">
        <v>44</v>
      </c>
      <c r="B88" s="81">
        <f t="shared" ca="1" si="0"/>
        <v>3.7816524746087756</v>
      </c>
      <c r="C88" s="81">
        <f t="shared" ca="1" si="1"/>
        <v>26.693737131581752</v>
      </c>
      <c r="D88" s="81">
        <f t="shared" ca="1" si="2"/>
        <v>0.30633649412816133</v>
      </c>
      <c r="E88" s="81">
        <f t="shared" ca="1" si="3"/>
        <v>8.4791401172592593</v>
      </c>
      <c r="F88" s="81">
        <f t="shared" ca="1" si="7"/>
        <v>38.954529723449788</v>
      </c>
      <c r="H88" s="77">
        <f t="shared" si="8"/>
        <v>45</v>
      </c>
      <c r="I88" s="1">
        <f ca="1"/>
        <v>30</v>
      </c>
    </row>
    <row r="89" spans="1:9" x14ac:dyDescent="0.25">
      <c r="A89" s="81">
        <v>45</v>
      </c>
      <c r="B89" s="81">
        <f t="shared" ca="1" si="0"/>
        <v>14.902642673882916</v>
      </c>
      <c r="C89" s="81">
        <f t="shared" ca="1" si="1"/>
        <v>32.613816719016071</v>
      </c>
      <c r="D89" s="81">
        <f t="shared" ca="1" si="2"/>
        <v>0.99631595942181206</v>
      </c>
      <c r="E89" s="81">
        <f t="shared" ca="1" si="3"/>
        <v>16.39913730631498</v>
      </c>
      <c r="F89" s="81">
        <f t="shared" ca="1" si="7"/>
        <v>63.915596699213964</v>
      </c>
      <c r="H89" s="77">
        <f t="shared" si="8"/>
        <v>48</v>
      </c>
      <c r="I89" s="1">
        <f ca="1"/>
        <v>28</v>
      </c>
    </row>
    <row r="90" spans="1:9" x14ac:dyDescent="0.25">
      <c r="A90" s="81">
        <v>46</v>
      </c>
      <c r="B90" s="81">
        <f t="shared" ca="1" si="0"/>
        <v>12.500948029451276</v>
      </c>
      <c r="C90" s="81">
        <f t="shared" ca="1" si="1"/>
        <v>23.114595327577415</v>
      </c>
      <c r="D90" s="81">
        <f t="shared" ca="1" si="2"/>
        <v>0.85894851887911083</v>
      </c>
      <c r="E90" s="81">
        <f t="shared" ca="1" si="3"/>
        <v>13.282064396758983</v>
      </c>
      <c r="F90" s="81">
        <f t="shared" ca="1" si="7"/>
        <v>48.897607753787675</v>
      </c>
      <c r="H90" s="77">
        <f t="shared" si="8"/>
        <v>51</v>
      </c>
      <c r="I90" s="1">
        <f ca="1"/>
        <v>30</v>
      </c>
    </row>
    <row r="91" spans="1:9" x14ac:dyDescent="0.25">
      <c r="A91" s="81">
        <v>47</v>
      </c>
      <c r="B91" s="81">
        <f t="shared" ca="1" si="0"/>
        <v>14.780780652754128</v>
      </c>
      <c r="C91" s="81">
        <f t="shared" ca="1" si="1"/>
        <v>34.738061789413543</v>
      </c>
      <c r="D91" s="81">
        <f t="shared" ca="1" si="2"/>
        <v>0.11465712136207329</v>
      </c>
      <c r="E91" s="81">
        <f t="shared" ca="1" si="3"/>
        <v>6.3520736706527172</v>
      </c>
      <c r="F91" s="81">
        <f t="shared" ca="1" si="7"/>
        <v>55.870916112820382</v>
      </c>
      <c r="H91" s="77">
        <f t="shared" si="8"/>
        <v>54</v>
      </c>
      <c r="I91" s="1">
        <f ca="1"/>
        <v>32</v>
      </c>
    </row>
    <row r="92" spans="1:9" x14ac:dyDescent="0.25">
      <c r="A92" s="81">
        <v>48</v>
      </c>
      <c r="B92" s="81">
        <f t="shared" ca="1" si="0"/>
        <v>5.3133594684933083</v>
      </c>
      <c r="C92" s="81">
        <f t="shared" ca="1" si="1"/>
        <v>21.330425995482337</v>
      </c>
      <c r="D92" s="81">
        <f t="shared" ca="1" si="2"/>
        <v>0.11467422805929239</v>
      </c>
      <c r="E92" s="81">
        <f t="shared" ca="1" si="3"/>
        <v>6.352323723898194</v>
      </c>
      <c r="F92" s="81">
        <f t="shared" ca="1" si="7"/>
        <v>32.996109187873842</v>
      </c>
      <c r="H92" s="77">
        <f>H91+$H$80</f>
        <v>57</v>
      </c>
      <c r="I92" s="1">
        <f ca="1"/>
        <v>14</v>
      </c>
    </row>
    <row r="93" spans="1:9" x14ac:dyDescent="0.25">
      <c r="A93" s="81">
        <v>49</v>
      </c>
      <c r="B93" s="81">
        <f t="shared" ca="1" si="0"/>
        <v>12.275136402923103</v>
      </c>
      <c r="C93" s="81">
        <f t="shared" ca="1" si="1"/>
        <v>31.414531166621995</v>
      </c>
      <c r="D93" s="81">
        <f t="shared" ca="1" si="2"/>
        <v>8.3990147924813408E-2</v>
      </c>
      <c r="E93" s="81">
        <f t="shared" ca="1" si="3"/>
        <v>5.8689779533192157</v>
      </c>
      <c r="F93" s="81">
        <f t="shared" ca="1" si="7"/>
        <v>49.55864552286431</v>
      </c>
      <c r="H93" s="77">
        <f t="shared" si="8"/>
        <v>60</v>
      </c>
      <c r="I93" s="1">
        <f ca="1"/>
        <v>2</v>
      </c>
    </row>
    <row r="94" spans="1:9" x14ac:dyDescent="0.25">
      <c r="A94" s="81">
        <v>50</v>
      </c>
      <c r="B94" s="81">
        <f t="shared" ca="1" si="0"/>
        <v>3.2822141498665856</v>
      </c>
      <c r="C94" s="81">
        <f t="shared" ca="1" si="1"/>
        <v>31.21482989894406</v>
      </c>
      <c r="D94" s="81">
        <f t="shared" ca="1" si="2"/>
        <v>4.587308236995602E-2</v>
      </c>
      <c r="E94" s="81">
        <f t="shared" ca="1" si="3"/>
        <v>5.1202740559313771</v>
      </c>
      <c r="F94" s="81">
        <f t="shared" ca="1" si="7"/>
        <v>39.617318104742019</v>
      </c>
      <c r="H94" s="77">
        <f>H93+$H$80</f>
        <v>63</v>
      </c>
      <c r="I94" s="1">
        <f ca="1"/>
        <v>4</v>
      </c>
    </row>
    <row r="95" spans="1:9" x14ac:dyDescent="0.25">
      <c r="A95" s="81">
        <v>51</v>
      </c>
      <c r="B95" s="81">
        <f t="shared" ca="1" si="0"/>
        <v>7.5725445558291415</v>
      </c>
      <c r="C95" s="81">
        <f t="shared" ca="1" si="1"/>
        <v>29.59662049998574</v>
      </c>
      <c r="D95" s="81">
        <f t="shared" ca="1" si="2"/>
        <v>0.57688518156510216</v>
      </c>
      <c r="E95" s="81">
        <f t="shared" ca="1" si="3"/>
        <v>10.560648153220701</v>
      </c>
      <c r="F95" s="81">
        <f t="shared" ca="1" si="7"/>
        <v>47.729813209035584</v>
      </c>
      <c r="H95" s="77">
        <f t="shared" ref="H95:H96" si="9">H94+$H$80</f>
        <v>66</v>
      </c>
      <c r="I95" s="1">
        <f ca="1"/>
        <v>0</v>
      </c>
    </row>
    <row r="96" spans="1:9" x14ac:dyDescent="0.25">
      <c r="A96" s="81">
        <v>52</v>
      </c>
      <c r="B96" s="81">
        <f t="shared" ca="1" si="0"/>
        <v>15.924448087873184</v>
      </c>
      <c r="C96" s="81">
        <f t="shared" ca="1" si="1"/>
        <v>29.861693325845316</v>
      </c>
      <c r="D96" s="81">
        <f t="shared" ca="1" si="2"/>
        <v>0.25093909478838106</v>
      </c>
      <c r="E96" s="81">
        <f t="shared" ca="1" si="3"/>
        <v>7.9590353184123765</v>
      </c>
      <c r="F96" s="81">
        <f t="shared" ca="1" si="7"/>
        <v>53.745176732130872</v>
      </c>
      <c r="H96" s="77">
        <f t="shared" si="9"/>
        <v>69</v>
      </c>
      <c r="I96">
        <f ca="1"/>
        <v>0</v>
      </c>
    </row>
    <row r="97" spans="1:9" x14ac:dyDescent="0.25">
      <c r="A97" s="81">
        <v>53</v>
      </c>
      <c r="B97" s="81">
        <f t="shared" ca="1" si="0"/>
        <v>9.6197285784522428</v>
      </c>
      <c r="C97" s="81">
        <f t="shared" ca="1" si="1"/>
        <v>25.994172518678987</v>
      </c>
      <c r="D97" s="81">
        <f t="shared" ca="1" si="2"/>
        <v>0.710018115688693</v>
      </c>
      <c r="E97" s="81">
        <f t="shared" ca="1" si="3"/>
        <v>11.669125337947994</v>
      </c>
      <c r="F97" s="81">
        <f t="shared" ca="1" si="7"/>
        <v>47.283026435079229</v>
      </c>
      <c r="H97" s="77"/>
      <c r="I97" t="e">
        <f ca="1"/>
        <v>#N/A</v>
      </c>
    </row>
    <row r="98" spans="1:9" x14ac:dyDescent="0.25">
      <c r="A98" s="81">
        <v>54</v>
      </c>
      <c r="B98" s="81">
        <f t="shared" ca="1" si="0"/>
        <v>10.89122517447665</v>
      </c>
      <c r="C98" s="81">
        <f t="shared" ca="1" si="1"/>
        <v>33.958724980675619</v>
      </c>
      <c r="D98" s="81">
        <f t="shared" ca="1" si="2"/>
        <v>0.41555623082124238</v>
      </c>
      <c r="E98" s="81">
        <f t="shared" ca="1" si="3"/>
        <v>9.3815758728139986</v>
      </c>
      <c r="F98" s="81">
        <f t="shared" ca="1" si="7"/>
        <v>54.231526027966268</v>
      </c>
    </row>
    <row r="99" spans="1:9" x14ac:dyDescent="0.25">
      <c r="A99" s="81">
        <v>55</v>
      </c>
      <c r="B99" s="81">
        <f t="shared" ca="1" si="0"/>
        <v>6.9820709865405988</v>
      </c>
      <c r="C99" s="81">
        <f t="shared" ca="1" si="1"/>
        <v>24.55597395546766</v>
      </c>
      <c r="D99" s="81">
        <f t="shared" ca="1" si="2"/>
        <v>0.53419451479688607</v>
      </c>
      <c r="E99" s="81">
        <f t="shared" ca="1" si="3"/>
        <v>10.243600252360348</v>
      </c>
      <c r="F99" s="81">
        <f t="shared" ca="1" si="7"/>
        <v>41.781645194368608</v>
      </c>
    </row>
    <row r="100" spans="1:9" x14ac:dyDescent="0.25">
      <c r="A100" s="81">
        <v>56</v>
      </c>
      <c r="B100" s="81">
        <f t="shared" ca="1" si="0"/>
        <v>9.3601344745205637</v>
      </c>
      <c r="C100" s="81">
        <f t="shared" ca="1" si="1"/>
        <v>27.398509499010093</v>
      </c>
      <c r="D100" s="81">
        <f t="shared" ca="1" si="2"/>
        <v>0.45741972131879405</v>
      </c>
      <c r="E100" s="81">
        <f t="shared" ca="1" si="3"/>
        <v>9.6953067658802468</v>
      </c>
      <c r="F100" s="81">
        <f t="shared" ca="1" si="7"/>
        <v>46.453950739410899</v>
      </c>
    </row>
    <row r="101" spans="1:9" x14ac:dyDescent="0.25">
      <c r="A101" s="81">
        <v>57</v>
      </c>
      <c r="B101" s="81">
        <f t="shared" ca="1" si="0"/>
        <v>6.4000290094098453</v>
      </c>
      <c r="C101" s="81">
        <f t="shared" ca="1" si="1"/>
        <v>22.639485182197323</v>
      </c>
      <c r="D101" s="81">
        <f t="shared" ca="1" si="2"/>
        <v>6.5563404250816748E-2</v>
      </c>
      <c r="E101" s="81">
        <f t="shared" ca="1" si="3"/>
        <v>5.5348005082412381</v>
      </c>
      <c r="F101" s="81">
        <f t="shared" ca="1" si="7"/>
        <v>34.574314699848408</v>
      </c>
    </row>
    <row r="102" spans="1:9" x14ac:dyDescent="0.25">
      <c r="A102" s="81">
        <v>58</v>
      </c>
      <c r="B102" s="81">
        <f t="shared" ca="1" si="0"/>
        <v>15.590326089289318</v>
      </c>
      <c r="C102" s="81">
        <f t="shared" ca="1" si="1"/>
        <v>25.579817633527821</v>
      </c>
      <c r="D102" s="81">
        <f t="shared" ca="1" si="2"/>
        <v>0.22694079171628534</v>
      </c>
      <c r="E102" s="81">
        <f t="shared" ca="1" si="3"/>
        <v>7.7159513979891656</v>
      </c>
      <c r="F102" s="81">
        <f t="shared" ca="1" si="7"/>
        <v>48.886095120806303</v>
      </c>
    </row>
    <row r="103" spans="1:9" x14ac:dyDescent="0.25">
      <c r="A103" s="81">
        <v>59</v>
      </c>
      <c r="B103" s="81">
        <f t="shared" ca="1" si="0"/>
        <v>8.9171308017465165</v>
      </c>
      <c r="C103" s="81">
        <f t="shared" ca="1" si="1"/>
        <v>25.223918039713048</v>
      </c>
      <c r="D103" s="81">
        <f t="shared" ca="1" si="2"/>
        <v>0.10474651741607088</v>
      </c>
      <c r="E103" s="81">
        <f t="shared" ca="1" si="3"/>
        <v>6.203928636342412</v>
      </c>
      <c r="F103" s="81">
        <f t="shared" ca="1" si="7"/>
        <v>40.344977477801976</v>
      </c>
    </row>
    <row r="104" spans="1:9" x14ac:dyDescent="0.25">
      <c r="A104" s="81">
        <v>60</v>
      </c>
      <c r="B104" s="81">
        <f t="shared" ca="1" si="0"/>
        <v>16.386053957986711</v>
      </c>
      <c r="C104" s="81">
        <f t="shared" ca="1" si="1"/>
        <v>30.879028855694774</v>
      </c>
      <c r="D104" s="81">
        <f t="shared" ca="1" si="2"/>
        <v>0.29706603997166836</v>
      </c>
      <c r="E104" s="81">
        <f t="shared" ca="1" si="3"/>
        <v>8.3955974569294458</v>
      </c>
      <c r="F104" s="81">
        <f t="shared" ca="1" si="7"/>
        <v>55.660680270610932</v>
      </c>
    </row>
    <row r="105" spans="1:9" x14ac:dyDescent="0.25">
      <c r="A105" s="81">
        <v>61</v>
      </c>
      <c r="B105" s="81">
        <f t="shared" ca="1" si="0"/>
        <v>16.89454813215962</v>
      </c>
      <c r="C105" s="81">
        <f t="shared" ca="1" si="1"/>
        <v>25.738945512385317</v>
      </c>
      <c r="D105" s="81">
        <f t="shared" ca="1" si="2"/>
        <v>0.37005719393393766</v>
      </c>
      <c r="E105" s="81">
        <f t="shared" ca="1" si="3"/>
        <v>9.0220930751297672</v>
      </c>
      <c r="F105" s="81">
        <f t="shared" ca="1" si="7"/>
        <v>51.655586719674709</v>
      </c>
    </row>
    <row r="106" spans="1:9" x14ac:dyDescent="0.25">
      <c r="A106" s="81">
        <v>62</v>
      </c>
      <c r="B106" s="81">
        <f t="shared" ca="1" si="0"/>
        <v>3.4513892443485439</v>
      </c>
      <c r="C106" s="81">
        <f t="shared" ca="1" si="1"/>
        <v>24.281409616151826</v>
      </c>
      <c r="D106" s="81">
        <f t="shared" ca="1" si="2"/>
        <v>0.50898418772550835</v>
      </c>
      <c r="E106" s="81">
        <f t="shared" ca="1" si="3"/>
        <v>10.063174385722228</v>
      </c>
      <c r="F106" s="81">
        <f t="shared" ca="1" si="7"/>
        <v>37.795973246222601</v>
      </c>
    </row>
    <row r="107" spans="1:9" x14ac:dyDescent="0.25">
      <c r="A107" s="81">
        <v>63</v>
      </c>
      <c r="B107" s="81">
        <f t="shared" ca="1" si="0"/>
        <v>16.592888229587828</v>
      </c>
      <c r="C107" s="81">
        <f t="shared" ca="1" si="1"/>
        <v>27.467805026744017</v>
      </c>
      <c r="D107" s="81">
        <f t="shared" ca="1" si="2"/>
        <v>0.66226301117568298</v>
      </c>
      <c r="E107" s="81">
        <f t="shared" ca="1" si="3"/>
        <v>11.246894325255004</v>
      </c>
      <c r="F107" s="81">
        <f t="shared" ca="1" si="7"/>
        <v>55.307587581586851</v>
      </c>
    </row>
    <row r="108" spans="1:9" x14ac:dyDescent="0.25">
      <c r="A108" s="81">
        <v>64</v>
      </c>
      <c r="B108" s="81">
        <f t="shared" ca="1" si="0"/>
        <v>10.627693773929249</v>
      </c>
      <c r="C108" s="81">
        <f t="shared" ca="1" si="1"/>
        <v>31.233042031067484</v>
      </c>
      <c r="D108" s="81">
        <f t="shared" ca="1" si="2"/>
        <v>0.26000934057652814</v>
      </c>
      <c r="E108" s="81">
        <f t="shared" ca="1" si="3"/>
        <v>8.0478624561788301</v>
      </c>
      <c r="F108" s="81">
        <f t="shared" ca="1" si="7"/>
        <v>49.90859826117557</v>
      </c>
    </row>
    <row r="109" spans="1:9" x14ac:dyDescent="0.25">
      <c r="A109" s="81">
        <v>65</v>
      </c>
      <c r="B109" s="81">
        <f t="shared" ca="1" si="0"/>
        <v>16.599844169768986</v>
      </c>
      <c r="C109" s="81">
        <f t="shared" ca="1" si="1"/>
        <v>26.010829422037574</v>
      </c>
      <c r="D109" s="81">
        <f t="shared" ca="1" si="2"/>
        <v>0.27540651854151277</v>
      </c>
      <c r="E109" s="81">
        <f t="shared" ca="1" si="3"/>
        <v>8.1951745704132257</v>
      </c>
      <c r="F109" s="81">
        <f t="shared" ca="1" si="7"/>
        <v>50.805848162219789</v>
      </c>
    </row>
    <row r="110" spans="1:9" x14ac:dyDescent="0.25">
      <c r="A110" s="81">
        <v>66</v>
      </c>
      <c r="B110" s="81">
        <f t="shared" ref="B110:B173" ca="1" si="10">3+14*RAND()</f>
        <v>4.5607277835333795</v>
      </c>
      <c r="C110" s="81">
        <f t="shared" ref="C110:C173" ca="1" si="11">7*(3+2*RAND())</f>
        <v>23.001520281364336</v>
      </c>
      <c r="D110" s="81">
        <f t="shared" ref="D110:D173" ca="1" si="12">RAND()</f>
        <v>0.4885253842644941</v>
      </c>
      <c r="E110" s="81">
        <f t="shared" ref="E110:E173" ca="1" si="13">IF(D110&lt;=0.5,3+SQRT(98*D110),17-SQRT(98*(1-D110)))</f>
        <v>9.9192114910530389</v>
      </c>
      <c r="F110" s="81">
        <f t="shared" ca="1" si="7"/>
        <v>37.481459555950757</v>
      </c>
    </row>
    <row r="111" spans="1:9" x14ac:dyDescent="0.25">
      <c r="A111" s="81">
        <v>67</v>
      </c>
      <c r="B111" s="81">
        <f t="shared" ca="1" si="10"/>
        <v>5.4569482280359605</v>
      </c>
      <c r="C111" s="81">
        <f t="shared" ca="1" si="11"/>
        <v>22.325760680683821</v>
      </c>
      <c r="D111" s="81">
        <f t="shared" ca="1" si="12"/>
        <v>0.14721646403361499</v>
      </c>
      <c r="E111" s="81">
        <f t="shared" ca="1" si="13"/>
        <v>6.7983171899269115</v>
      </c>
      <c r="F111" s="81">
        <f t="shared" ca="1" si="7"/>
        <v>34.581026098646696</v>
      </c>
    </row>
    <row r="112" spans="1:9" x14ac:dyDescent="0.25">
      <c r="A112" s="81">
        <v>68</v>
      </c>
      <c r="B112" s="81">
        <f t="shared" ca="1" si="10"/>
        <v>10.878834564324064</v>
      </c>
      <c r="C112" s="81">
        <f t="shared" ca="1" si="11"/>
        <v>28.000435357054656</v>
      </c>
      <c r="D112" s="81">
        <f t="shared" ca="1" si="12"/>
        <v>0.9780867890115017</v>
      </c>
      <c r="E112" s="81">
        <f t="shared" ca="1" si="13"/>
        <v>15.534566727253392</v>
      </c>
      <c r="F112" s="81">
        <f t="shared" ca="1" si="7"/>
        <v>54.413836648632113</v>
      </c>
    </row>
    <row r="113" spans="1:6" x14ac:dyDescent="0.25">
      <c r="A113" s="81">
        <v>69</v>
      </c>
      <c r="B113" s="81">
        <f t="shared" ca="1" si="10"/>
        <v>4.3879996882060484</v>
      </c>
      <c r="C113" s="81">
        <f t="shared" ca="1" si="11"/>
        <v>25.675386882827997</v>
      </c>
      <c r="D113" s="81">
        <f t="shared" ca="1" si="12"/>
        <v>0.1743097973769443</v>
      </c>
      <c r="E113" s="81">
        <f t="shared" ca="1" si="13"/>
        <v>7.1330811923963626</v>
      </c>
      <c r="F113" s="81">
        <f t="shared" ca="1" si="7"/>
        <v>37.196467763430405</v>
      </c>
    </row>
    <row r="114" spans="1:6" x14ac:dyDescent="0.25">
      <c r="A114" s="81">
        <v>70</v>
      </c>
      <c r="B114" s="81">
        <f t="shared" ca="1" si="10"/>
        <v>13.903991785017595</v>
      </c>
      <c r="C114" s="81">
        <f t="shared" ca="1" si="11"/>
        <v>28.239104297424433</v>
      </c>
      <c r="D114" s="81">
        <f t="shared" ca="1" si="12"/>
        <v>0.34926084184610007</v>
      </c>
      <c r="E114" s="81">
        <f t="shared" ca="1" si="13"/>
        <v>8.8504326763853811</v>
      </c>
      <c r="F114" s="81">
        <f t="shared" ca="1" si="7"/>
        <v>50.993528758827409</v>
      </c>
    </row>
    <row r="115" spans="1:6" x14ac:dyDescent="0.25">
      <c r="A115" s="81">
        <v>71</v>
      </c>
      <c r="B115" s="81">
        <f t="shared" ca="1" si="10"/>
        <v>15.025540383597985</v>
      </c>
      <c r="C115" s="81">
        <f t="shared" ca="1" si="11"/>
        <v>25.585161422482649</v>
      </c>
      <c r="D115" s="81">
        <f t="shared" ca="1" si="12"/>
        <v>0.78630114443281218</v>
      </c>
      <c r="E115" s="81">
        <f t="shared" ca="1" si="13"/>
        <v>12.423703697793989</v>
      </c>
      <c r="F115" s="81">
        <f t="shared" ca="1" si="7"/>
        <v>53.034405503874623</v>
      </c>
    </row>
    <row r="116" spans="1:6" x14ac:dyDescent="0.25">
      <c r="A116" s="81">
        <v>72</v>
      </c>
      <c r="B116" s="81">
        <f t="shared" ca="1" si="10"/>
        <v>3.4071351219609323</v>
      </c>
      <c r="C116" s="81">
        <f t="shared" ca="1" si="11"/>
        <v>26.748523618624539</v>
      </c>
      <c r="D116" s="81">
        <f t="shared" ca="1" si="12"/>
        <v>0.31594479184888846</v>
      </c>
      <c r="E116" s="81">
        <f t="shared" ca="1" si="13"/>
        <v>8.5644037956632033</v>
      </c>
      <c r="F116" s="81">
        <f t="shared" ca="1" si="7"/>
        <v>38.720062536248676</v>
      </c>
    </row>
    <row r="117" spans="1:6" x14ac:dyDescent="0.25">
      <c r="A117" s="81">
        <v>73</v>
      </c>
      <c r="B117" s="81">
        <f t="shared" ca="1" si="10"/>
        <v>11.951434784512355</v>
      </c>
      <c r="C117" s="81">
        <f t="shared" ca="1" si="11"/>
        <v>27.007030312288041</v>
      </c>
      <c r="D117" s="81">
        <f t="shared" ca="1" si="12"/>
        <v>0.3994768270772816</v>
      </c>
      <c r="E117" s="81">
        <f t="shared" ca="1" si="13"/>
        <v>9.2568945215317164</v>
      </c>
      <c r="F117" s="81">
        <f t="shared" ca="1" si="7"/>
        <v>48.215359618332116</v>
      </c>
    </row>
    <row r="118" spans="1:6" x14ac:dyDescent="0.25">
      <c r="A118" s="81">
        <v>74</v>
      </c>
      <c r="B118" s="81">
        <f t="shared" ca="1" si="10"/>
        <v>6.1473131482958125</v>
      </c>
      <c r="C118" s="81">
        <f t="shared" ca="1" si="11"/>
        <v>30.346848133310715</v>
      </c>
      <c r="D118" s="81">
        <f t="shared" ca="1" si="12"/>
        <v>0.45639033204528501</v>
      </c>
      <c r="E118" s="81">
        <f t="shared" ca="1" si="13"/>
        <v>9.6877688761228828</v>
      </c>
      <c r="F118" s="81">
        <f t="shared" ca="1" si="7"/>
        <v>46.181930157729411</v>
      </c>
    </row>
    <row r="119" spans="1:6" x14ac:dyDescent="0.25">
      <c r="A119" s="81">
        <v>75</v>
      </c>
      <c r="B119" s="81">
        <f t="shared" ca="1" si="10"/>
        <v>14.033498379312231</v>
      </c>
      <c r="C119" s="81">
        <f t="shared" ca="1" si="11"/>
        <v>34.727885097361522</v>
      </c>
      <c r="D119" s="81">
        <f t="shared" ca="1" si="12"/>
        <v>1.9823871492420042E-2</v>
      </c>
      <c r="E119" s="81">
        <f t="shared" ca="1" si="13"/>
        <v>4.3938218703468408</v>
      </c>
      <c r="F119" s="81">
        <f t="shared" ca="1" si="7"/>
        <v>53.155205347020598</v>
      </c>
    </row>
    <row r="120" spans="1:6" x14ac:dyDescent="0.25">
      <c r="A120" s="81">
        <v>76</v>
      </c>
      <c r="B120" s="81">
        <f t="shared" ca="1" si="10"/>
        <v>14.945786776341709</v>
      </c>
      <c r="C120" s="81">
        <f t="shared" ca="1" si="11"/>
        <v>25.347952269328555</v>
      </c>
      <c r="D120" s="81">
        <f t="shared" ca="1" si="12"/>
        <v>0.93362379808753637</v>
      </c>
      <c r="E120" s="81">
        <f t="shared" ca="1" si="13"/>
        <v>14.449535770213306</v>
      </c>
      <c r="F120" s="81">
        <f t="shared" ca="1" si="7"/>
        <v>54.743274815883566</v>
      </c>
    </row>
    <row r="121" spans="1:6" x14ac:dyDescent="0.25">
      <c r="A121" s="81">
        <v>77</v>
      </c>
      <c r="B121" s="81">
        <f t="shared" ca="1" si="10"/>
        <v>12.910697033655453</v>
      </c>
      <c r="C121" s="81">
        <f t="shared" ca="1" si="11"/>
        <v>26.353525511176443</v>
      </c>
      <c r="D121" s="81">
        <f t="shared" ca="1" si="12"/>
        <v>0.89959203390192444</v>
      </c>
      <c r="E121" s="81">
        <f t="shared" ca="1" si="13"/>
        <v>13.86312565160614</v>
      </c>
      <c r="F121" s="81">
        <f t="shared" ca="1" si="7"/>
        <v>53.127348196438035</v>
      </c>
    </row>
    <row r="122" spans="1:6" x14ac:dyDescent="0.25">
      <c r="A122" s="81">
        <v>78</v>
      </c>
      <c r="B122" s="81">
        <f t="shared" ca="1" si="10"/>
        <v>4.9361753297192745</v>
      </c>
      <c r="C122" s="81">
        <f t="shared" ca="1" si="11"/>
        <v>29.798419967946753</v>
      </c>
      <c r="D122" s="81">
        <f t="shared" ca="1" si="12"/>
        <v>0.78153410379823129</v>
      </c>
      <c r="E122" s="81">
        <f t="shared" ca="1" si="13"/>
        <v>12.372942854494518</v>
      </c>
      <c r="F122" s="81">
        <f t="shared" ca="1" si="7"/>
        <v>47.107538152160544</v>
      </c>
    </row>
    <row r="123" spans="1:6" x14ac:dyDescent="0.25">
      <c r="A123" s="81">
        <v>79</v>
      </c>
      <c r="B123" s="81">
        <f t="shared" ca="1" si="10"/>
        <v>3.7242775371132342</v>
      </c>
      <c r="C123" s="81">
        <f t="shared" ca="1" si="11"/>
        <v>26.516901007893967</v>
      </c>
      <c r="D123" s="81">
        <f t="shared" ca="1" si="12"/>
        <v>0.89576095113185894</v>
      </c>
      <c r="E123" s="81">
        <f t="shared" ca="1" si="13"/>
        <v>13.803841870451679</v>
      </c>
      <c r="F123" s="81">
        <f t="shared" ca="1" si="7"/>
        <v>44.045020415458879</v>
      </c>
    </row>
    <row r="124" spans="1:6" x14ac:dyDescent="0.25">
      <c r="A124" s="81">
        <v>80</v>
      </c>
      <c r="B124" s="81">
        <f t="shared" ca="1" si="10"/>
        <v>3.2713864285193961</v>
      </c>
      <c r="C124" s="81">
        <f t="shared" ca="1" si="11"/>
        <v>30.362448380746564</v>
      </c>
      <c r="D124" s="81">
        <f t="shared" ca="1" si="12"/>
        <v>0.43444796533431185</v>
      </c>
      <c r="E124" s="81">
        <f t="shared" ca="1" si="13"/>
        <v>9.5250211189514609</v>
      </c>
      <c r="F124" s="81">
        <f t="shared" ca="1" si="7"/>
        <v>43.15885592821742</v>
      </c>
    </row>
    <row r="125" spans="1:6" x14ac:dyDescent="0.25">
      <c r="A125" s="81">
        <v>81</v>
      </c>
      <c r="B125" s="81">
        <f t="shared" ca="1" si="10"/>
        <v>9.0448286996660627</v>
      </c>
      <c r="C125" s="81">
        <f t="shared" ca="1" si="11"/>
        <v>28.36109954376888</v>
      </c>
      <c r="D125" s="81">
        <f t="shared" ca="1" si="12"/>
        <v>3.3706008700544521E-2</v>
      </c>
      <c r="E125" s="81">
        <f t="shared" ca="1" si="13"/>
        <v>4.8174677033315785</v>
      </c>
      <c r="F125" s="81">
        <f t="shared" ca="1" si="7"/>
        <v>42.223395946766523</v>
      </c>
    </row>
    <row r="126" spans="1:6" x14ac:dyDescent="0.25">
      <c r="A126" s="81">
        <v>82</v>
      </c>
      <c r="B126" s="81">
        <f t="shared" ca="1" si="10"/>
        <v>14.296011824036418</v>
      </c>
      <c r="C126" s="81">
        <f t="shared" ca="1" si="11"/>
        <v>28.784390177813517</v>
      </c>
      <c r="D126" s="81">
        <f t="shared" ca="1" si="12"/>
        <v>0.36869786934620052</v>
      </c>
      <c r="E126" s="81">
        <f t="shared" ca="1" si="13"/>
        <v>9.011022475080896</v>
      </c>
      <c r="F126" s="81">
        <f t="shared" ca="1" si="7"/>
        <v>52.091424476930825</v>
      </c>
    </row>
    <row r="127" spans="1:6" x14ac:dyDescent="0.25">
      <c r="A127" s="81">
        <v>83</v>
      </c>
      <c r="B127" s="81">
        <f t="shared" ca="1" si="10"/>
        <v>14.974564319342848</v>
      </c>
      <c r="C127" s="81">
        <f t="shared" ca="1" si="11"/>
        <v>26.851078918400706</v>
      </c>
      <c r="D127" s="81">
        <f t="shared" ca="1" si="12"/>
        <v>0.40648929805050893</v>
      </c>
      <c r="E127" s="81">
        <f t="shared" ca="1" si="13"/>
        <v>9.3115727999405884</v>
      </c>
      <c r="F127" s="81">
        <f t="shared" ca="1" si="7"/>
        <v>51.137216037684141</v>
      </c>
    </row>
    <row r="128" spans="1:6" x14ac:dyDescent="0.25">
      <c r="A128" s="81">
        <v>84</v>
      </c>
      <c r="B128" s="81">
        <f t="shared" ca="1" si="10"/>
        <v>9.9043083893412369</v>
      </c>
      <c r="C128" s="81">
        <f t="shared" ca="1" si="11"/>
        <v>23.67335327110769</v>
      </c>
      <c r="D128" s="81">
        <f t="shared" ca="1" si="12"/>
        <v>0.84440352764119964</v>
      </c>
      <c r="E128" s="81">
        <f t="shared" ca="1" si="13"/>
        <v>13.095073074798655</v>
      </c>
      <c r="F128" s="81">
        <f t="shared" ca="1" si="7"/>
        <v>46.67273473524758</v>
      </c>
    </row>
    <row r="129" spans="1:6" x14ac:dyDescent="0.25">
      <c r="A129" s="81">
        <v>85</v>
      </c>
      <c r="B129" s="81">
        <f t="shared" ca="1" si="10"/>
        <v>7.3247191981248809</v>
      </c>
      <c r="C129" s="81">
        <f t="shared" ca="1" si="11"/>
        <v>26.490949608025741</v>
      </c>
      <c r="D129" s="81">
        <f t="shared" ca="1" si="12"/>
        <v>0.50659044137137133</v>
      </c>
      <c r="E129" s="81">
        <f t="shared" ca="1" si="13"/>
        <v>10.046286118511517</v>
      </c>
      <c r="F129" s="81">
        <f t="shared" ca="1" si="7"/>
        <v>43.861954924662136</v>
      </c>
    </row>
    <row r="130" spans="1:6" x14ac:dyDescent="0.25">
      <c r="A130" s="81">
        <v>86</v>
      </c>
      <c r="B130" s="81">
        <f t="shared" ca="1" si="10"/>
        <v>4.2612557250301961</v>
      </c>
      <c r="C130" s="81">
        <f t="shared" ca="1" si="11"/>
        <v>34.299703628137642</v>
      </c>
      <c r="D130" s="81">
        <f t="shared" ca="1" si="12"/>
        <v>0.27961292155635697</v>
      </c>
      <c r="E130" s="81">
        <f t="shared" ca="1" si="13"/>
        <v>8.2346983019580975</v>
      </c>
      <c r="F130" s="81">
        <f t="shared" ca="1" si="7"/>
        <v>46.795657655125936</v>
      </c>
    </row>
    <row r="131" spans="1:6" x14ac:dyDescent="0.25">
      <c r="A131" s="81">
        <v>87</v>
      </c>
      <c r="B131" s="81">
        <f t="shared" ca="1" si="10"/>
        <v>3.2898767729397527</v>
      </c>
      <c r="C131" s="81">
        <f t="shared" ca="1" si="11"/>
        <v>29.380097092550734</v>
      </c>
      <c r="D131" s="81">
        <f t="shared" ca="1" si="12"/>
        <v>0.60908156775214295</v>
      </c>
      <c r="E131" s="81">
        <f t="shared" ca="1" si="13"/>
        <v>10.810492236026359</v>
      </c>
      <c r="F131" s="81">
        <f t="shared" ca="1" si="7"/>
        <v>43.480466101516853</v>
      </c>
    </row>
    <row r="132" spans="1:6" x14ac:dyDescent="0.25">
      <c r="A132" s="81">
        <v>88</v>
      </c>
      <c r="B132" s="81">
        <f t="shared" ca="1" si="10"/>
        <v>13.907052815374481</v>
      </c>
      <c r="C132" s="81">
        <f t="shared" ca="1" si="11"/>
        <v>23.250802524794224</v>
      </c>
      <c r="D132" s="81">
        <f t="shared" ca="1" si="12"/>
        <v>0.62143455786755664</v>
      </c>
      <c r="E132" s="81">
        <f t="shared" ca="1" si="13"/>
        <v>10.909071226078945</v>
      </c>
      <c r="F132" s="81">
        <f t="shared" ca="1" si="7"/>
        <v>48.066926566247652</v>
      </c>
    </row>
    <row r="133" spans="1:6" x14ac:dyDescent="0.25">
      <c r="A133" s="81">
        <v>89</v>
      </c>
      <c r="B133" s="81">
        <f t="shared" ca="1" si="10"/>
        <v>8.7169998974156506</v>
      </c>
      <c r="C133" s="81">
        <f t="shared" ca="1" si="11"/>
        <v>32.110563968832103</v>
      </c>
      <c r="D133" s="81">
        <f t="shared" ca="1" si="12"/>
        <v>6.3311342140784488E-2</v>
      </c>
      <c r="E133" s="81">
        <f t="shared" ca="1" si="13"/>
        <v>5.4908856918367164</v>
      </c>
      <c r="F133" s="81">
        <f t="shared" ca="1" si="7"/>
        <v>46.318449558084474</v>
      </c>
    </row>
    <row r="134" spans="1:6" x14ac:dyDescent="0.25">
      <c r="A134" s="81">
        <v>90</v>
      </c>
      <c r="B134" s="81">
        <f t="shared" ca="1" si="10"/>
        <v>8.150773857693828</v>
      </c>
      <c r="C134" s="81">
        <f t="shared" ca="1" si="11"/>
        <v>27.423691288728662</v>
      </c>
      <c r="D134" s="81">
        <f t="shared" ca="1" si="12"/>
        <v>0.31362727493717968</v>
      </c>
      <c r="E134" s="81">
        <f t="shared" ca="1" si="13"/>
        <v>8.5439582379238388</v>
      </c>
      <c r="F134" s="81">
        <f t="shared" ca="1" si="7"/>
        <v>44.118423384346329</v>
      </c>
    </row>
    <row r="135" spans="1:6" x14ac:dyDescent="0.25">
      <c r="A135" s="81">
        <v>91</v>
      </c>
      <c r="B135" s="81">
        <f t="shared" ca="1" si="10"/>
        <v>6.9725718015200195</v>
      </c>
      <c r="C135" s="81">
        <f t="shared" ca="1" si="11"/>
        <v>29.010258469547047</v>
      </c>
      <c r="D135" s="81">
        <f t="shared" ca="1" si="12"/>
        <v>0.26384598664701586</v>
      </c>
      <c r="E135" s="81">
        <f t="shared" ca="1" si="13"/>
        <v>8.0849687011236906</v>
      </c>
      <c r="F135" s="81">
        <f t="shared" ca="1" si="7"/>
        <v>44.067798972190758</v>
      </c>
    </row>
    <row r="136" spans="1:6" x14ac:dyDescent="0.25">
      <c r="A136" s="81">
        <v>92</v>
      </c>
      <c r="B136" s="81">
        <f t="shared" ca="1" si="10"/>
        <v>15.56819209170154</v>
      </c>
      <c r="C136" s="81">
        <f t="shared" ca="1" si="11"/>
        <v>25.363969281652796</v>
      </c>
      <c r="D136" s="81">
        <f t="shared" ca="1" si="12"/>
        <v>0.17539720275409132</v>
      </c>
      <c r="E136" s="81">
        <f t="shared" ca="1" si="13"/>
        <v>7.1459529507582387</v>
      </c>
      <c r="F136" s="81">
        <f t="shared" ca="1" si="7"/>
        <v>48.078114324112569</v>
      </c>
    </row>
    <row r="137" spans="1:6" x14ac:dyDescent="0.25">
      <c r="A137" s="81">
        <v>93</v>
      </c>
      <c r="B137" s="81">
        <f t="shared" ca="1" si="10"/>
        <v>6.0187441613274801</v>
      </c>
      <c r="C137" s="81">
        <f t="shared" ca="1" si="11"/>
        <v>29.854266081266054</v>
      </c>
      <c r="D137" s="81">
        <f t="shared" ca="1" si="12"/>
        <v>2.3845562596106706E-2</v>
      </c>
      <c r="E137" s="81">
        <f t="shared" ca="1" si="13"/>
        <v>4.5286808477960525</v>
      </c>
      <c r="F137" s="81">
        <f t="shared" ca="1" si="7"/>
        <v>40.40169109038959</v>
      </c>
    </row>
    <row r="138" spans="1:6" x14ac:dyDescent="0.25">
      <c r="A138" s="81">
        <v>94</v>
      </c>
      <c r="B138" s="81">
        <f t="shared" ca="1" si="10"/>
        <v>9.8117523926884971</v>
      </c>
      <c r="C138" s="81">
        <f t="shared" ca="1" si="11"/>
        <v>28.135363461541324</v>
      </c>
      <c r="D138" s="81">
        <f t="shared" ca="1" si="12"/>
        <v>0.99287693318838066</v>
      </c>
      <c r="E138" s="81">
        <f t="shared" ca="1" si="13"/>
        <v>16.16449982193976</v>
      </c>
      <c r="F138" s="81">
        <f t="shared" ca="1" si="7"/>
        <v>54.111615676169578</v>
      </c>
    </row>
    <row r="139" spans="1:6" x14ac:dyDescent="0.25">
      <c r="A139" s="81">
        <v>95</v>
      </c>
      <c r="B139" s="81">
        <f t="shared" ca="1" si="10"/>
        <v>9.4123240828048438</v>
      </c>
      <c r="C139" s="81">
        <f t="shared" ca="1" si="11"/>
        <v>34.464385711507674</v>
      </c>
      <c r="D139" s="81">
        <f t="shared" ca="1" si="12"/>
        <v>0.57488143911551082</v>
      </c>
      <c r="E139" s="81">
        <f t="shared" ca="1" si="13"/>
        <v>10.545418761323091</v>
      </c>
      <c r="F139" s="81">
        <f t="shared" ca="1" si="7"/>
        <v>54.422128555635609</v>
      </c>
    </row>
    <row r="140" spans="1:6" x14ac:dyDescent="0.25">
      <c r="A140" s="81">
        <v>96</v>
      </c>
      <c r="B140" s="81">
        <f t="shared" ca="1" si="10"/>
        <v>8.2221703681569078</v>
      </c>
      <c r="C140" s="81">
        <f t="shared" ca="1" si="11"/>
        <v>32.791367857011664</v>
      </c>
      <c r="D140" s="81">
        <f t="shared" ca="1" si="12"/>
        <v>0.99335194231430612</v>
      </c>
      <c r="E140" s="81">
        <f t="shared" ca="1" si="13"/>
        <v>16.19283852098976</v>
      </c>
      <c r="F140" s="81">
        <f t="shared" ca="1" si="7"/>
        <v>57.206376746158334</v>
      </c>
    </row>
    <row r="141" spans="1:6" x14ac:dyDescent="0.25">
      <c r="A141" s="81">
        <v>97</v>
      </c>
      <c r="B141" s="81">
        <f t="shared" ca="1" si="10"/>
        <v>14.911818181620376</v>
      </c>
      <c r="C141" s="81">
        <f t="shared" ca="1" si="11"/>
        <v>24.751580923950407</v>
      </c>
      <c r="D141" s="81">
        <f t="shared" ca="1" si="12"/>
        <v>0.74632184065805618</v>
      </c>
      <c r="E141" s="81">
        <f t="shared" ca="1" si="13"/>
        <v>12.013973564499434</v>
      </c>
      <c r="F141" s="81">
        <f t="shared" ca="1" si="7"/>
        <v>51.677372670070213</v>
      </c>
    </row>
    <row r="142" spans="1:6" x14ac:dyDescent="0.25">
      <c r="A142" s="81">
        <v>98</v>
      </c>
      <c r="B142" s="81">
        <f t="shared" ca="1" si="10"/>
        <v>6.1115371867252435</v>
      </c>
      <c r="C142" s="81">
        <f t="shared" ca="1" si="11"/>
        <v>24.925679548920254</v>
      </c>
      <c r="D142" s="81">
        <f t="shared" ca="1" si="12"/>
        <v>0.82011573290031248</v>
      </c>
      <c r="E142" s="81">
        <f t="shared" ca="1" si="13"/>
        <v>12.801350434274209</v>
      </c>
      <c r="F142" s="81">
        <f t="shared" ca="1" si="7"/>
        <v>43.838567169919706</v>
      </c>
    </row>
    <row r="143" spans="1:6" x14ac:dyDescent="0.25">
      <c r="A143" s="81">
        <v>99</v>
      </c>
      <c r="B143" s="81">
        <f t="shared" ca="1" si="10"/>
        <v>10.891735745412927</v>
      </c>
      <c r="C143" s="81">
        <f t="shared" ca="1" si="11"/>
        <v>33.85105288999744</v>
      </c>
      <c r="D143" s="81">
        <f t="shared" ca="1" si="12"/>
        <v>0.65341735133073353</v>
      </c>
      <c r="E143" s="81">
        <f t="shared" ca="1" si="13"/>
        <v>11.17204156075319</v>
      </c>
      <c r="F143" s="81">
        <f t="shared" ref="F143:F206" ca="1" si="14">B143+C143+E143</f>
        <v>55.91483019616355</v>
      </c>
    </row>
    <row r="144" spans="1:6" x14ac:dyDescent="0.25">
      <c r="A144" s="81">
        <v>100</v>
      </c>
      <c r="B144" s="81">
        <f t="shared" ca="1" si="10"/>
        <v>9.934838135474326</v>
      </c>
      <c r="C144" s="81">
        <f t="shared" ca="1" si="11"/>
        <v>32.313154254725617</v>
      </c>
      <c r="D144" s="81">
        <f t="shared" ca="1" si="12"/>
        <v>0.55944197326954104</v>
      </c>
      <c r="E144" s="81">
        <f t="shared" ca="1" si="13"/>
        <v>10.429255246200398</v>
      </c>
      <c r="F144" s="81">
        <f t="shared" ca="1" si="14"/>
        <v>52.677247636400338</v>
      </c>
    </row>
    <row r="145" spans="1:6" x14ac:dyDescent="0.25">
      <c r="A145" s="81">
        <v>101</v>
      </c>
      <c r="B145" s="81">
        <f t="shared" ca="1" si="10"/>
        <v>14.233934905978767</v>
      </c>
      <c r="C145" s="81">
        <f t="shared" ca="1" si="11"/>
        <v>27.810274134647393</v>
      </c>
      <c r="D145" s="81">
        <f t="shared" ca="1" si="12"/>
        <v>0.90395965588453997</v>
      </c>
      <c r="E145" s="81">
        <f t="shared" ca="1" si="13"/>
        <v>13.932109238692636</v>
      </c>
      <c r="F145" s="81">
        <f t="shared" ca="1" si="14"/>
        <v>55.976318279318789</v>
      </c>
    </row>
    <row r="146" spans="1:6" x14ac:dyDescent="0.25">
      <c r="A146" s="81">
        <v>102</v>
      </c>
      <c r="B146" s="81">
        <f t="shared" ca="1" si="10"/>
        <v>8.6086864826607972</v>
      </c>
      <c r="C146" s="81">
        <f t="shared" ca="1" si="11"/>
        <v>34.537450799157291</v>
      </c>
      <c r="D146" s="81">
        <f t="shared" ca="1" si="12"/>
        <v>0.36670739249927842</v>
      </c>
      <c r="E146" s="81">
        <f t="shared" ca="1" si="13"/>
        <v>8.9947747634860544</v>
      </c>
      <c r="F146" s="81">
        <f t="shared" ca="1" si="14"/>
        <v>52.140912045304141</v>
      </c>
    </row>
    <row r="147" spans="1:6" x14ac:dyDescent="0.25">
      <c r="A147" s="81">
        <v>103</v>
      </c>
      <c r="B147" s="81">
        <f t="shared" ca="1" si="10"/>
        <v>16.044225488358084</v>
      </c>
      <c r="C147" s="81">
        <f t="shared" ca="1" si="11"/>
        <v>27.632015853273362</v>
      </c>
      <c r="D147" s="81">
        <f t="shared" ca="1" si="12"/>
        <v>0.5202395135027974</v>
      </c>
      <c r="E147" s="81">
        <f t="shared" ca="1" si="13"/>
        <v>10.143140100838734</v>
      </c>
      <c r="F147" s="81">
        <f t="shared" ca="1" si="14"/>
        <v>53.819381442470181</v>
      </c>
    </row>
    <row r="148" spans="1:6" x14ac:dyDescent="0.25">
      <c r="A148" s="81">
        <v>104</v>
      </c>
      <c r="B148" s="81">
        <f t="shared" ca="1" si="10"/>
        <v>3.9981613186974183</v>
      </c>
      <c r="C148" s="81">
        <f t="shared" ca="1" si="11"/>
        <v>33.124487103950713</v>
      </c>
      <c r="D148" s="81">
        <f t="shared" ca="1" si="12"/>
        <v>0.97666269331219779</v>
      </c>
      <c r="E148" s="81">
        <f t="shared" ca="1" si="13"/>
        <v>15.487698424452114</v>
      </c>
      <c r="F148" s="81">
        <f t="shared" ca="1" si="14"/>
        <v>52.610346847100246</v>
      </c>
    </row>
    <row r="149" spans="1:6" x14ac:dyDescent="0.25">
      <c r="A149" s="81">
        <v>105</v>
      </c>
      <c r="B149" s="81">
        <f t="shared" ca="1" si="10"/>
        <v>10.613137775644367</v>
      </c>
      <c r="C149" s="81">
        <f t="shared" ca="1" si="11"/>
        <v>32.103284822881015</v>
      </c>
      <c r="D149" s="81">
        <f t="shared" ca="1" si="12"/>
        <v>0.66468525038481119</v>
      </c>
      <c r="E149" s="81">
        <f t="shared" ca="1" si="13"/>
        <v>11.267561996646759</v>
      </c>
      <c r="F149" s="81">
        <f t="shared" ca="1" si="14"/>
        <v>53.983984595172146</v>
      </c>
    </row>
    <row r="150" spans="1:6" x14ac:dyDescent="0.25">
      <c r="A150" s="81">
        <v>106</v>
      </c>
      <c r="B150" s="81">
        <f t="shared" ca="1" si="10"/>
        <v>4.8636080412989164</v>
      </c>
      <c r="C150" s="81">
        <f t="shared" ca="1" si="11"/>
        <v>31.91927931416317</v>
      </c>
      <c r="D150" s="81">
        <f t="shared" ca="1" si="12"/>
        <v>5.6218089927949966E-2</v>
      </c>
      <c r="E150" s="81">
        <f t="shared" ca="1" si="13"/>
        <v>5.3472053197236704</v>
      </c>
      <c r="F150" s="81">
        <f t="shared" ca="1" si="14"/>
        <v>42.130092675185757</v>
      </c>
    </row>
    <row r="151" spans="1:6" x14ac:dyDescent="0.25">
      <c r="A151" s="81">
        <v>107</v>
      </c>
      <c r="B151" s="81">
        <f t="shared" ca="1" si="10"/>
        <v>12.903323127547246</v>
      </c>
      <c r="C151" s="81">
        <f t="shared" ca="1" si="11"/>
        <v>21.906170628762041</v>
      </c>
      <c r="D151" s="81">
        <f t="shared" ca="1" si="12"/>
        <v>0.28873009538882022</v>
      </c>
      <c r="E151" s="81">
        <f t="shared" ca="1" si="13"/>
        <v>8.3193561027726268</v>
      </c>
      <c r="F151" s="81">
        <f t="shared" ca="1" si="14"/>
        <v>43.12884985908191</v>
      </c>
    </row>
    <row r="152" spans="1:6" x14ac:dyDescent="0.25">
      <c r="A152" s="81">
        <v>108</v>
      </c>
      <c r="B152" s="81">
        <f t="shared" ca="1" si="10"/>
        <v>9.2966902291808893</v>
      </c>
      <c r="C152" s="81">
        <f t="shared" ca="1" si="11"/>
        <v>28.11867247185517</v>
      </c>
      <c r="D152" s="81">
        <f t="shared" ca="1" si="12"/>
        <v>0.88902833698766615</v>
      </c>
      <c r="E152" s="81">
        <f t="shared" ca="1" si="13"/>
        <v>13.702239703191161</v>
      </c>
      <c r="F152" s="81">
        <f t="shared" ca="1" si="14"/>
        <v>51.11760240422722</v>
      </c>
    </row>
    <row r="153" spans="1:6" x14ac:dyDescent="0.25">
      <c r="A153" s="81">
        <v>109</v>
      </c>
      <c r="B153" s="81">
        <f t="shared" ca="1" si="10"/>
        <v>12.245614457445642</v>
      </c>
      <c r="C153" s="81">
        <f t="shared" ca="1" si="11"/>
        <v>28.989754526092348</v>
      </c>
      <c r="D153" s="81">
        <f t="shared" ca="1" si="12"/>
        <v>0.83049825292409041</v>
      </c>
      <c r="E153" s="81">
        <f t="shared" ca="1" si="13"/>
        <v>12.924319539826614</v>
      </c>
      <c r="F153" s="81">
        <f t="shared" ca="1" si="14"/>
        <v>54.159688523364601</v>
      </c>
    </row>
    <row r="154" spans="1:6" x14ac:dyDescent="0.25">
      <c r="A154" s="81">
        <v>110</v>
      </c>
      <c r="B154" s="81">
        <f t="shared" ca="1" si="10"/>
        <v>6.1163924966323231</v>
      </c>
      <c r="C154" s="81">
        <f t="shared" ca="1" si="11"/>
        <v>29.095594604465859</v>
      </c>
      <c r="D154" s="81">
        <f t="shared" ca="1" si="12"/>
        <v>0.9739137341436821</v>
      </c>
      <c r="E154" s="81">
        <f t="shared" ca="1" si="13"/>
        <v>15.401108492136144</v>
      </c>
      <c r="F154" s="81">
        <f t="shared" ca="1" si="14"/>
        <v>50.613095593234327</v>
      </c>
    </row>
    <row r="155" spans="1:6" x14ac:dyDescent="0.25">
      <c r="A155" s="81">
        <v>111</v>
      </c>
      <c r="B155" s="81">
        <f t="shared" ca="1" si="10"/>
        <v>9.661870072909025</v>
      </c>
      <c r="C155" s="81">
        <f t="shared" ca="1" si="11"/>
        <v>27.136800783698348</v>
      </c>
      <c r="D155" s="81">
        <f t="shared" ca="1" si="12"/>
        <v>0.94357295383077566</v>
      </c>
      <c r="E155" s="81">
        <f t="shared" ca="1" si="13"/>
        <v>14.648436578660064</v>
      </c>
      <c r="F155" s="81">
        <f t="shared" ca="1" si="14"/>
        <v>51.447107435267441</v>
      </c>
    </row>
    <row r="156" spans="1:6" x14ac:dyDescent="0.25">
      <c r="A156" s="81">
        <v>112</v>
      </c>
      <c r="B156" s="81">
        <f t="shared" ca="1" si="10"/>
        <v>12.177637857146134</v>
      </c>
      <c r="C156" s="81">
        <f t="shared" ca="1" si="11"/>
        <v>32.299323811655903</v>
      </c>
      <c r="D156" s="81">
        <f t="shared" ca="1" si="12"/>
        <v>0.56550792949994966</v>
      </c>
      <c r="E156" s="81">
        <f t="shared" ca="1" si="13"/>
        <v>10.474647679319919</v>
      </c>
      <c r="F156" s="81">
        <f t="shared" ca="1" si="14"/>
        <v>54.951609348121949</v>
      </c>
    </row>
    <row r="157" spans="1:6" x14ac:dyDescent="0.25">
      <c r="A157" s="81">
        <v>113</v>
      </c>
      <c r="B157" s="81">
        <f t="shared" ca="1" si="10"/>
        <v>14.041170168668291</v>
      </c>
      <c r="C157" s="81">
        <f t="shared" ca="1" si="11"/>
        <v>31.993956191177435</v>
      </c>
      <c r="D157" s="81">
        <f t="shared" ca="1" si="12"/>
        <v>2.2794395501392395E-2</v>
      </c>
      <c r="E157" s="81">
        <f t="shared" ca="1" si="13"/>
        <v>4.494607225707294</v>
      </c>
      <c r="F157" s="81">
        <f t="shared" ca="1" si="14"/>
        <v>50.529733585553018</v>
      </c>
    </row>
    <row r="158" spans="1:6" x14ac:dyDescent="0.25">
      <c r="A158" s="81">
        <v>114</v>
      </c>
      <c r="B158" s="81">
        <f t="shared" ca="1" si="10"/>
        <v>7.3247744699978838</v>
      </c>
      <c r="C158" s="81">
        <f t="shared" ca="1" si="11"/>
        <v>22.316986317617378</v>
      </c>
      <c r="D158" s="81">
        <f t="shared" ca="1" si="12"/>
        <v>0.30950911861951169</v>
      </c>
      <c r="E158" s="81">
        <f t="shared" ca="1" si="13"/>
        <v>8.5074398430406966</v>
      </c>
      <c r="F158" s="81">
        <f t="shared" ca="1" si="14"/>
        <v>38.149200630655955</v>
      </c>
    </row>
    <row r="159" spans="1:6" x14ac:dyDescent="0.25">
      <c r="A159" s="81">
        <v>115</v>
      </c>
      <c r="B159" s="81">
        <f t="shared" ca="1" si="10"/>
        <v>4.9094946800828403</v>
      </c>
      <c r="C159" s="81">
        <f t="shared" ca="1" si="11"/>
        <v>25.122190212131944</v>
      </c>
      <c r="D159" s="81">
        <f t="shared" ca="1" si="12"/>
        <v>0.28903491619170452</v>
      </c>
      <c r="E159" s="81">
        <f t="shared" ca="1" si="13"/>
        <v>8.3221632619440609</v>
      </c>
      <c r="F159" s="81">
        <f t="shared" ca="1" si="14"/>
        <v>38.353848154158847</v>
      </c>
    </row>
    <row r="160" spans="1:6" x14ac:dyDescent="0.25">
      <c r="A160" s="81">
        <v>116</v>
      </c>
      <c r="B160" s="81">
        <f t="shared" ca="1" si="10"/>
        <v>12.533440072320607</v>
      </c>
      <c r="C160" s="81">
        <f t="shared" ca="1" si="11"/>
        <v>23.268731734500822</v>
      </c>
      <c r="D160" s="81">
        <f t="shared" ca="1" si="12"/>
        <v>0.76901722744479117</v>
      </c>
      <c r="E160" s="81">
        <f t="shared" ca="1" si="13"/>
        <v>12.242236690375353</v>
      </c>
      <c r="F160" s="81">
        <f t="shared" ca="1" si="14"/>
        <v>48.044408497196784</v>
      </c>
    </row>
    <row r="161" spans="1:6" x14ac:dyDescent="0.25">
      <c r="A161" s="81">
        <v>117</v>
      </c>
      <c r="B161" s="81">
        <f t="shared" ca="1" si="10"/>
        <v>13.035856108104797</v>
      </c>
      <c r="C161" s="81">
        <f t="shared" ca="1" si="11"/>
        <v>29.430141530975042</v>
      </c>
      <c r="D161" s="81">
        <f t="shared" ca="1" si="12"/>
        <v>0.96459784803099291</v>
      </c>
      <c r="E161" s="81">
        <f t="shared" ca="1" si="13"/>
        <v>15.137364530305863</v>
      </c>
      <c r="F161" s="81">
        <f t="shared" ca="1" si="14"/>
        <v>57.603362169385704</v>
      </c>
    </row>
    <row r="162" spans="1:6" x14ac:dyDescent="0.25">
      <c r="A162" s="81">
        <v>118</v>
      </c>
      <c r="B162" s="81">
        <f t="shared" ca="1" si="10"/>
        <v>11.187273522732157</v>
      </c>
      <c r="C162" s="81">
        <f t="shared" ca="1" si="11"/>
        <v>32.517095686683504</v>
      </c>
      <c r="D162" s="81">
        <f t="shared" ca="1" si="12"/>
        <v>0.96774192960089311</v>
      </c>
      <c r="E162" s="81">
        <f t="shared" ca="1" si="13"/>
        <v>15.221998059868191</v>
      </c>
      <c r="F162" s="81">
        <f t="shared" ca="1" si="14"/>
        <v>58.926367269283851</v>
      </c>
    </row>
    <row r="163" spans="1:6" x14ac:dyDescent="0.25">
      <c r="A163" s="81">
        <v>119</v>
      </c>
      <c r="B163" s="81">
        <f t="shared" ca="1" si="10"/>
        <v>4.3800985584717171</v>
      </c>
      <c r="C163" s="81">
        <f t="shared" ca="1" si="11"/>
        <v>34.030464072487952</v>
      </c>
      <c r="D163" s="81">
        <f t="shared" ca="1" si="12"/>
        <v>0.46083066027929498</v>
      </c>
      <c r="E163" s="81">
        <f t="shared" ca="1" si="13"/>
        <v>9.7202235608178178</v>
      </c>
      <c r="F163" s="81">
        <f t="shared" ca="1" si="14"/>
        <v>48.130786191777489</v>
      </c>
    </row>
    <row r="164" spans="1:6" x14ac:dyDescent="0.25">
      <c r="A164" s="81">
        <v>120</v>
      </c>
      <c r="B164" s="81">
        <f t="shared" ca="1" si="10"/>
        <v>3.357400410065627</v>
      </c>
      <c r="C164" s="81">
        <f t="shared" ca="1" si="11"/>
        <v>24.525350969582934</v>
      </c>
      <c r="D164" s="81">
        <f t="shared" ca="1" si="12"/>
        <v>7.9305077738052288E-2</v>
      </c>
      <c r="E164" s="81">
        <f t="shared" ca="1" si="13"/>
        <v>5.7878123355651336</v>
      </c>
      <c r="F164" s="81">
        <f t="shared" ca="1" si="14"/>
        <v>33.670563715213696</v>
      </c>
    </row>
    <row r="165" spans="1:6" x14ac:dyDescent="0.25">
      <c r="A165" s="81">
        <v>121</v>
      </c>
      <c r="B165" s="81">
        <f t="shared" ca="1" si="10"/>
        <v>5.2720577918706208</v>
      </c>
      <c r="C165" s="81">
        <f t="shared" ca="1" si="11"/>
        <v>31.558421154189546</v>
      </c>
      <c r="D165" s="81">
        <f t="shared" ca="1" si="12"/>
        <v>6.8034056457382919E-2</v>
      </c>
      <c r="E165" s="81">
        <f t="shared" ca="1" si="13"/>
        <v>5.5821188068761529</v>
      </c>
      <c r="F165" s="81">
        <f t="shared" ca="1" si="14"/>
        <v>42.412597752936321</v>
      </c>
    </row>
    <row r="166" spans="1:6" x14ac:dyDescent="0.25">
      <c r="A166" s="81">
        <v>122</v>
      </c>
      <c r="B166" s="81">
        <f t="shared" ca="1" si="10"/>
        <v>7.216656139425381</v>
      </c>
      <c r="C166" s="81">
        <f t="shared" ca="1" si="11"/>
        <v>29.125205997103848</v>
      </c>
      <c r="D166" s="81">
        <f t="shared" ca="1" si="12"/>
        <v>0.21252537220534151</v>
      </c>
      <c r="E166" s="81">
        <f t="shared" ca="1" si="13"/>
        <v>7.5637141098148852</v>
      </c>
      <c r="F166" s="81">
        <f t="shared" ca="1" si="14"/>
        <v>43.905576246344111</v>
      </c>
    </row>
    <row r="167" spans="1:6" x14ac:dyDescent="0.25">
      <c r="A167" s="81">
        <v>123</v>
      </c>
      <c r="B167" s="81">
        <f t="shared" ca="1" si="10"/>
        <v>15.844992826032012</v>
      </c>
      <c r="C167" s="81">
        <f t="shared" ca="1" si="11"/>
        <v>29.094781863082332</v>
      </c>
      <c r="D167" s="81">
        <f t="shared" ca="1" si="12"/>
        <v>0.65883540117813155</v>
      </c>
      <c r="E167" s="81">
        <f t="shared" ca="1" si="13"/>
        <v>11.217774590649107</v>
      </c>
      <c r="F167" s="81">
        <f t="shared" ca="1" si="14"/>
        <v>56.157549279763451</v>
      </c>
    </row>
    <row r="168" spans="1:6" x14ac:dyDescent="0.25">
      <c r="A168" s="81">
        <v>124</v>
      </c>
      <c r="B168" s="81">
        <f t="shared" ca="1" si="10"/>
        <v>15.78293382150297</v>
      </c>
      <c r="C168" s="81">
        <f t="shared" ca="1" si="11"/>
        <v>29.300966234478327</v>
      </c>
      <c r="D168" s="81">
        <f t="shared" ca="1" si="12"/>
        <v>0.84107631487631507</v>
      </c>
      <c r="E168" s="81">
        <f t="shared" ca="1" si="13"/>
        <v>13.053543216742248</v>
      </c>
      <c r="F168" s="81">
        <f t="shared" ca="1" si="14"/>
        <v>58.137443272723544</v>
      </c>
    </row>
    <row r="169" spans="1:6" x14ac:dyDescent="0.25">
      <c r="A169" s="81">
        <v>125</v>
      </c>
      <c r="B169" s="81">
        <f t="shared" ca="1" si="10"/>
        <v>9.3012651629855245</v>
      </c>
      <c r="C169" s="81">
        <f t="shared" ca="1" si="11"/>
        <v>31.246606315468004</v>
      </c>
      <c r="D169" s="81">
        <f t="shared" ca="1" si="12"/>
        <v>3.1994478145535576E-2</v>
      </c>
      <c r="E169" s="81">
        <f t="shared" ca="1" si="13"/>
        <v>4.770722693778584</v>
      </c>
      <c r="F169" s="81">
        <f t="shared" ca="1" si="14"/>
        <v>45.31859417223211</v>
      </c>
    </row>
    <row r="170" spans="1:6" x14ac:dyDescent="0.25">
      <c r="A170" s="81">
        <v>126</v>
      </c>
      <c r="B170" s="81">
        <f t="shared" ca="1" si="10"/>
        <v>3.8546559713593789</v>
      </c>
      <c r="C170" s="81">
        <f t="shared" ca="1" si="11"/>
        <v>23.81948241129205</v>
      </c>
      <c r="D170" s="81">
        <f t="shared" ca="1" si="12"/>
        <v>2.3114955596936659E-2</v>
      </c>
      <c r="E170" s="81">
        <f t="shared" ca="1" si="13"/>
        <v>4.5050799475442469</v>
      </c>
      <c r="F170" s="81">
        <f t="shared" ca="1" si="14"/>
        <v>32.179218330195674</v>
      </c>
    </row>
    <row r="171" spans="1:6" x14ac:dyDescent="0.25">
      <c r="A171" s="81">
        <v>127</v>
      </c>
      <c r="B171" s="81">
        <f t="shared" ca="1" si="10"/>
        <v>16.952520675277235</v>
      </c>
      <c r="C171" s="81">
        <f t="shared" ca="1" si="11"/>
        <v>25.04952730400457</v>
      </c>
      <c r="D171" s="81">
        <f t="shared" ca="1" si="12"/>
        <v>0.18268831483317061</v>
      </c>
      <c r="E171" s="81">
        <f t="shared" ca="1" si="13"/>
        <v>7.2312474346994549</v>
      </c>
      <c r="F171" s="81">
        <f t="shared" ca="1" si="14"/>
        <v>49.23329541398126</v>
      </c>
    </row>
    <row r="172" spans="1:6" x14ac:dyDescent="0.25">
      <c r="A172" s="81">
        <v>128</v>
      </c>
      <c r="B172" s="81">
        <f t="shared" ca="1" si="10"/>
        <v>11.81440698406017</v>
      </c>
      <c r="C172" s="81">
        <f t="shared" ca="1" si="11"/>
        <v>24.324056764242265</v>
      </c>
      <c r="D172" s="81">
        <f t="shared" ca="1" si="12"/>
        <v>0.7713156286909526</v>
      </c>
      <c r="E172" s="81">
        <f t="shared" ca="1" si="13"/>
        <v>12.265967005999361</v>
      </c>
      <c r="F172" s="81">
        <f t="shared" ca="1" si="14"/>
        <v>48.404430754301799</v>
      </c>
    </row>
    <row r="173" spans="1:6" x14ac:dyDescent="0.25">
      <c r="A173" s="81">
        <v>129</v>
      </c>
      <c r="B173" s="81">
        <f t="shared" ca="1" si="10"/>
        <v>14.032086930224098</v>
      </c>
      <c r="C173" s="81">
        <f t="shared" ca="1" si="11"/>
        <v>22.5965775265798</v>
      </c>
      <c r="D173" s="81">
        <f t="shared" ca="1" si="12"/>
        <v>0.381245150778729</v>
      </c>
      <c r="E173" s="81">
        <f t="shared" ca="1" si="13"/>
        <v>9.1124483454926182</v>
      </c>
      <c r="F173" s="81">
        <f t="shared" ca="1" si="14"/>
        <v>45.741112802296513</v>
      </c>
    </row>
    <row r="174" spans="1:6" x14ac:dyDescent="0.25">
      <c r="A174" s="81">
        <v>130</v>
      </c>
      <c r="B174" s="81">
        <f t="shared" ref="B174:B237" ca="1" si="15">3+14*RAND()</f>
        <v>6.5513276981171789</v>
      </c>
      <c r="C174" s="81">
        <f t="shared" ref="C174:C237" ca="1" si="16">7*(3+2*RAND())</f>
        <v>29.807814827336479</v>
      </c>
      <c r="D174" s="81">
        <f t="shared" ref="D174:D237" ca="1" si="17">RAND()</f>
        <v>0.67107417030220839</v>
      </c>
      <c r="E174" s="81">
        <f t="shared" ref="E174:E237" ca="1" si="18">IF(D174&lt;=0.5,3+SQRT(98*D174),17-SQRT(98*(1-D174)))</f>
        <v>11.322436146516397</v>
      </c>
      <c r="F174" s="81">
        <f t="shared" ca="1" si="14"/>
        <v>47.681578671970051</v>
      </c>
    </row>
    <row r="175" spans="1:6" x14ac:dyDescent="0.25">
      <c r="A175" s="81">
        <v>131</v>
      </c>
      <c r="B175" s="81">
        <f t="shared" ca="1" si="15"/>
        <v>8.150978257820908</v>
      </c>
      <c r="C175" s="81">
        <f t="shared" ca="1" si="16"/>
        <v>33.256908857098381</v>
      </c>
      <c r="D175" s="81">
        <f t="shared" ca="1" si="17"/>
        <v>0.60368535297885328</v>
      </c>
      <c r="E175" s="81">
        <f t="shared" ca="1" si="18"/>
        <v>10.767918854181023</v>
      </c>
      <c r="F175" s="81">
        <f t="shared" ca="1" si="14"/>
        <v>52.17580596910031</v>
      </c>
    </row>
    <row r="176" spans="1:6" x14ac:dyDescent="0.25">
      <c r="A176" s="81">
        <v>132</v>
      </c>
      <c r="B176" s="81">
        <f t="shared" ca="1" si="15"/>
        <v>14.721477337288299</v>
      </c>
      <c r="C176" s="81">
        <f t="shared" ca="1" si="16"/>
        <v>33.767057989819307</v>
      </c>
      <c r="D176" s="81">
        <f t="shared" ca="1" si="17"/>
        <v>0.24018503951898351</v>
      </c>
      <c r="E176" s="81">
        <f t="shared" ca="1" si="18"/>
        <v>7.8516114717545538</v>
      </c>
      <c r="F176" s="81">
        <f t="shared" ca="1" si="14"/>
        <v>56.340146798862158</v>
      </c>
    </row>
    <row r="177" spans="1:6" x14ac:dyDescent="0.25">
      <c r="A177" s="81">
        <v>133</v>
      </c>
      <c r="B177" s="81">
        <f t="shared" ca="1" si="15"/>
        <v>16.812828801977229</v>
      </c>
      <c r="C177" s="81">
        <f t="shared" ca="1" si="16"/>
        <v>30.75855664043543</v>
      </c>
      <c r="D177" s="81">
        <f t="shared" ca="1" si="17"/>
        <v>0.99873927718511268</v>
      </c>
      <c r="E177" s="81">
        <f t="shared" ca="1" si="18"/>
        <v>16.648502011586189</v>
      </c>
      <c r="F177" s="81">
        <f t="shared" ca="1" si="14"/>
        <v>64.219887453998851</v>
      </c>
    </row>
    <row r="178" spans="1:6" x14ac:dyDescent="0.25">
      <c r="A178" s="81">
        <v>134</v>
      </c>
      <c r="B178" s="81">
        <f t="shared" ca="1" si="15"/>
        <v>6.129966613119584</v>
      </c>
      <c r="C178" s="81">
        <f t="shared" ca="1" si="16"/>
        <v>26.628986385467066</v>
      </c>
      <c r="D178" s="81">
        <f t="shared" ca="1" si="17"/>
        <v>0.94926865148017614</v>
      </c>
      <c r="E178" s="81">
        <f t="shared" ca="1" si="18"/>
        <v>14.770275318577934</v>
      </c>
      <c r="F178" s="81">
        <f t="shared" ca="1" si="14"/>
        <v>47.529228317164581</v>
      </c>
    </row>
    <row r="179" spans="1:6" x14ac:dyDescent="0.25">
      <c r="A179" s="81">
        <v>135</v>
      </c>
      <c r="B179" s="81">
        <f t="shared" ca="1" si="15"/>
        <v>15.959751126586049</v>
      </c>
      <c r="C179" s="81">
        <f t="shared" ca="1" si="16"/>
        <v>22.4697385865062</v>
      </c>
      <c r="D179" s="81">
        <f t="shared" ca="1" si="17"/>
        <v>0.81236403984870187</v>
      </c>
      <c r="E179" s="81">
        <f t="shared" ca="1" si="18"/>
        <v>12.711839077783203</v>
      </c>
      <c r="F179" s="81">
        <f t="shared" ca="1" si="14"/>
        <v>51.141328790875455</v>
      </c>
    </row>
    <row r="180" spans="1:6" x14ac:dyDescent="0.25">
      <c r="A180" s="81">
        <v>136</v>
      </c>
      <c r="B180" s="81">
        <f t="shared" ca="1" si="15"/>
        <v>15.010528192391078</v>
      </c>
      <c r="C180" s="81">
        <f t="shared" ca="1" si="16"/>
        <v>23.420586206865686</v>
      </c>
      <c r="D180" s="81">
        <f t="shared" ca="1" si="17"/>
        <v>0.80983311493841781</v>
      </c>
      <c r="E180" s="81">
        <f t="shared" ca="1" si="18"/>
        <v>12.683015550637801</v>
      </c>
      <c r="F180" s="81">
        <f t="shared" ca="1" si="14"/>
        <v>51.114129949894561</v>
      </c>
    </row>
    <row r="181" spans="1:6" x14ac:dyDescent="0.25">
      <c r="A181" s="81">
        <v>137</v>
      </c>
      <c r="B181" s="81">
        <f t="shared" ca="1" si="15"/>
        <v>15.184101492659028</v>
      </c>
      <c r="C181" s="81">
        <f t="shared" ca="1" si="16"/>
        <v>31.306448096295153</v>
      </c>
      <c r="D181" s="81">
        <f t="shared" ca="1" si="17"/>
        <v>3.5880398506958677E-2</v>
      </c>
      <c r="E181" s="81">
        <f t="shared" ca="1" si="18"/>
        <v>4.8751744062038469</v>
      </c>
      <c r="F181" s="81">
        <f t="shared" ca="1" si="14"/>
        <v>51.365723995158028</v>
      </c>
    </row>
    <row r="182" spans="1:6" x14ac:dyDescent="0.25">
      <c r="A182" s="81">
        <v>138</v>
      </c>
      <c r="B182" s="81">
        <f t="shared" ca="1" si="15"/>
        <v>5.6690967418787368</v>
      </c>
      <c r="C182" s="81">
        <f t="shared" ca="1" si="16"/>
        <v>31.449806858897404</v>
      </c>
      <c r="D182" s="81">
        <f t="shared" ca="1" si="17"/>
        <v>0.47216836997210343</v>
      </c>
      <c r="E182" s="81">
        <f t="shared" ca="1" si="18"/>
        <v>9.8023893050358524</v>
      </c>
      <c r="F182" s="81">
        <f t="shared" ca="1" si="14"/>
        <v>46.921292905811995</v>
      </c>
    </row>
    <row r="183" spans="1:6" x14ac:dyDescent="0.25">
      <c r="A183" s="81">
        <v>139</v>
      </c>
      <c r="B183" s="81">
        <f t="shared" ca="1" si="15"/>
        <v>13.450248147598034</v>
      </c>
      <c r="C183" s="81">
        <f t="shared" ca="1" si="16"/>
        <v>27.016316735929323</v>
      </c>
      <c r="D183" s="81">
        <f t="shared" ca="1" si="17"/>
        <v>0.94827018008325303</v>
      </c>
      <c r="E183" s="81">
        <f t="shared" ca="1" si="18"/>
        <v>14.748440018156034</v>
      </c>
      <c r="F183" s="81">
        <f t="shared" ca="1" si="14"/>
        <v>55.215004901683386</v>
      </c>
    </row>
    <row r="184" spans="1:6" x14ac:dyDescent="0.25">
      <c r="A184" s="81">
        <v>140</v>
      </c>
      <c r="B184" s="81">
        <f t="shared" ca="1" si="15"/>
        <v>11.849856983915585</v>
      </c>
      <c r="C184" s="81">
        <f t="shared" ca="1" si="16"/>
        <v>28.752973811866678</v>
      </c>
      <c r="D184" s="81">
        <f t="shared" ca="1" si="17"/>
        <v>0.50966196009096332</v>
      </c>
      <c r="E184" s="81">
        <f t="shared" ca="1" si="18"/>
        <v>10.067963653363783</v>
      </c>
      <c r="F184" s="81">
        <f t="shared" ca="1" si="14"/>
        <v>50.670794449146044</v>
      </c>
    </row>
    <row r="185" spans="1:6" x14ac:dyDescent="0.25">
      <c r="A185" s="81">
        <v>141</v>
      </c>
      <c r="B185" s="81">
        <f t="shared" ca="1" si="15"/>
        <v>12.91463905819541</v>
      </c>
      <c r="C185" s="81">
        <f t="shared" ca="1" si="16"/>
        <v>29.56207488131593</v>
      </c>
      <c r="D185" s="81">
        <f t="shared" ca="1" si="17"/>
        <v>5.6179974941056865E-2</v>
      </c>
      <c r="E185" s="81">
        <f t="shared" ca="1" si="18"/>
        <v>5.3464095005398296</v>
      </c>
      <c r="F185" s="81">
        <f t="shared" ca="1" si="14"/>
        <v>47.82312344005117</v>
      </c>
    </row>
    <row r="186" spans="1:6" x14ac:dyDescent="0.25">
      <c r="A186" s="81">
        <v>142</v>
      </c>
      <c r="B186" s="81">
        <f t="shared" ca="1" si="15"/>
        <v>15.350295233348628</v>
      </c>
      <c r="C186" s="81">
        <f t="shared" ca="1" si="16"/>
        <v>32.735743884670924</v>
      </c>
      <c r="D186" s="81">
        <f t="shared" ca="1" si="17"/>
        <v>8.3697819434737752E-2</v>
      </c>
      <c r="E186" s="81">
        <f t="shared" ca="1" si="18"/>
        <v>5.8639808492034824</v>
      </c>
      <c r="F186" s="81">
        <f t="shared" ca="1" si="14"/>
        <v>53.950019967223042</v>
      </c>
    </row>
    <row r="187" spans="1:6" x14ac:dyDescent="0.25">
      <c r="A187" s="81">
        <v>143</v>
      </c>
      <c r="B187" s="81">
        <f t="shared" ca="1" si="15"/>
        <v>11.23867896123785</v>
      </c>
      <c r="C187" s="81">
        <f t="shared" ca="1" si="16"/>
        <v>29.422799375578343</v>
      </c>
      <c r="D187" s="81">
        <f t="shared" ca="1" si="17"/>
        <v>0.41252465403338012</v>
      </c>
      <c r="E187" s="81">
        <f t="shared" ca="1" si="18"/>
        <v>9.358255743147744</v>
      </c>
      <c r="F187" s="81">
        <f t="shared" ca="1" si="14"/>
        <v>50.019734079963939</v>
      </c>
    </row>
    <row r="188" spans="1:6" x14ac:dyDescent="0.25">
      <c r="A188" s="81">
        <v>144</v>
      </c>
      <c r="B188" s="81">
        <f t="shared" ca="1" si="15"/>
        <v>7.8485882518721306</v>
      </c>
      <c r="C188" s="81">
        <f t="shared" ca="1" si="16"/>
        <v>21.91665335914664</v>
      </c>
      <c r="D188" s="81">
        <f t="shared" ca="1" si="17"/>
        <v>0.33095005753965334</v>
      </c>
      <c r="E188" s="81">
        <f t="shared" ca="1" si="18"/>
        <v>8.6950070797924397</v>
      </c>
      <c r="F188" s="81">
        <f t="shared" ca="1" si="14"/>
        <v>38.460248690811213</v>
      </c>
    </row>
    <row r="189" spans="1:6" x14ac:dyDescent="0.25">
      <c r="A189" s="81">
        <v>145</v>
      </c>
      <c r="B189" s="81">
        <f t="shared" ca="1" si="15"/>
        <v>15.498205940299382</v>
      </c>
      <c r="C189" s="81">
        <f t="shared" ca="1" si="16"/>
        <v>29.613358783764696</v>
      </c>
      <c r="D189" s="81">
        <f t="shared" ca="1" si="17"/>
        <v>0.97569616662506309</v>
      </c>
      <c r="E189" s="81">
        <f t="shared" ca="1" si="18"/>
        <v>15.456699747053797</v>
      </c>
      <c r="F189" s="81">
        <f t="shared" ca="1" si="14"/>
        <v>60.568264471117878</v>
      </c>
    </row>
    <row r="190" spans="1:6" x14ac:dyDescent="0.25">
      <c r="A190" s="81">
        <v>146</v>
      </c>
      <c r="B190" s="81">
        <f t="shared" ca="1" si="15"/>
        <v>3.2266562897556543</v>
      </c>
      <c r="C190" s="81">
        <f t="shared" ca="1" si="16"/>
        <v>22.719096406079714</v>
      </c>
      <c r="D190" s="81">
        <f t="shared" ca="1" si="17"/>
        <v>0.74195152090978667</v>
      </c>
      <c r="E190" s="81">
        <f t="shared" ca="1" si="18"/>
        <v>11.971207803971126</v>
      </c>
      <c r="F190" s="81">
        <f t="shared" ca="1" si="14"/>
        <v>37.916960499806493</v>
      </c>
    </row>
    <row r="191" spans="1:6" x14ac:dyDescent="0.25">
      <c r="A191" s="81">
        <v>147</v>
      </c>
      <c r="B191" s="81">
        <f t="shared" ca="1" si="15"/>
        <v>5.8071293381070186</v>
      </c>
      <c r="C191" s="81">
        <f t="shared" ca="1" si="16"/>
        <v>24.339736214423844</v>
      </c>
      <c r="D191" s="81">
        <f t="shared" ca="1" si="17"/>
        <v>0.15366252059465413</v>
      </c>
      <c r="E191" s="81">
        <f t="shared" ca="1" si="18"/>
        <v>6.8805833347933794</v>
      </c>
      <c r="F191" s="81">
        <f t="shared" ca="1" si="14"/>
        <v>37.02744888732424</v>
      </c>
    </row>
    <row r="192" spans="1:6" x14ac:dyDescent="0.25">
      <c r="A192" s="81">
        <v>148</v>
      </c>
      <c r="B192" s="81">
        <f t="shared" ca="1" si="15"/>
        <v>6.354368616961608</v>
      </c>
      <c r="C192" s="81">
        <f t="shared" ca="1" si="16"/>
        <v>31.075408367175193</v>
      </c>
      <c r="D192" s="81">
        <f t="shared" ca="1" si="17"/>
        <v>0.62502739345439473</v>
      </c>
      <c r="E192" s="81">
        <f t="shared" ca="1" si="18"/>
        <v>10.938043596208455</v>
      </c>
      <c r="F192" s="81">
        <f t="shared" ca="1" si="14"/>
        <v>48.367820580345253</v>
      </c>
    </row>
    <row r="193" spans="1:6" x14ac:dyDescent="0.25">
      <c r="A193" s="81">
        <v>149</v>
      </c>
      <c r="B193" s="81">
        <f t="shared" ca="1" si="15"/>
        <v>4.4005456837270094</v>
      </c>
      <c r="C193" s="81">
        <f t="shared" ca="1" si="16"/>
        <v>30.156108325497009</v>
      </c>
      <c r="D193" s="81">
        <f t="shared" ca="1" si="17"/>
        <v>0.62018619754191262</v>
      </c>
      <c r="E193" s="81">
        <f t="shared" ca="1" si="18"/>
        <v>10.899036744833438</v>
      </c>
      <c r="F193" s="81">
        <f t="shared" ca="1" si="14"/>
        <v>45.455690754057457</v>
      </c>
    </row>
    <row r="194" spans="1:6" x14ac:dyDescent="0.25">
      <c r="A194" s="81">
        <v>150</v>
      </c>
      <c r="B194" s="81">
        <f t="shared" ca="1" si="15"/>
        <v>14.573158546034941</v>
      </c>
      <c r="C194" s="81">
        <f t="shared" ca="1" si="16"/>
        <v>21.950518727461485</v>
      </c>
      <c r="D194" s="81">
        <f t="shared" ca="1" si="17"/>
        <v>0.34284606578591348</v>
      </c>
      <c r="E194" s="81">
        <f t="shared" ca="1" si="18"/>
        <v>8.7964570598788647</v>
      </c>
      <c r="F194" s="81">
        <f t="shared" ca="1" si="14"/>
        <v>45.320134333375293</v>
      </c>
    </row>
    <row r="195" spans="1:6" x14ac:dyDescent="0.25">
      <c r="A195" s="81">
        <v>151</v>
      </c>
      <c r="B195" s="81">
        <f t="shared" ca="1" si="15"/>
        <v>11.508748603588199</v>
      </c>
      <c r="C195" s="81">
        <f t="shared" ca="1" si="16"/>
        <v>32.208858642667501</v>
      </c>
      <c r="D195" s="81">
        <f t="shared" ca="1" si="17"/>
        <v>0.75920731969148336</v>
      </c>
      <c r="E195" s="81">
        <f t="shared" ca="1" si="18"/>
        <v>12.142255392650348</v>
      </c>
      <c r="F195" s="81">
        <f t="shared" ca="1" si="14"/>
        <v>55.859862638906044</v>
      </c>
    </row>
    <row r="196" spans="1:6" x14ac:dyDescent="0.25">
      <c r="A196" s="81">
        <v>152</v>
      </c>
      <c r="B196" s="81">
        <f t="shared" ca="1" si="15"/>
        <v>3.837460814868626</v>
      </c>
      <c r="C196" s="81">
        <f t="shared" ca="1" si="16"/>
        <v>27.19989900559742</v>
      </c>
      <c r="D196" s="81">
        <f t="shared" ca="1" si="17"/>
        <v>0.218462791311414</v>
      </c>
      <c r="E196" s="81">
        <f t="shared" ca="1" si="18"/>
        <v>7.6270242649589131</v>
      </c>
      <c r="F196" s="81">
        <f t="shared" ca="1" si="14"/>
        <v>38.664384085424956</v>
      </c>
    </row>
    <row r="197" spans="1:6" x14ac:dyDescent="0.25">
      <c r="A197" s="81">
        <v>153</v>
      </c>
      <c r="B197" s="81">
        <f t="shared" ca="1" si="15"/>
        <v>8.0564159202950822</v>
      </c>
      <c r="C197" s="81">
        <f t="shared" ca="1" si="16"/>
        <v>34.323803013698381</v>
      </c>
      <c r="D197" s="81">
        <f t="shared" ca="1" si="17"/>
        <v>0.21219192238828977</v>
      </c>
      <c r="E197" s="81">
        <f t="shared" ca="1" si="18"/>
        <v>7.5601324974228978</v>
      </c>
      <c r="F197" s="81">
        <f t="shared" ca="1" si="14"/>
        <v>49.94035143141636</v>
      </c>
    </row>
    <row r="198" spans="1:6" x14ac:dyDescent="0.25">
      <c r="A198" s="81">
        <v>154</v>
      </c>
      <c r="B198" s="81">
        <f t="shared" ca="1" si="15"/>
        <v>13.031649570761855</v>
      </c>
      <c r="C198" s="81">
        <f t="shared" ca="1" si="16"/>
        <v>32.111650679904116</v>
      </c>
      <c r="D198" s="81">
        <f t="shared" ca="1" si="17"/>
        <v>0.8466110624457468</v>
      </c>
      <c r="E198" s="81">
        <f t="shared" ca="1" si="18"/>
        <v>13.122872728382932</v>
      </c>
      <c r="F198" s="81">
        <f t="shared" ca="1" si="14"/>
        <v>58.266172979048903</v>
      </c>
    </row>
    <row r="199" spans="1:6" x14ac:dyDescent="0.25">
      <c r="A199" s="81">
        <v>155</v>
      </c>
      <c r="B199" s="81">
        <f t="shared" ca="1" si="15"/>
        <v>16.912913297756791</v>
      </c>
      <c r="C199" s="81">
        <f t="shared" ca="1" si="16"/>
        <v>29.936033587655821</v>
      </c>
      <c r="D199" s="81">
        <f t="shared" ca="1" si="17"/>
        <v>0.18844615191624159</v>
      </c>
      <c r="E199" s="81">
        <f t="shared" ca="1" si="18"/>
        <v>7.2974088574153235</v>
      </c>
      <c r="F199" s="81">
        <f t="shared" ca="1" si="14"/>
        <v>54.146355742827936</v>
      </c>
    </row>
    <row r="200" spans="1:6" x14ac:dyDescent="0.25">
      <c r="A200" s="81">
        <v>156</v>
      </c>
      <c r="B200" s="81">
        <f t="shared" ca="1" si="15"/>
        <v>12.417015784452856</v>
      </c>
      <c r="C200" s="81">
        <f t="shared" ca="1" si="16"/>
        <v>33.026154702201424</v>
      </c>
      <c r="D200" s="81">
        <f t="shared" ca="1" si="17"/>
        <v>0.93496355507507012</v>
      </c>
      <c r="E200" s="81">
        <f t="shared" ca="1" si="18"/>
        <v>14.475406646082753</v>
      </c>
      <c r="F200" s="81">
        <f t="shared" ca="1" si="14"/>
        <v>59.918577132737035</v>
      </c>
    </row>
    <row r="201" spans="1:6" x14ac:dyDescent="0.25">
      <c r="A201" s="81">
        <v>157</v>
      </c>
      <c r="B201" s="81">
        <f t="shared" ca="1" si="15"/>
        <v>7.6550550430605009</v>
      </c>
      <c r="C201" s="81">
        <f t="shared" ca="1" si="16"/>
        <v>30.296724801986173</v>
      </c>
      <c r="D201" s="81">
        <f t="shared" ca="1" si="17"/>
        <v>0.19616136006056484</v>
      </c>
      <c r="E201" s="81">
        <f t="shared" ca="1" si="18"/>
        <v>7.3844969250685253</v>
      </c>
      <c r="F201" s="81">
        <f t="shared" ca="1" si="14"/>
        <v>45.336276770115198</v>
      </c>
    </row>
    <row r="202" spans="1:6" x14ac:dyDescent="0.25">
      <c r="A202" s="81">
        <v>158</v>
      </c>
      <c r="B202" s="81">
        <f t="shared" ca="1" si="15"/>
        <v>4.6151029365228782</v>
      </c>
      <c r="C202" s="81">
        <f t="shared" ca="1" si="16"/>
        <v>22.562493612699694</v>
      </c>
      <c r="D202" s="81">
        <f t="shared" ca="1" si="17"/>
        <v>0.22344332280637247</v>
      </c>
      <c r="E202" s="81">
        <f t="shared" ca="1" si="18"/>
        <v>7.6794706575663563</v>
      </c>
      <c r="F202" s="81">
        <f t="shared" ca="1" si="14"/>
        <v>34.857067206788926</v>
      </c>
    </row>
    <row r="203" spans="1:6" x14ac:dyDescent="0.25">
      <c r="A203" s="81">
        <v>159</v>
      </c>
      <c r="B203" s="81">
        <f t="shared" ca="1" si="15"/>
        <v>8.4537941171943789</v>
      </c>
      <c r="C203" s="81">
        <f t="shared" ca="1" si="16"/>
        <v>32.970350782181853</v>
      </c>
      <c r="D203" s="81">
        <f t="shared" ca="1" si="17"/>
        <v>0.62077222534941656</v>
      </c>
      <c r="E203" s="81">
        <f t="shared" ca="1" si="18"/>
        <v>10.903745255014586</v>
      </c>
      <c r="F203" s="81">
        <f t="shared" ca="1" si="14"/>
        <v>52.327890154390815</v>
      </c>
    </row>
    <row r="204" spans="1:6" x14ac:dyDescent="0.25">
      <c r="A204" s="81">
        <v>160</v>
      </c>
      <c r="B204" s="81">
        <f t="shared" ca="1" si="15"/>
        <v>3.5021246712915479</v>
      </c>
      <c r="C204" s="81">
        <f t="shared" ca="1" si="16"/>
        <v>27.79926589950275</v>
      </c>
      <c r="D204" s="81">
        <f t="shared" ca="1" si="17"/>
        <v>0.46334713422965734</v>
      </c>
      <c r="E204" s="81">
        <f t="shared" ca="1" si="18"/>
        <v>9.7385472584605672</v>
      </c>
      <c r="F204" s="81">
        <f t="shared" ca="1" si="14"/>
        <v>41.039937829254868</v>
      </c>
    </row>
    <row r="205" spans="1:6" x14ac:dyDescent="0.25">
      <c r="A205" s="81">
        <v>161</v>
      </c>
      <c r="B205" s="81">
        <f t="shared" ca="1" si="15"/>
        <v>14.385721780059418</v>
      </c>
      <c r="C205" s="81">
        <f t="shared" ca="1" si="16"/>
        <v>27.460541244445466</v>
      </c>
      <c r="D205" s="81">
        <f t="shared" ca="1" si="17"/>
        <v>0.88204757006569101</v>
      </c>
      <c r="E205" s="81">
        <f t="shared" ca="1" si="18"/>
        <v>13.600097334692906</v>
      </c>
      <c r="F205" s="81">
        <f t="shared" ca="1" si="14"/>
        <v>55.44636035919779</v>
      </c>
    </row>
    <row r="206" spans="1:6" x14ac:dyDescent="0.25">
      <c r="A206" s="81">
        <v>162</v>
      </c>
      <c r="B206" s="81">
        <f t="shared" ca="1" si="15"/>
        <v>4.7066696517406665</v>
      </c>
      <c r="C206" s="81">
        <f t="shared" ca="1" si="16"/>
        <v>22.00449754725215</v>
      </c>
      <c r="D206" s="81">
        <f t="shared" ca="1" si="17"/>
        <v>0.45060619740469465</v>
      </c>
      <c r="E206" s="81">
        <f t="shared" ca="1" si="18"/>
        <v>9.6452544981859099</v>
      </c>
      <c r="F206" s="81">
        <f t="shared" ca="1" si="14"/>
        <v>36.356421697178732</v>
      </c>
    </row>
    <row r="207" spans="1:6" x14ac:dyDescent="0.25">
      <c r="A207" s="81">
        <v>163</v>
      </c>
      <c r="B207" s="81">
        <f t="shared" ca="1" si="15"/>
        <v>3.9563431807151455</v>
      </c>
      <c r="C207" s="81">
        <f t="shared" ca="1" si="16"/>
        <v>30.432003700836507</v>
      </c>
      <c r="D207" s="81">
        <f t="shared" ca="1" si="17"/>
        <v>0.4542128694469838</v>
      </c>
      <c r="E207" s="81">
        <f t="shared" ca="1" si="18"/>
        <v>9.6717959505521769</v>
      </c>
      <c r="F207" s="81">
        <f t="shared" ref="F207:F244" ca="1" si="19">B207+C207+E207</f>
        <v>44.060142832103836</v>
      </c>
    </row>
    <row r="208" spans="1:6" x14ac:dyDescent="0.25">
      <c r="A208" s="81">
        <v>164</v>
      </c>
      <c r="B208" s="81">
        <f t="shared" ca="1" si="15"/>
        <v>14.963059661359051</v>
      </c>
      <c r="C208" s="81">
        <f t="shared" ca="1" si="16"/>
        <v>30.284303595243493</v>
      </c>
      <c r="D208" s="81">
        <f t="shared" ca="1" si="17"/>
        <v>0.177799557850291</v>
      </c>
      <c r="E208" s="81">
        <f t="shared" ca="1" si="18"/>
        <v>7.1742492342130841</v>
      </c>
      <c r="F208" s="81">
        <f t="shared" ca="1" si="19"/>
        <v>52.421612490815626</v>
      </c>
    </row>
    <row r="209" spans="1:6" x14ac:dyDescent="0.25">
      <c r="A209" s="81">
        <v>165</v>
      </c>
      <c r="B209" s="81">
        <f t="shared" ca="1" si="15"/>
        <v>15.273886986746815</v>
      </c>
      <c r="C209" s="81">
        <f t="shared" ca="1" si="16"/>
        <v>22.284149134955083</v>
      </c>
      <c r="D209" s="81">
        <f t="shared" ca="1" si="17"/>
        <v>0.17555186278272339</v>
      </c>
      <c r="E209" s="81">
        <f t="shared" ca="1" si="18"/>
        <v>7.1477804368971718</v>
      </c>
      <c r="F209" s="81">
        <f t="shared" ca="1" si="19"/>
        <v>44.705816558599068</v>
      </c>
    </row>
    <row r="210" spans="1:6" x14ac:dyDescent="0.25">
      <c r="A210" s="81">
        <v>166</v>
      </c>
      <c r="B210" s="81">
        <f t="shared" ca="1" si="15"/>
        <v>15.567847865335015</v>
      </c>
      <c r="C210" s="81">
        <f t="shared" ca="1" si="16"/>
        <v>30.857664316583364</v>
      </c>
      <c r="D210" s="81">
        <f t="shared" ca="1" si="17"/>
        <v>0.31781845141408771</v>
      </c>
      <c r="E210" s="81">
        <f t="shared" ca="1" si="18"/>
        <v>8.5808788052223992</v>
      </c>
      <c r="F210" s="81">
        <f t="shared" ca="1" si="19"/>
        <v>55.006390987140776</v>
      </c>
    </row>
    <row r="211" spans="1:6" x14ac:dyDescent="0.25">
      <c r="A211" s="81">
        <v>167</v>
      </c>
      <c r="B211" s="81">
        <f t="shared" ca="1" si="15"/>
        <v>15.737266794782467</v>
      </c>
      <c r="C211" s="81">
        <f t="shared" ca="1" si="16"/>
        <v>32.797299856479597</v>
      </c>
      <c r="D211" s="81">
        <f t="shared" ca="1" si="17"/>
        <v>0.20570199772043141</v>
      </c>
      <c r="E211" s="81">
        <f t="shared" ca="1" si="18"/>
        <v>7.489854761192424</v>
      </c>
      <c r="F211" s="81">
        <f t="shared" ca="1" si="19"/>
        <v>56.024421412454494</v>
      </c>
    </row>
    <row r="212" spans="1:6" x14ac:dyDescent="0.25">
      <c r="A212" s="81">
        <v>168</v>
      </c>
      <c r="B212" s="81">
        <f t="shared" ca="1" si="15"/>
        <v>5.3189331147495942</v>
      </c>
      <c r="C212" s="81">
        <f t="shared" ca="1" si="16"/>
        <v>22.509585394290504</v>
      </c>
      <c r="D212" s="81">
        <f t="shared" ca="1" si="17"/>
        <v>0.63797886959280148</v>
      </c>
      <c r="E212" s="81">
        <f t="shared" ca="1" si="18"/>
        <v>11.043652899645164</v>
      </c>
      <c r="F212" s="81">
        <f t="shared" ca="1" si="19"/>
        <v>38.872171408685261</v>
      </c>
    </row>
    <row r="213" spans="1:6" x14ac:dyDescent="0.25">
      <c r="A213" s="81">
        <v>169</v>
      </c>
      <c r="B213" s="81">
        <f t="shared" ca="1" si="15"/>
        <v>11.026427786276757</v>
      </c>
      <c r="C213" s="81">
        <f t="shared" ca="1" si="16"/>
        <v>22.541907930776748</v>
      </c>
      <c r="D213" s="81">
        <f t="shared" ca="1" si="17"/>
        <v>0.21854443844236238</v>
      </c>
      <c r="E213" s="81">
        <f t="shared" ca="1" si="18"/>
        <v>7.6278888240051224</v>
      </c>
      <c r="F213" s="81">
        <f t="shared" ca="1" si="19"/>
        <v>41.196224541058626</v>
      </c>
    </row>
    <row r="214" spans="1:6" x14ac:dyDescent="0.25">
      <c r="A214" s="81">
        <v>170</v>
      </c>
      <c r="B214" s="81">
        <f t="shared" ca="1" si="15"/>
        <v>12.811384146593028</v>
      </c>
      <c r="C214" s="81">
        <f t="shared" ca="1" si="16"/>
        <v>27.336075566134607</v>
      </c>
      <c r="D214" s="81">
        <f t="shared" ca="1" si="17"/>
        <v>0.94452191617335468</v>
      </c>
      <c r="E214" s="81">
        <f t="shared" ca="1" si="18"/>
        <v>14.668294140546188</v>
      </c>
      <c r="F214" s="81">
        <f t="shared" ca="1" si="19"/>
        <v>54.815753853273826</v>
      </c>
    </row>
    <row r="215" spans="1:6" x14ac:dyDescent="0.25">
      <c r="A215" s="81">
        <v>171</v>
      </c>
      <c r="B215" s="81">
        <f t="shared" ca="1" si="15"/>
        <v>16.391734231344529</v>
      </c>
      <c r="C215" s="81">
        <f t="shared" ca="1" si="16"/>
        <v>33.272526141467544</v>
      </c>
      <c r="D215" s="81">
        <f t="shared" ca="1" si="17"/>
        <v>0.42308776425784622</v>
      </c>
      <c r="E215" s="81">
        <f t="shared" ca="1" si="18"/>
        <v>9.4391459757695308</v>
      </c>
      <c r="F215" s="81">
        <f t="shared" ca="1" si="19"/>
        <v>59.103406348581601</v>
      </c>
    </row>
    <row r="216" spans="1:6" x14ac:dyDescent="0.25">
      <c r="A216" s="81">
        <v>172</v>
      </c>
      <c r="B216" s="81">
        <f t="shared" ca="1" si="15"/>
        <v>8.5671445568187483</v>
      </c>
      <c r="C216" s="81">
        <f t="shared" ca="1" si="16"/>
        <v>22.307540808519757</v>
      </c>
      <c r="D216" s="81">
        <f t="shared" ca="1" si="17"/>
        <v>0.48516317183342927</v>
      </c>
      <c r="E216" s="81">
        <f t="shared" ca="1" si="18"/>
        <v>9.8953600949969296</v>
      </c>
      <c r="F216" s="81">
        <f t="shared" ca="1" si="19"/>
        <v>40.770045460335439</v>
      </c>
    </row>
    <row r="217" spans="1:6" x14ac:dyDescent="0.25">
      <c r="A217" s="81">
        <v>173</v>
      </c>
      <c r="B217" s="81">
        <f t="shared" ca="1" si="15"/>
        <v>5.140854342663383</v>
      </c>
      <c r="C217" s="81">
        <f t="shared" ca="1" si="16"/>
        <v>23.247778797082962</v>
      </c>
      <c r="D217" s="81">
        <f t="shared" ca="1" si="17"/>
        <v>0.62242227549091045</v>
      </c>
      <c r="E217" s="81">
        <f t="shared" ca="1" si="18"/>
        <v>10.917022357275117</v>
      </c>
      <c r="F217" s="81">
        <f t="shared" ca="1" si="19"/>
        <v>39.305655497021462</v>
      </c>
    </row>
    <row r="218" spans="1:6" x14ac:dyDescent="0.25">
      <c r="A218" s="81">
        <v>174</v>
      </c>
      <c r="B218" s="81">
        <f t="shared" ca="1" si="15"/>
        <v>6.8336150376158358</v>
      </c>
      <c r="C218" s="81">
        <f t="shared" ca="1" si="16"/>
        <v>26.970080312369152</v>
      </c>
      <c r="D218" s="81">
        <f t="shared" ca="1" si="17"/>
        <v>0.40028673208751586</v>
      </c>
      <c r="E218" s="81">
        <f t="shared" ca="1" si="18"/>
        <v>9.2632339685322762</v>
      </c>
      <c r="F218" s="81">
        <f t="shared" ca="1" si="19"/>
        <v>43.066929318517268</v>
      </c>
    </row>
    <row r="219" spans="1:6" x14ac:dyDescent="0.25">
      <c r="A219" s="81">
        <v>175</v>
      </c>
      <c r="B219" s="81">
        <f t="shared" ca="1" si="15"/>
        <v>12.666273565376446</v>
      </c>
      <c r="C219" s="81">
        <f t="shared" ca="1" si="16"/>
        <v>21.053271888143438</v>
      </c>
      <c r="D219" s="81">
        <f t="shared" ca="1" si="17"/>
        <v>0.65944487880997327</v>
      </c>
      <c r="E219" s="81">
        <f t="shared" ca="1" si="18"/>
        <v>11.222941762746146</v>
      </c>
      <c r="F219" s="81">
        <f t="shared" ca="1" si="19"/>
        <v>44.942487216266031</v>
      </c>
    </row>
    <row r="220" spans="1:6" x14ac:dyDescent="0.25">
      <c r="A220" s="81">
        <v>176</v>
      </c>
      <c r="B220" s="81">
        <f t="shared" ca="1" si="15"/>
        <v>3.3770728264641834</v>
      </c>
      <c r="C220" s="81">
        <f t="shared" ca="1" si="16"/>
        <v>25.709833161336412</v>
      </c>
      <c r="D220" s="81">
        <f t="shared" ca="1" si="17"/>
        <v>0.20491730078439607</v>
      </c>
      <c r="E220" s="81">
        <f t="shared" ca="1" si="18"/>
        <v>7.4812827936731257</v>
      </c>
      <c r="F220" s="81">
        <f t="shared" ca="1" si="19"/>
        <v>36.568188781473722</v>
      </c>
    </row>
    <row r="221" spans="1:6" x14ac:dyDescent="0.25">
      <c r="A221" s="81">
        <v>177</v>
      </c>
      <c r="B221" s="81">
        <f t="shared" ca="1" si="15"/>
        <v>5.1259177311978039</v>
      </c>
      <c r="C221" s="81">
        <f t="shared" ca="1" si="16"/>
        <v>31.660944994409178</v>
      </c>
      <c r="D221" s="81">
        <f t="shared" ca="1" si="17"/>
        <v>0.34143624605495271</v>
      </c>
      <c r="E221" s="81">
        <f t="shared" ca="1" si="18"/>
        <v>8.7845269567515523</v>
      </c>
      <c r="F221" s="81">
        <f t="shared" ca="1" si="19"/>
        <v>45.571389682358529</v>
      </c>
    </row>
    <row r="222" spans="1:6" x14ac:dyDescent="0.25">
      <c r="A222" s="81">
        <v>178</v>
      </c>
      <c r="B222" s="81">
        <f t="shared" ca="1" si="15"/>
        <v>8.3423134214088996</v>
      </c>
      <c r="C222" s="81">
        <f t="shared" ca="1" si="16"/>
        <v>21.893969655466609</v>
      </c>
      <c r="D222" s="81">
        <f t="shared" ca="1" si="17"/>
        <v>0.57554561351755162</v>
      </c>
      <c r="E222" s="81">
        <f t="shared" ca="1" si="18"/>
        <v>10.550462816970512</v>
      </c>
      <c r="F222" s="81">
        <f t="shared" ca="1" si="19"/>
        <v>40.786745893846017</v>
      </c>
    </row>
    <row r="223" spans="1:6" x14ac:dyDescent="0.25">
      <c r="A223" s="81">
        <v>179</v>
      </c>
      <c r="B223" s="81">
        <f t="shared" ca="1" si="15"/>
        <v>13.905509106538666</v>
      </c>
      <c r="C223" s="81">
        <f t="shared" ca="1" si="16"/>
        <v>28.688195755938189</v>
      </c>
      <c r="D223" s="81">
        <f t="shared" ca="1" si="17"/>
        <v>0.96560126878529451</v>
      </c>
      <c r="E223" s="81">
        <f t="shared" ca="1" si="18"/>
        <v>15.163951073897774</v>
      </c>
      <c r="F223" s="81">
        <f t="shared" ca="1" si="19"/>
        <v>57.757655936374633</v>
      </c>
    </row>
    <row r="224" spans="1:6" x14ac:dyDescent="0.25">
      <c r="A224" s="81">
        <v>180</v>
      </c>
      <c r="B224" s="81">
        <f t="shared" ca="1" si="15"/>
        <v>12.536024765730433</v>
      </c>
      <c r="C224" s="81">
        <f t="shared" ca="1" si="16"/>
        <v>31.008900815447873</v>
      </c>
      <c r="D224" s="81">
        <f t="shared" ca="1" si="17"/>
        <v>0.59778199388073527</v>
      </c>
      <c r="E224" s="81">
        <f t="shared" ca="1" si="18"/>
        <v>10.721675016400637</v>
      </c>
      <c r="F224" s="81">
        <f t="shared" ca="1" si="19"/>
        <v>54.266600597578943</v>
      </c>
    </row>
    <row r="225" spans="1:6" x14ac:dyDescent="0.25">
      <c r="A225" s="81">
        <v>181</v>
      </c>
      <c r="B225" s="81">
        <f t="shared" ca="1" si="15"/>
        <v>15.172095170547319</v>
      </c>
      <c r="C225" s="81">
        <f t="shared" ca="1" si="16"/>
        <v>27.501479185473112</v>
      </c>
      <c r="D225" s="81">
        <f t="shared" ca="1" si="17"/>
        <v>0.88036960904505368</v>
      </c>
      <c r="E225" s="81">
        <f t="shared" ca="1" si="18"/>
        <v>13.575999662151778</v>
      </c>
      <c r="F225" s="81">
        <f t="shared" ca="1" si="19"/>
        <v>56.249574018172211</v>
      </c>
    </row>
    <row r="226" spans="1:6" x14ac:dyDescent="0.25">
      <c r="A226" s="81">
        <v>182</v>
      </c>
      <c r="B226" s="81">
        <f t="shared" ca="1" si="15"/>
        <v>9.1662467083981323</v>
      </c>
      <c r="C226" s="81">
        <f t="shared" ca="1" si="16"/>
        <v>28.701040648849375</v>
      </c>
      <c r="D226" s="81">
        <f t="shared" ca="1" si="17"/>
        <v>0.49688794576157991</v>
      </c>
      <c r="E226" s="81">
        <f t="shared" ca="1" si="18"/>
        <v>9.9781816173437932</v>
      </c>
      <c r="F226" s="81">
        <f t="shared" ca="1" si="19"/>
        <v>47.845468974591299</v>
      </c>
    </row>
    <row r="227" spans="1:6" x14ac:dyDescent="0.25">
      <c r="A227" s="81">
        <v>183</v>
      </c>
      <c r="B227" s="81">
        <f t="shared" ca="1" si="15"/>
        <v>16.042125597343013</v>
      </c>
      <c r="C227" s="81">
        <f t="shared" ca="1" si="16"/>
        <v>33.012373817230994</v>
      </c>
      <c r="D227" s="81">
        <f t="shared" ca="1" si="17"/>
        <v>0.9702470974614491</v>
      </c>
      <c r="E227" s="81">
        <f t="shared" ca="1" si="18"/>
        <v>15.292433178824915</v>
      </c>
      <c r="F227" s="81">
        <f t="shared" ca="1" si="19"/>
        <v>64.346932593398918</v>
      </c>
    </row>
    <row r="228" spans="1:6" x14ac:dyDescent="0.25">
      <c r="A228" s="81">
        <v>184</v>
      </c>
      <c r="B228" s="81">
        <f t="shared" ca="1" si="15"/>
        <v>7.9175619435524425</v>
      </c>
      <c r="C228" s="81">
        <f t="shared" ca="1" si="16"/>
        <v>21.743259345823333</v>
      </c>
      <c r="D228" s="81">
        <f t="shared" ca="1" si="17"/>
        <v>0.19308276447463568</v>
      </c>
      <c r="E228" s="81">
        <f t="shared" ca="1" si="18"/>
        <v>7.3499552777602553</v>
      </c>
      <c r="F228" s="81">
        <f t="shared" ca="1" si="19"/>
        <v>37.010776567136034</v>
      </c>
    </row>
    <row r="229" spans="1:6" x14ac:dyDescent="0.25">
      <c r="A229" s="81">
        <v>185</v>
      </c>
      <c r="B229" s="81">
        <f t="shared" ca="1" si="15"/>
        <v>9.2254747377642534</v>
      </c>
      <c r="C229" s="81">
        <f t="shared" ca="1" si="16"/>
        <v>34.042856807056538</v>
      </c>
      <c r="D229" s="81">
        <f t="shared" ca="1" si="17"/>
        <v>0.24932111910886068</v>
      </c>
      <c r="E229" s="81">
        <f t="shared" ca="1" si="18"/>
        <v>7.9430223216842091</v>
      </c>
      <c r="F229" s="81">
        <f t="shared" ca="1" si="19"/>
        <v>51.211353866505</v>
      </c>
    </row>
    <row r="230" spans="1:6" x14ac:dyDescent="0.25">
      <c r="A230" s="81">
        <v>186</v>
      </c>
      <c r="B230" s="81">
        <f t="shared" ca="1" si="15"/>
        <v>8.146294888479698</v>
      </c>
      <c r="C230" s="81">
        <f t="shared" ca="1" si="16"/>
        <v>26.841409930144927</v>
      </c>
      <c r="D230" s="81">
        <f t="shared" ca="1" si="17"/>
        <v>0.93416380381862651</v>
      </c>
      <c r="E230" s="81">
        <f t="shared" ca="1" si="18"/>
        <v>14.459931649389214</v>
      </c>
      <c r="F230" s="81">
        <f t="shared" ca="1" si="19"/>
        <v>49.447636468013833</v>
      </c>
    </row>
    <row r="231" spans="1:6" x14ac:dyDescent="0.25">
      <c r="A231" s="81">
        <v>187</v>
      </c>
      <c r="B231" s="81">
        <f t="shared" ca="1" si="15"/>
        <v>10.809056002054088</v>
      </c>
      <c r="C231" s="81">
        <f t="shared" ca="1" si="16"/>
        <v>33.409690792329727</v>
      </c>
      <c r="D231" s="81">
        <f t="shared" ca="1" si="17"/>
        <v>0.66450739388649538</v>
      </c>
      <c r="E231" s="81">
        <f t="shared" ca="1" si="18"/>
        <v>11.266041908147265</v>
      </c>
      <c r="F231" s="81">
        <f t="shared" ca="1" si="19"/>
        <v>55.484788702531084</v>
      </c>
    </row>
    <row r="232" spans="1:6" x14ac:dyDescent="0.25">
      <c r="A232" s="81">
        <v>188</v>
      </c>
      <c r="B232" s="81">
        <f t="shared" ca="1" si="15"/>
        <v>3.9465019110043347</v>
      </c>
      <c r="C232" s="81">
        <f t="shared" ca="1" si="16"/>
        <v>30.989215192349011</v>
      </c>
      <c r="D232" s="81">
        <f t="shared" ca="1" si="17"/>
        <v>0.67547108206823947</v>
      </c>
      <c r="E232" s="81">
        <f t="shared" ca="1" si="18"/>
        <v>11.360511197164008</v>
      </c>
      <c r="F232" s="81">
        <f t="shared" ca="1" si="19"/>
        <v>46.296228300517356</v>
      </c>
    </row>
    <row r="233" spans="1:6" x14ac:dyDescent="0.25">
      <c r="A233" s="81">
        <v>189</v>
      </c>
      <c r="B233" s="81">
        <f t="shared" ca="1" si="15"/>
        <v>8.2152758385598759</v>
      </c>
      <c r="C233" s="81">
        <f t="shared" ca="1" si="16"/>
        <v>30.562501565860103</v>
      </c>
      <c r="D233" s="81">
        <f t="shared" ca="1" si="17"/>
        <v>0.10463493300336701</v>
      </c>
      <c r="E233" s="81">
        <f t="shared" ca="1" si="18"/>
        <v>6.2022216404131001</v>
      </c>
      <c r="F233" s="81">
        <f t="shared" ca="1" si="19"/>
        <v>44.979999044833079</v>
      </c>
    </row>
    <row r="234" spans="1:6" x14ac:dyDescent="0.25">
      <c r="A234" s="81">
        <v>190</v>
      </c>
      <c r="B234" s="81">
        <f t="shared" ca="1" si="15"/>
        <v>10.508477007461158</v>
      </c>
      <c r="C234" s="81">
        <f t="shared" ca="1" si="16"/>
        <v>26.490417084083411</v>
      </c>
      <c r="D234" s="81">
        <f t="shared" ca="1" si="17"/>
        <v>0.74593339083655075</v>
      </c>
      <c r="E234" s="81">
        <f t="shared" ca="1" si="18"/>
        <v>12.010157547775879</v>
      </c>
      <c r="F234" s="81">
        <f t="shared" ca="1" si="19"/>
        <v>49.009051639320447</v>
      </c>
    </row>
    <row r="235" spans="1:6" x14ac:dyDescent="0.25">
      <c r="A235" s="81">
        <v>191</v>
      </c>
      <c r="B235" s="81">
        <f t="shared" ca="1" si="15"/>
        <v>14.353312852249864</v>
      </c>
      <c r="C235" s="81">
        <f t="shared" ca="1" si="16"/>
        <v>32.834172589075742</v>
      </c>
      <c r="D235" s="81">
        <f t="shared" ca="1" si="17"/>
        <v>0.18575714775720154</v>
      </c>
      <c r="E235" s="81">
        <f t="shared" ca="1" si="18"/>
        <v>7.2666380770116588</v>
      </c>
      <c r="F235" s="81">
        <f t="shared" ca="1" si="19"/>
        <v>54.454123518337262</v>
      </c>
    </row>
    <row r="236" spans="1:6" x14ac:dyDescent="0.25">
      <c r="A236" s="81">
        <v>192</v>
      </c>
      <c r="B236" s="81">
        <f t="shared" ca="1" si="15"/>
        <v>12.824477489776509</v>
      </c>
      <c r="C236" s="81">
        <f t="shared" ca="1" si="16"/>
        <v>27.677351419536702</v>
      </c>
      <c r="D236" s="81">
        <f t="shared" ca="1" si="17"/>
        <v>0.48891900779392028</v>
      </c>
      <c r="E236" s="81">
        <f t="shared" ca="1" si="18"/>
        <v>9.9219984660359604</v>
      </c>
      <c r="F236" s="81">
        <f t="shared" ca="1" si="19"/>
        <v>50.42382737534917</v>
      </c>
    </row>
    <row r="237" spans="1:6" x14ac:dyDescent="0.25">
      <c r="A237" s="81">
        <v>193</v>
      </c>
      <c r="B237" s="81">
        <f t="shared" ca="1" si="15"/>
        <v>8.471001471552249</v>
      </c>
      <c r="C237" s="81">
        <f t="shared" ca="1" si="16"/>
        <v>28.155833874435622</v>
      </c>
      <c r="D237" s="81">
        <f t="shared" ca="1" si="17"/>
        <v>3.4074211911801044E-2</v>
      </c>
      <c r="E237" s="81">
        <f t="shared" ca="1" si="18"/>
        <v>4.827367715419232</v>
      </c>
      <c r="F237" s="81">
        <f t="shared" ca="1" si="19"/>
        <v>41.4542030614071</v>
      </c>
    </row>
    <row r="238" spans="1:6" x14ac:dyDescent="0.25">
      <c r="A238" s="81">
        <v>194</v>
      </c>
      <c r="B238" s="81">
        <f t="shared" ref="B238:B244" ca="1" si="20">3+14*RAND()</f>
        <v>8.8762642249571009</v>
      </c>
      <c r="C238" s="81">
        <f t="shared" ref="C238:C244" ca="1" si="21">7*(3+2*RAND())</f>
        <v>29.522802299585159</v>
      </c>
      <c r="D238" s="81">
        <f t="shared" ref="D238:D244" ca="1" si="22">RAND()</f>
        <v>0.16612159687423078</v>
      </c>
      <c r="E238" s="81">
        <f t="shared" ref="E238:E244" ca="1" si="23">IF(D238&lt;=0.5,3+SQRT(98*D238),17-SQRT(98*(1-D238)))</f>
        <v>7.0348378522159498</v>
      </c>
      <c r="F238" s="81">
        <f t="shared" ca="1" si="19"/>
        <v>45.433904376758214</v>
      </c>
    </row>
    <row r="239" spans="1:6" x14ac:dyDescent="0.25">
      <c r="A239" s="81">
        <v>195</v>
      </c>
      <c r="B239" s="81">
        <f t="shared" ca="1" si="20"/>
        <v>7.664105251694199</v>
      </c>
      <c r="C239" s="81">
        <f t="shared" ca="1" si="21"/>
        <v>25.916716014242194</v>
      </c>
      <c r="D239" s="81">
        <f t="shared" ca="1" si="22"/>
        <v>0.82551142918457865</v>
      </c>
      <c r="E239" s="81">
        <f t="shared" ca="1" si="23"/>
        <v>12.864799891188905</v>
      </c>
      <c r="F239" s="81">
        <f t="shared" ca="1" si="19"/>
        <v>46.445621157125302</v>
      </c>
    </row>
    <row r="240" spans="1:6" x14ac:dyDescent="0.25">
      <c r="A240" s="81">
        <v>196</v>
      </c>
      <c r="B240" s="81">
        <f t="shared" ca="1" si="20"/>
        <v>12.444232842218369</v>
      </c>
      <c r="C240" s="81">
        <f t="shared" ca="1" si="21"/>
        <v>34.588321587420417</v>
      </c>
      <c r="D240" s="81">
        <f t="shared" ca="1" si="22"/>
        <v>0.44365779905366465</v>
      </c>
      <c r="E240" s="81">
        <f t="shared" ca="1" si="23"/>
        <v>9.5938201603667608</v>
      </c>
      <c r="F240" s="81">
        <f t="shared" ca="1" si="19"/>
        <v>56.626374590005547</v>
      </c>
    </row>
    <row r="241" spans="1:7" x14ac:dyDescent="0.25">
      <c r="A241" s="81">
        <v>197</v>
      </c>
      <c r="B241" s="81">
        <f t="shared" ca="1" si="20"/>
        <v>16.175585045499218</v>
      </c>
      <c r="C241" s="81">
        <f t="shared" ca="1" si="21"/>
        <v>34.421280969596282</v>
      </c>
      <c r="D241" s="81">
        <f t="shared" ca="1" si="22"/>
        <v>4.1042354905976741E-2</v>
      </c>
      <c r="E241" s="81">
        <f t="shared" ca="1" si="23"/>
        <v>5.0055300498336397</v>
      </c>
      <c r="F241" s="81">
        <f t="shared" ca="1" si="19"/>
        <v>55.602396064929138</v>
      </c>
    </row>
    <row r="242" spans="1:7" x14ac:dyDescent="0.25">
      <c r="A242" s="81">
        <v>198</v>
      </c>
      <c r="B242" s="81">
        <f t="shared" ca="1" si="20"/>
        <v>16.759935493920917</v>
      </c>
      <c r="C242" s="81">
        <f t="shared" ca="1" si="21"/>
        <v>27.052207725978949</v>
      </c>
      <c r="D242" s="81">
        <f t="shared" ca="1" si="22"/>
        <v>0.84502722085829796</v>
      </c>
      <c r="E242" s="81">
        <f t="shared" ca="1" si="23"/>
        <v>13.102907191779133</v>
      </c>
      <c r="F242" s="81">
        <f t="shared" ca="1" si="19"/>
        <v>56.915050411678997</v>
      </c>
    </row>
    <row r="243" spans="1:7" x14ac:dyDescent="0.25">
      <c r="A243" s="81">
        <v>199</v>
      </c>
      <c r="B243" s="81">
        <f t="shared" ca="1" si="20"/>
        <v>16.488441513780302</v>
      </c>
      <c r="C243" s="81">
        <f t="shared" ca="1" si="21"/>
        <v>32.450873895706799</v>
      </c>
      <c r="D243" s="81">
        <f t="shared" ca="1" si="22"/>
        <v>0.71596956453770244</v>
      </c>
      <c r="E243" s="81">
        <f t="shared" ca="1" si="23"/>
        <v>11.724113091118692</v>
      </c>
      <c r="F243" s="81">
        <f t="shared" ca="1" si="19"/>
        <v>60.663428500605789</v>
      </c>
    </row>
    <row r="244" spans="1:7" x14ac:dyDescent="0.25">
      <c r="A244" s="81">
        <v>200</v>
      </c>
      <c r="B244" s="81">
        <f t="shared" ca="1" si="20"/>
        <v>15.808692271204359</v>
      </c>
      <c r="C244" s="81">
        <f t="shared" ca="1" si="21"/>
        <v>29.793870970109591</v>
      </c>
      <c r="D244" s="81">
        <f t="shared" ca="1" si="22"/>
        <v>0.58187017054431722</v>
      </c>
      <c r="E244" s="81">
        <f t="shared" ca="1" si="23"/>
        <v>10.598693626558958</v>
      </c>
      <c r="F244" s="81">
        <f t="shared" ca="1" si="19"/>
        <v>56.201256867872914</v>
      </c>
    </row>
    <row r="245" spans="1:7" s="67" customFormat="1" x14ac:dyDescent="0.25"/>
    <row r="246" spans="1:7" ht="20.25" x14ac:dyDescent="0.3">
      <c r="A246" s="120" t="s">
        <v>312</v>
      </c>
      <c r="G246" s="44"/>
    </row>
    <row r="250" spans="1:7" ht="18.75" x14ac:dyDescent="0.3">
      <c r="C250" s="41" t="s">
        <v>98</v>
      </c>
      <c r="D250" s="44" t="s">
        <v>167</v>
      </c>
    </row>
    <row r="252" spans="1:7" ht="18.75" x14ac:dyDescent="0.3">
      <c r="C252" s="41" t="s">
        <v>98</v>
      </c>
      <c r="D252" s="44" t="s">
        <v>167</v>
      </c>
    </row>
    <row r="254" spans="1:7" ht="18.75" x14ac:dyDescent="0.3">
      <c r="C254" s="41" t="s">
        <v>98</v>
      </c>
      <c r="D254" s="44" t="s">
        <v>168</v>
      </c>
    </row>
    <row r="257" spans="1:17" ht="18.75" x14ac:dyDescent="0.3">
      <c r="A257" s="44" t="s">
        <v>287</v>
      </c>
    </row>
    <row r="258" spans="1:17" ht="18.75" x14ac:dyDescent="0.3">
      <c r="A258" s="66" t="s">
        <v>195</v>
      </c>
      <c r="G258" s="44" t="s">
        <v>286</v>
      </c>
      <c r="Q258" s="44" t="s">
        <v>305</v>
      </c>
    </row>
    <row r="260" spans="1:17" ht="18.75" x14ac:dyDescent="0.3">
      <c r="N260" s="44" t="s">
        <v>99</v>
      </c>
    </row>
    <row r="263" spans="1:17" ht="18.75" x14ac:dyDescent="0.3">
      <c r="N263" s="44" t="s">
        <v>100</v>
      </c>
    </row>
    <row r="265" spans="1:17" ht="18.75" x14ac:dyDescent="0.3">
      <c r="G265" s="44" t="s">
        <v>289</v>
      </c>
    </row>
    <row r="266" spans="1:17" x14ac:dyDescent="0.25">
      <c r="C266" s="79" t="s">
        <v>103</v>
      </c>
    </row>
    <row r="267" spans="1:17" ht="18.75" x14ac:dyDescent="0.3">
      <c r="K267" s="44" t="s">
        <v>99</v>
      </c>
    </row>
    <row r="269" spans="1:17" ht="18.75" x14ac:dyDescent="0.3">
      <c r="K269" s="44" t="s">
        <v>100</v>
      </c>
    </row>
    <row r="271" spans="1:17" ht="18.75" x14ac:dyDescent="0.3">
      <c r="C271" s="80" t="s">
        <v>293</v>
      </c>
      <c r="D271" s="80" t="s">
        <v>292</v>
      </c>
      <c r="G271" s="44" t="s">
        <v>288</v>
      </c>
    </row>
    <row r="272" spans="1:17" x14ac:dyDescent="0.25">
      <c r="A272">
        <v>0</v>
      </c>
      <c r="B272" s="79" t="s">
        <v>58</v>
      </c>
      <c r="C272" s="124" t="s">
        <v>296</v>
      </c>
      <c r="E272" s="79" t="s">
        <v>51</v>
      </c>
      <c r="F272" s="40" t="s">
        <v>20</v>
      </c>
    </row>
    <row r="275" spans="1:16" ht="18.75" x14ac:dyDescent="0.3">
      <c r="G275" s="44" t="s">
        <v>290</v>
      </c>
    </row>
    <row r="276" spans="1:16" ht="19.5" thickBot="1" x14ac:dyDescent="0.35">
      <c r="A276" s="44" t="s">
        <v>291</v>
      </c>
    </row>
    <row r="277" spans="1:16" ht="17.25" thickTop="1" thickBot="1" x14ac:dyDescent="0.3">
      <c r="A277" s="122" t="s">
        <v>260</v>
      </c>
      <c r="B277" s="122">
        <v>2</v>
      </c>
      <c r="C277" s="122" t="s">
        <v>261</v>
      </c>
      <c r="D277" s="122">
        <v>15</v>
      </c>
      <c r="E277" s="121"/>
      <c r="F277" s="121"/>
      <c r="K277" s="154" t="s">
        <v>271</v>
      </c>
      <c r="L277" s="154"/>
      <c r="M277" s="154"/>
      <c r="N277" s="154"/>
    </row>
    <row r="278" spans="1:16" ht="17.25" thickTop="1" thickBot="1" x14ac:dyDescent="0.3">
      <c r="A278" s="122" t="s">
        <v>262</v>
      </c>
      <c r="B278" s="122">
        <v>5</v>
      </c>
      <c r="C278" s="122" t="s">
        <v>263</v>
      </c>
      <c r="D278" s="122">
        <v>8</v>
      </c>
      <c r="E278" s="122" t="s">
        <v>295</v>
      </c>
      <c r="F278" s="122">
        <v>6</v>
      </c>
      <c r="K278" s="123" t="s">
        <v>260</v>
      </c>
      <c r="L278" s="123">
        <f ca="1">INT(1+RAND()*(6-1))</f>
        <v>1</v>
      </c>
      <c r="M278" s="123" t="s">
        <v>261</v>
      </c>
      <c r="N278" s="123">
        <f ca="1">INT(13+RAND()*(21-13))</f>
        <v>15</v>
      </c>
    </row>
    <row r="279" spans="1:16" ht="17.25" thickTop="1" thickBot="1" x14ac:dyDescent="0.3">
      <c r="A279" s="122" t="s">
        <v>264</v>
      </c>
      <c r="B279" s="122">
        <v>5</v>
      </c>
      <c r="C279" s="122" t="s">
        <v>265</v>
      </c>
      <c r="D279" s="122">
        <v>15</v>
      </c>
      <c r="E279" s="122" t="s">
        <v>266</v>
      </c>
      <c r="F279" s="122">
        <v>12</v>
      </c>
      <c r="K279" s="123" t="s">
        <v>262</v>
      </c>
      <c r="L279" s="123">
        <f t="shared" ref="L279:L280" ca="1" si="24">INT(1+RAND()*(6-1))</f>
        <v>2</v>
      </c>
      <c r="M279" s="123" t="s">
        <v>263</v>
      </c>
      <c r="N279" s="123">
        <f ca="1">INT(3+RAND()*(9-3))</f>
        <v>5</v>
      </c>
      <c r="O279" s="123" t="s">
        <v>295</v>
      </c>
      <c r="P279" s="123">
        <f ca="1">INT(5+RAND()*(10-5))</f>
        <v>7</v>
      </c>
    </row>
    <row r="280" spans="1:16" ht="17.25" thickTop="1" thickBot="1" x14ac:dyDescent="0.3">
      <c r="K280" s="123" t="s">
        <v>264</v>
      </c>
      <c r="L280" s="123">
        <f t="shared" ca="1" si="24"/>
        <v>1</v>
      </c>
      <c r="M280" s="123" t="s">
        <v>265</v>
      </c>
      <c r="N280" s="123">
        <f ca="1">INT(13+RAND()*(21-13))</f>
        <v>17</v>
      </c>
      <c r="O280" s="123" t="s">
        <v>266</v>
      </c>
      <c r="P280" s="123">
        <f ca="1">INT(L280+2+RAND()*(N280-L280-4))</f>
        <v>3</v>
      </c>
    </row>
    <row r="281" spans="1:16" ht="15.75" thickTop="1" x14ac:dyDescent="0.25"/>
    <row r="282" spans="1:16" ht="18.75" x14ac:dyDescent="0.25">
      <c r="A282" s="82" t="s">
        <v>3</v>
      </c>
      <c r="B282" s="82" t="s">
        <v>129</v>
      </c>
      <c r="C282" s="82" t="s">
        <v>130</v>
      </c>
      <c r="D282" s="82" t="s">
        <v>131</v>
      </c>
      <c r="E282" s="82" t="s">
        <v>132</v>
      </c>
    </row>
    <row r="283" spans="1:16" ht="18.75" x14ac:dyDescent="0.25">
      <c r="A283" s="50">
        <v>1</v>
      </c>
      <c r="B283" s="138">
        <v>11.546084403991699</v>
      </c>
      <c r="C283" s="138">
        <v>24</v>
      </c>
      <c r="D283" s="138">
        <v>3.5635536051480847</v>
      </c>
      <c r="E283" s="138">
        <v>39.109638009139786</v>
      </c>
    </row>
    <row r="284" spans="1:16" ht="18.75" x14ac:dyDescent="0.25">
      <c r="A284" s="50">
        <v>2</v>
      </c>
      <c r="B284" s="138">
        <v>16.104434967041016</v>
      </c>
      <c r="C284" s="138">
        <v>24</v>
      </c>
      <c r="D284" s="138">
        <v>5.1195186161021393</v>
      </c>
      <c r="E284" s="138">
        <v>45.223953583143157</v>
      </c>
    </row>
    <row r="285" spans="1:16" ht="18.75" x14ac:dyDescent="0.25">
      <c r="A285" s="50">
        <v>3</v>
      </c>
      <c r="B285" s="138">
        <v>8.7626123428344727</v>
      </c>
      <c r="C285" s="138">
        <v>24</v>
      </c>
      <c r="D285" s="138">
        <v>3.5401268826166978</v>
      </c>
      <c r="E285" s="138">
        <v>36.30273922545117</v>
      </c>
    </row>
    <row r="286" spans="1:16" ht="18.75" x14ac:dyDescent="0.25">
      <c r="A286" s="50">
        <v>4</v>
      </c>
      <c r="B286" s="138">
        <v>19.549684524536133</v>
      </c>
      <c r="C286" s="138">
        <v>24</v>
      </c>
      <c r="D286" s="138">
        <v>5.6462910683223075</v>
      </c>
      <c r="E286" s="138">
        <v>49.195975592858439</v>
      </c>
    </row>
    <row r="287" spans="1:16" ht="18.75" x14ac:dyDescent="0.25">
      <c r="A287" s="50">
        <v>5</v>
      </c>
      <c r="B287" s="138">
        <v>16.794096946716309</v>
      </c>
      <c r="C287" s="138">
        <v>24</v>
      </c>
      <c r="D287" s="138">
        <v>5.7080227136886226</v>
      </c>
      <c r="E287" s="138">
        <v>46.502119660404929</v>
      </c>
    </row>
    <row r="288" spans="1:16" ht="18.75" x14ac:dyDescent="0.25">
      <c r="A288" s="50">
        <v>6</v>
      </c>
      <c r="B288" s="138">
        <v>4.9718170166015625</v>
      </c>
      <c r="C288" s="138">
        <v>24</v>
      </c>
      <c r="D288" s="138">
        <v>2.2392175546153839</v>
      </c>
      <c r="E288" s="138">
        <v>31.211034571216945</v>
      </c>
    </row>
    <row r="289" spans="1:8" ht="18.75" x14ac:dyDescent="0.25">
      <c r="A289" s="50">
        <v>7</v>
      </c>
      <c r="B289" s="138">
        <v>4.327916145324707</v>
      </c>
      <c r="C289" s="138">
        <v>24</v>
      </c>
      <c r="D289" s="138">
        <v>6.764480903743479</v>
      </c>
      <c r="E289" s="138">
        <v>35.092397049068182</v>
      </c>
    </row>
    <row r="290" spans="1:8" ht="18.75" x14ac:dyDescent="0.25">
      <c r="A290" s="50">
        <v>8</v>
      </c>
      <c r="B290" s="138">
        <v>13.750593185424805</v>
      </c>
      <c r="C290" s="138">
        <v>24</v>
      </c>
      <c r="D290" s="138">
        <v>5.4872018448982125</v>
      </c>
      <c r="E290" s="138">
        <v>43.237795030323014</v>
      </c>
    </row>
    <row r="291" spans="1:8" ht="18.75" x14ac:dyDescent="0.25">
      <c r="A291" s="50">
        <v>9</v>
      </c>
      <c r="B291" s="138">
        <v>4.755793571472168</v>
      </c>
      <c r="C291" s="138">
        <v>24</v>
      </c>
      <c r="D291" s="138">
        <v>5.3746644030085147</v>
      </c>
      <c r="E291" s="138">
        <v>34.130457974480684</v>
      </c>
    </row>
    <row r="292" spans="1:8" ht="18.75" x14ac:dyDescent="0.25">
      <c r="A292" s="50">
        <v>10</v>
      </c>
      <c r="B292" s="138">
        <v>12.588039398193359</v>
      </c>
      <c r="C292" s="138">
        <v>24</v>
      </c>
      <c r="D292" s="138">
        <v>3.1881712020010369</v>
      </c>
      <c r="E292" s="138">
        <v>39.776210600194396</v>
      </c>
    </row>
    <row r="293" spans="1:8" ht="18.75" x14ac:dyDescent="0.25">
      <c r="A293" s="50">
        <v>11</v>
      </c>
      <c r="B293" s="138">
        <v>8.9906930923461914</v>
      </c>
      <c r="C293" s="138">
        <v>24</v>
      </c>
      <c r="D293" s="138">
        <v>6.7684036466414108</v>
      </c>
      <c r="E293" s="138">
        <v>39.759096738987601</v>
      </c>
    </row>
    <row r="294" spans="1:8" ht="18.75" x14ac:dyDescent="0.25">
      <c r="A294" s="50">
        <v>12</v>
      </c>
      <c r="B294" s="138">
        <v>6.1483402252197266</v>
      </c>
      <c r="C294" s="138">
        <v>24</v>
      </c>
      <c r="D294" s="138">
        <v>6.5651899121135422</v>
      </c>
      <c r="E294" s="138">
        <v>36.713530137333265</v>
      </c>
    </row>
    <row r="295" spans="1:8" ht="18.75" x14ac:dyDescent="0.25">
      <c r="A295" s="50">
        <v>13</v>
      </c>
      <c r="B295" s="138">
        <v>19.949728965759277</v>
      </c>
      <c r="C295" s="138">
        <v>24</v>
      </c>
      <c r="D295" s="138">
        <v>2.835156587135411</v>
      </c>
      <c r="E295" s="138">
        <v>46.784885552894686</v>
      </c>
    </row>
    <row r="296" spans="1:8" ht="18.75" x14ac:dyDescent="0.25">
      <c r="A296" s="50">
        <v>14</v>
      </c>
      <c r="B296" s="138">
        <v>18.474586486816406</v>
      </c>
      <c r="C296" s="138">
        <v>24</v>
      </c>
      <c r="D296" s="138">
        <v>6.4965037706625699</v>
      </c>
      <c r="E296" s="138">
        <v>48.971090257478977</v>
      </c>
    </row>
    <row r="297" spans="1:8" ht="18.75" x14ac:dyDescent="0.25">
      <c r="A297" s="50">
        <v>15</v>
      </c>
      <c r="B297" s="138">
        <v>6.3024568557739258</v>
      </c>
      <c r="C297" s="138">
        <v>24</v>
      </c>
      <c r="D297" s="138">
        <v>5.199947836066011</v>
      </c>
      <c r="E297" s="138">
        <v>35.502404691839935</v>
      </c>
    </row>
    <row r="298" spans="1:8" ht="18.75" x14ac:dyDescent="0.25">
      <c r="A298" s="50">
        <v>16</v>
      </c>
      <c r="B298" s="138">
        <v>11.444341659545898</v>
      </c>
      <c r="C298" s="138">
        <v>24</v>
      </c>
      <c r="D298" s="138">
        <v>4.1100024381665659</v>
      </c>
      <c r="E298" s="138">
        <v>39.554344097712466</v>
      </c>
    </row>
    <row r="299" spans="1:8" ht="18.75" x14ac:dyDescent="0.25">
      <c r="A299" s="50">
        <v>17</v>
      </c>
      <c r="B299" s="138">
        <v>12.167651176452637</v>
      </c>
      <c r="C299" s="138">
        <v>24</v>
      </c>
      <c r="D299" s="138">
        <v>6.5631729959391585</v>
      </c>
      <c r="E299" s="138">
        <v>42.730824172391792</v>
      </c>
    </row>
    <row r="300" spans="1:8" ht="18.75" x14ac:dyDescent="0.25">
      <c r="A300" s="50">
        <v>18</v>
      </c>
      <c r="B300" s="138">
        <v>12.613880157470703</v>
      </c>
      <c r="C300" s="138">
        <v>24</v>
      </c>
      <c r="D300" s="138">
        <v>6.2872600864771755</v>
      </c>
      <c r="E300" s="138">
        <v>42.901140243947879</v>
      </c>
    </row>
    <row r="301" spans="1:8" ht="18.75" x14ac:dyDescent="0.25">
      <c r="A301" s="50">
        <v>19</v>
      </c>
      <c r="B301" s="138">
        <v>8.8640375137329102</v>
      </c>
      <c r="C301" s="138">
        <v>24</v>
      </c>
      <c r="D301" s="138">
        <v>6.258482830223592</v>
      </c>
      <c r="E301" s="138">
        <v>39.122520343956502</v>
      </c>
    </row>
    <row r="302" spans="1:8" ht="18.75" x14ac:dyDescent="0.25">
      <c r="A302" s="50">
        <v>20</v>
      </c>
      <c r="B302" s="138">
        <v>5.6151599884033203</v>
      </c>
      <c r="C302" s="138">
        <v>24</v>
      </c>
      <c r="D302" s="138">
        <v>3.9627783294500145</v>
      </c>
      <c r="E302" s="138">
        <v>33.577938317853338</v>
      </c>
    </row>
    <row r="303" spans="1:8" ht="18.75" x14ac:dyDescent="0.25">
      <c r="A303" s="50">
        <v>21</v>
      </c>
      <c r="B303" s="138">
        <v>9.2603902816772461</v>
      </c>
      <c r="C303" s="138">
        <v>24</v>
      </c>
      <c r="D303" s="138">
        <v>2.9932734951422537</v>
      </c>
      <c r="E303" s="138">
        <v>36.253663776819501</v>
      </c>
    </row>
    <row r="304" spans="1:8" ht="30" x14ac:dyDescent="0.25">
      <c r="A304" s="50">
        <v>22</v>
      </c>
      <c r="B304" s="138">
        <v>13.36114501953125</v>
      </c>
      <c r="C304" s="138">
        <v>24</v>
      </c>
      <c r="D304" s="138">
        <v>11.003253038136297</v>
      </c>
      <c r="E304" s="138">
        <v>48.364398057667543</v>
      </c>
      <c r="G304" s="2" t="s">
        <v>315</v>
      </c>
      <c r="H304" s="30">
        <f>AVERAGE(E283:E482)</f>
        <v>41.847369486888027</v>
      </c>
    </row>
    <row r="305" spans="1:8" ht="18.75" x14ac:dyDescent="0.25">
      <c r="A305" s="50">
        <v>23</v>
      </c>
      <c r="B305" s="138">
        <v>5.6607866287231445</v>
      </c>
      <c r="C305" s="138">
        <v>24</v>
      </c>
      <c r="D305" s="138">
        <v>2.3653775905426353</v>
      </c>
      <c r="E305" s="138">
        <v>32.02616421926578</v>
      </c>
      <c r="G305" s="2" t="s">
        <v>268</v>
      </c>
      <c r="H305" s="30">
        <f>_xlfn.VAR.S(E283:E482)</f>
        <v>29.468186258799374</v>
      </c>
    </row>
    <row r="306" spans="1:8" ht="18.75" x14ac:dyDescent="0.25">
      <c r="A306" s="50">
        <v>24</v>
      </c>
      <c r="B306" s="138">
        <v>16.191068649291992</v>
      </c>
      <c r="C306" s="138">
        <v>24</v>
      </c>
      <c r="D306" s="138">
        <v>3.9811296642656782</v>
      </c>
      <c r="E306" s="138">
        <v>44.172198313557672</v>
      </c>
      <c r="G306" s="1" t="s">
        <v>214</v>
      </c>
      <c r="H306" s="30">
        <f>MIN(E283:E482)</f>
        <v>30.162811369595122</v>
      </c>
    </row>
    <row r="307" spans="1:8" ht="18.75" x14ac:dyDescent="0.25">
      <c r="A307" s="50">
        <v>25</v>
      </c>
      <c r="B307" s="138">
        <v>16.949381828308105</v>
      </c>
      <c r="C307" s="138">
        <v>24</v>
      </c>
      <c r="D307" s="138">
        <v>9.1978275710045931</v>
      </c>
      <c r="E307" s="138">
        <v>50.1472093993127</v>
      </c>
      <c r="G307" s="1" t="s">
        <v>215</v>
      </c>
      <c r="H307" s="30">
        <f>MAX(E283:E482)</f>
        <v>54.99211506570667</v>
      </c>
    </row>
    <row r="308" spans="1:8" ht="18.75" x14ac:dyDescent="0.25">
      <c r="A308" s="50">
        <v>26</v>
      </c>
      <c r="B308" s="138">
        <v>14.994945526123047</v>
      </c>
      <c r="C308" s="138">
        <v>24</v>
      </c>
      <c r="D308" s="138">
        <v>7.1628787820349009</v>
      </c>
      <c r="E308" s="138">
        <v>46.157824308157949</v>
      </c>
      <c r="G308" s="1" t="s">
        <v>216</v>
      </c>
      <c r="H308" s="1">
        <f>COUNT(E283:E482)</f>
        <v>200</v>
      </c>
    </row>
    <row r="309" spans="1:8" ht="18.75" x14ac:dyDescent="0.25">
      <c r="A309" s="50">
        <v>27</v>
      </c>
      <c r="B309" s="138">
        <v>7.8809366226196289</v>
      </c>
      <c r="C309" s="138">
        <v>24</v>
      </c>
      <c r="D309" s="138">
        <v>5.3672247494771916</v>
      </c>
      <c r="E309" s="138">
        <v>37.248161372096817</v>
      </c>
      <c r="G309" s="1" t="s">
        <v>62</v>
      </c>
      <c r="H309" s="1">
        <f>INT(SQRT($H$308)+1)</f>
        <v>15</v>
      </c>
    </row>
    <row r="310" spans="1:8" ht="18.75" x14ac:dyDescent="0.25">
      <c r="A310" s="50">
        <v>28</v>
      </c>
      <c r="B310" s="138">
        <v>18.418893814086914</v>
      </c>
      <c r="C310" s="138">
        <v>24</v>
      </c>
      <c r="D310" s="138">
        <v>7.8485121580608528</v>
      </c>
      <c r="E310" s="138">
        <v>50.26740597214777</v>
      </c>
      <c r="G310" s="1" t="s">
        <v>103</v>
      </c>
      <c r="H310" s="30">
        <f>($H$307-$H$306)/($H$309-1)</f>
        <v>1.7735216925793964</v>
      </c>
    </row>
    <row r="311" spans="1:8" ht="18.75" x14ac:dyDescent="0.25">
      <c r="A311" s="50">
        <v>29</v>
      </c>
      <c r="B311" s="138">
        <v>17.327887535095215</v>
      </c>
      <c r="C311" s="138">
        <v>24</v>
      </c>
      <c r="D311" s="138">
        <v>6.3964604893296961</v>
      </c>
      <c r="E311" s="138">
        <v>47.724348024424913</v>
      </c>
      <c r="G311" s="141">
        <f>$H$306</f>
        <v>30.162811369595122</v>
      </c>
      <c r="H311" s="1">
        <f t="array" ref="H311:H326">FREQUENCY(E283:E482,G311:G325)</f>
        <v>1</v>
      </c>
    </row>
    <row r="312" spans="1:8" ht="18.75" x14ac:dyDescent="0.25">
      <c r="A312" s="50">
        <v>30</v>
      </c>
      <c r="B312" s="138">
        <v>13.045555114746094</v>
      </c>
      <c r="C312" s="138">
        <v>24</v>
      </c>
      <c r="D312" s="138">
        <v>9.7396378058175017</v>
      </c>
      <c r="E312" s="138">
        <v>46.785192920563595</v>
      </c>
      <c r="G312" s="141">
        <f t="shared" ref="G312:G325" si="25">G311+$H$310</f>
        <v>31.936333062174519</v>
      </c>
      <c r="H312" s="1">
        <v>5</v>
      </c>
    </row>
    <row r="313" spans="1:8" ht="18.75" x14ac:dyDescent="0.25">
      <c r="A313" s="50">
        <v>31</v>
      </c>
      <c r="B313" s="138">
        <v>19.600171089172363</v>
      </c>
      <c r="C313" s="138">
        <v>24</v>
      </c>
      <c r="D313" s="138">
        <v>9.8606352654707781</v>
      </c>
      <c r="E313" s="138">
        <v>53.46080635464314</v>
      </c>
      <c r="G313" s="141">
        <f t="shared" si="25"/>
        <v>33.709854754753913</v>
      </c>
      <c r="H313" s="1">
        <v>7</v>
      </c>
    </row>
    <row r="314" spans="1:8" ht="18.75" x14ac:dyDescent="0.25">
      <c r="A314" s="50">
        <v>32</v>
      </c>
      <c r="B314" s="138">
        <v>4.4893093109130859</v>
      </c>
      <c r="C314" s="138">
        <v>24</v>
      </c>
      <c r="D314" s="138">
        <v>3.6504147331024042</v>
      </c>
      <c r="E314" s="138">
        <v>32.139724044015487</v>
      </c>
      <c r="G314" s="141">
        <f t="shared" si="25"/>
        <v>35.483376447333306</v>
      </c>
      <c r="H314" s="1">
        <v>11</v>
      </c>
    </row>
    <row r="315" spans="1:8" ht="18.75" x14ac:dyDescent="0.25">
      <c r="A315" s="50">
        <v>33</v>
      </c>
      <c r="B315" s="138">
        <v>9.1239347457885742</v>
      </c>
      <c r="C315" s="138">
        <v>24</v>
      </c>
      <c r="D315" s="138">
        <v>1.817200889988273</v>
      </c>
      <c r="E315" s="138">
        <v>34.941135635776845</v>
      </c>
      <c r="G315" s="141">
        <f t="shared" si="25"/>
        <v>37.2568981399127</v>
      </c>
      <c r="H315" s="1">
        <v>21</v>
      </c>
    </row>
    <row r="316" spans="1:8" ht="18.75" x14ac:dyDescent="0.25">
      <c r="A316" s="50">
        <v>34</v>
      </c>
      <c r="B316" s="138">
        <v>13.481479644775391</v>
      </c>
      <c r="C316" s="138">
        <v>24</v>
      </c>
      <c r="D316" s="138">
        <v>3.9912642008105199</v>
      </c>
      <c r="E316" s="138">
        <v>41.47274384558591</v>
      </c>
      <c r="G316" s="141">
        <f t="shared" si="25"/>
        <v>39.030419832492093</v>
      </c>
      <c r="H316" s="1">
        <v>23</v>
      </c>
    </row>
    <row r="317" spans="1:8" ht="18.75" x14ac:dyDescent="0.25">
      <c r="A317" s="50">
        <v>35</v>
      </c>
      <c r="B317" s="138">
        <v>19.076790809631348</v>
      </c>
      <c r="C317" s="138">
        <v>24</v>
      </c>
      <c r="D317" s="138">
        <v>6.3048640624807062</v>
      </c>
      <c r="E317" s="138">
        <v>49.381654872112051</v>
      </c>
      <c r="G317" s="141">
        <f t="shared" si="25"/>
        <v>40.803941525071487</v>
      </c>
      <c r="H317" s="1">
        <v>20</v>
      </c>
    </row>
    <row r="318" spans="1:8" ht="18.75" x14ac:dyDescent="0.25">
      <c r="A318" s="50">
        <v>36</v>
      </c>
      <c r="B318" s="138">
        <v>11.950166702270508</v>
      </c>
      <c r="C318" s="138">
        <v>24</v>
      </c>
      <c r="D318" s="138">
        <v>12.762851980925543</v>
      </c>
      <c r="E318" s="138">
        <v>48.713018683196054</v>
      </c>
      <c r="G318" s="141">
        <f t="shared" si="25"/>
        <v>42.57746321765088</v>
      </c>
      <c r="H318" s="1">
        <v>25</v>
      </c>
    </row>
    <row r="319" spans="1:8" ht="18.75" x14ac:dyDescent="0.25">
      <c r="A319" s="50">
        <v>37</v>
      </c>
      <c r="B319" s="138">
        <v>19.319212913513184</v>
      </c>
      <c r="C319" s="138">
        <v>24</v>
      </c>
      <c r="D319" s="138">
        <v>4.9024388345697396</v>
      </c>
      <c r="E319" s="138">
        <v>48.22165174808292</v>
      </c>
      <c r="G319" s="141">
        <f t="shared" si="25"/>
        <v>44.350984910230274</v>
      </c>
      <c r="H319" s="1">
        <v>19</v>
      </c>
    </row>
    <row r="320" spans="1:8" ht="18.75" x14ac:dyDescent="0.25">
      <c r="A320" s="50">
        <v>38</v>
      </c>
      <c r="B320" s="138">
        <v>9.5981292724609375</v>
      </c>
      <c r="C320" s="138">
        <v>24</v>
      </c>
      <c r="D320" s="138">
        <v>4.6569627121447912</v>
      </c>
      <c r="E320" s="138">
        <v>38.255091984605727</v>
      </c>
      <c r="G320" s="141">
        <f t="shared" si="25"/>
        <v>46.124506602809667</v>
      </c>
      <c r="H320" s="1">
        <v>18</v>
      </c>
    </row>
    <row r="321" spans="1:16" ht="18.75" x14ac:dyDescent="0.25">
      <c r="A321" s="50">
        <v>39</v>
      </c>
      <c r="B321" s="138">
        <v>16.823735237121582</v>
      </c>
      <c r="C321" s="138">
        <v>24</v>
      </c>
      <c r="D321" s="138">
        <v>5.0097716118308107</v>
      </c>
      <c r="E321" s="138">
        <v>45.833506848952396</v>
      </c>
      <c r="G321" s="141">
        <f t="shared" si="25"/>
        <v>47.898028295389061</v>
      </c>
      <c r="H321" s="1">
        <v>17</v>
      </c>
    </row>
    <row r="322" spans="1:16" ht="18.75" x14ac:dyDescent="0.25">
      <c r="A322" s="50">
        <v>40</v>
      </c>
      <c r="B322" s="138">
        <v>9.2829113006591797</v>
      </c>
      <c r="C322" s="138">
        <v>24</v>
      </c>
      <c r="D322" s="138">
        <v>3.5238275846484584</v>
      </c>
      <c r="E322" s="138">
        <v>36.806738885307638</v>
      </c>
      <c r="G322" s="141">
        <f t="shared" si="25"/>
        <v>49.671549987968454</v>
      </c>
      <c r="H322" s="1">
        <v>18</v>
      </c>
    </row>
    <row r="323" spans="1:16" ht="18.75" x14ac:dyDescent="0.25">
      <c r="A323" s="50">
        <v>41</v>
      </c>
      <c r="B323" s="138">
        <v>19.386378288269043</v>
      </c>
      <c r="C323" s="138">
        <v>24</v>
      </c>
      <c r="D323" s="138">
        <v>4.7521400671964198</v>
      </c>
      <c r="E323" s="138">
        <v>48.138518355465465</v>
      </c>
      <c r="G323" s="141">
        <f t="shared" si="25"/>
        <v>51.445071680547848</v>
      </c>
      <c r="H323" s="1">
        <v>10</v>
      </c>
    </row>
    <row r="324" spans="1:16" ht="18.75" x14ac:dyDescent="0.25">
      <c r="A324" s="50">
        <v>42</v>
      </c>
      <c r="B324" s="138">
        <v>7.3373985290527344</v>
      </c>
      <c r="C324" s="138">
        <v>24</v>
      </c>
      <c r="D324" s="138">
        <v>6.1752670693193839</v>
      </c>
      <c r="E324" s="138">
        <v>37.512665598372116</v>
      </c>
      <c r="G324" s="141">
        <f t="shared" si="25"/>
        <v>53.218593373127241</v>
      </c>
      <c r="H324" s="1">
        <v>2</v>
      </c>
      <c r="L324" s="82" t="s">
        <v>3</v>
      </c>
      <c r="M324" s="82" t="s">
        <v>129</v>
      </c>
      <c r="N324" s="82" t="s">
        <v>130</v>
      </c>
      <c r="O324" s="82" t="s">
        <v>131</v>
      </c>
      <c r="P324" s="82" t="s">
        <v>132</v>
      </c>
    </row>
    <row r="325" spans="1:16" ht="18.75" x14ac:dyDescent="0.25">
      <c r="A325" s="50">
        <v>43</v>
      </c>
      <c r="B325" s="138">
        <v>5.9882211685180664</v>
      </c>
      <c r="C325" s="138">
        <v>24</v>
      </c>
      <c r="D325" s="138">
        <v>7.5064823764967628</v>
      </c>
      <c r="E325" s="138">
        <v>37.494703545014829</v>
      </c>
      <c r="G325" s="141">
        <f t="shared" si="25"/>
        <v>54.992115065706635</v>
      </c>
      <c r="H325" s="1">
        <v>2</v>
      </c>
      <c r="L325" s="50">
        <v>1</v>
      </c>
      <c r="M325" s="139">
        <v>6.8173167109489441</v>
      </c>
      <c r="N325" s="139">
        <v>7.442086935043335</v>
      </c>
      <c r="O325" s="139">
        <v>10.715913319185404</v>
      </c>
      <c r="P325" s="139">
        <v>24.975316965177683</v>
      </c>
    </row>
    <row r="326" spans="1:16" ht="18.75" x14ac:dyDescent="0.25">
      <c r="A326" s="50">
        <v>44</v>
      </c>
      <c r="B326" s="138">
        <v>6.2441349029541016</v>
      </c>
      <c r="C326" s="138">
        <v>24</v>
      </c>
      <c r="D326" s="138">
        <v>6.6177192354702168</v>
      </c>
      <c r="E326" s="138">
        <v>36.86185413842432</v>
      </c>
      <c r="H326" s="1">
        <v>1</v>
      </c>
      <c r="L326" s="50">
        <v>2</v>
      </c>
      <c r="M326" s="139">
        <v>15.13907790184021</v>
      </c>
      <c r="N326" s="139">
        <v>18.787925839424133</v>
      </c>
      <c r="O326" s="139">
        <v>6.3649836625179947</v>
      </c>
      <c r="P326" s="139">
        <v>40.291987403782336</v>
      </c>
    </row>
    <row r="327" spans="1:16" ht="18.75" x14ac:dyDescent="0.25">
      <c r="A327" s="50">
        <v>45</v>
      </c>
      <c r="B327" s="138">
        <v>4.0790929794311523</v>
      </c>
      <c r="C327" s="138">
        <v>24</v>
      </c>
      <c r="D327" s="138">
        <v>4.8787270998526697</v>
      </c>
      <c r="E327" s="138">
        <v>32.95782007928382</v>
      </c>
      <c r="L327" s="50">
        <v>3</v>
      </c>
      <c r="M327" s="139">
        <v>15.077929556369781</v>
      </c>
      <c r="N327" s="139">
        <v>6.3766670227050781</v>
      </c>
      <c r="O327" s="139">
        <v>8.7603096863101992</v>
      </c>
      <c r="P327" s="139">
        <v>30.214906265385061</v>
      </c>
    </row>
    <row r="328" spans="1:16" ht="18.75" x14ac:dyDescent="0.25">
      <c r="A328" s="50">
        <v>46</v>
      </c>
      <c r="B328" s="138">
        <v>13.725654602050781</v>
      </c>
      <c r="C328" s="138">
        <v>24</v>
      </c>
      <c r="D328" s="138">
        <v>6.2306867642541208</v>
      </c>
      <c r="E328" s="138">
        <v>43.956341366304905</v>
      </c>
      <c r="L328" s="50">
        <v>4</v>
      </c>
      <c r="M328" s="139">
        <v>7.8486553430557251</v>
      </c>
      <c r="N328" s="139">
        <v>16.306399703025818</v>
      </c>
      <c r="O328" s="139">
        <v>9.9848488609336314</v>
      </c>
      <c r="P328" s="139">
        <v>34.139903907015174</v>
      </c>
    </row>
    <row r="329" spans="1:16" ht="18.75" x14ac:dyDescent="0.25">
      <c r="A329" s="50">
        <v>47</v>
      </c>
      <c r="B329" s="138">
        <v>17.399594306945801</v>
      </c>
      <c r="C329" s="138">
        <v>24</v>
      </c>
      <c r="D329" s="138">
        <v>4.9032216018569414</v>
      </c>
      <c r="E329" s="138">
        <v>46.302815908802742</v>
      </c>
      <c r="L329" s="50">
        <v>5</v>
      </c>
      <c r="M329" s="139">
        <v>8.6127132773399353</v>
      </c>
      <c r="N329" s="139">
        <v>10.17581582069397</v>
      </c>
      <c r="O329" s="139">
        <v>11.084752903986111</v>
      </c>
      <c r="P329" s="139">
        <v>29.873282002020016</v>
      </c>
    </row>
    <row r="330" spans="1:16" ht="18.75" x14ac:dyDescent="0.25">
      <c r="A330" s="50">
        <v>48</v>
      </c>
      <c r="B330" s="138">
        <v>9.4522457122802734</v>
      </c>
      <c r="C330" s="138">
        <v>24</v>
      </c>
      <c r="D330" s="138">
        <v>3.1910387026747502</v>
      </c>
      <c r="E330" s="138">
        <v>36.643284414955026</v>
      </c>
      <c r="L330" s="50">
        <v>6</v>
      </c>
      <c r="M330" s="139">
        <v>3.0353188514709473</v>
      </c>
      <c r="N330" s="139">
        <v>18.669872879981995</v>
      </c>
      <c r="O330" s="139">
        <v>10.989431192428446</v>
      </c>
      <c r="P330" s="139">
        <v>32.69462292388139</v>
      </c>
    </row>
    <row r="331" spans="1:16" ht="18.75" x14ac:dyDescent="0.25">
      <c r="A331" s="50">
        <v>49</v>
      </c>
      <c r="B331" s="138">
        <v>9.2120542526245117</v>
      </c>
      <c r="C331" s="138">
        <v>24</v>
      </c>
      <c r="D331" s="138">
        <v>5.0937875112687738</v>
      </c>
      <c r="E331" s="138">
        <v>38.305841763893284</v>
      </c>
      <c r="L331" s="50">
        <v>7</v>
      </c>
      <c r="M331" s="139">
        <v>16.636915981769562</v>
      </c>
      <c r="N331" s="139">
        <v>11.592447757720947</v>
      </c>
      <c r="O331" s="139">
        <v>6.8381253132176187</v>
      </c>
      <c r="P331" s="139">
        <v>35.067489052708126</v>
      </c>
    </row>
    <row r="332" spans="1:16" ht="18.75" x14ac:dyDescent="0.25">
      <c r="A332" s="50">
        <v>50</v>
      </c>
      <c r="B332" s="138">
        <v>4.7799873352050781</v>
      </c>
      <c r="C332" s="138">
        <v>24</v>
      </c>
      <c r="D332" s="138">
        <v>2.4349143366881236</v>
      </c>
      <c r="E332" s="138">
        <v>31.214901671893202</v>
      </c>
      <c r="L332" s="50">
        <v>8</v>
      </c>
      <c r="M332" s="139">
        <v>13.376047492027283</v>
      </c>
      <c r="N332" s="139">
        <v>10.561801791191101</v>
      </c>
      <c r="O332" s="139">
        <v>9.6048816568781152</v>
      </c>
      <c r="P332" s="139">
        <v>33.542730940096497</v>
      </c>
    </row>
    <row r="333" spans="1:16" ht="18.75" x14ac:dyDescent="0.25">
      <c r="A333" s="50">
        <v>51</v>
      </c>
      <c r="B333" s="138">
        <v>6.3100519180297852</v>
      </c>
      <c r="C333" s="138">
        <v>24</v>
      </c>
      <c r="D333" s="138">
        <v>5.0176717352887383</v>
      </c>
      <c r="E333" s="138">
        <v>35.327723653318522</v>
      </c>
      <c r="L333" s="137" t="s">
        <v>313</v>
      </c>
      <c r="M333" s="137" t="s">
        <v>313</v>
      </c>
      <c r="N333" s="137" t="s">
        <v>313</v>
      </c>
      <c r="O333" s="137" t="s">
        <v>313</v>
      </c>
      <c r="P333" s="137" t="s">
        <v>313</v>
      </c>
    </row>
    <row r="334" spans="1:16" ht="18.75" x14ac:dyDescent="0.25">
      <c r="A334" s="50">
        <v>52</v>
      </c>
      <c r="B334" s="138">
        <v>17.910173416137695</v>
      </c>
      <c r="C334" s="138">
        <v>24</v>
      </c>
      <c r="D334" s="138">
        <v>13.081941649568972</v>
      </c>
      <c r="E334" s="138">
        <v>54.99211506570667</v>
      </c>
      <c r="L334" s="140">
        <v>193</v>
      </c>
      <c r="M334" s="139">
        <v>12.822737395763397</v>
      </c>
      <c r="N334" s="139">
        <v>29.672120809555054</v>
      </c>
      <c r="O334" s="139">
        <v>11.11958589535829</v>
      </c>
      <c r="P334" s="139">
        <v>53.614444100676742</v>
      </c>
    </row>
    <row r="335" spans="1:16" ht="18.75" x14ac:dyDescent="0.25">
      <c r="A335" s="50">
        <v>53</v>
      </c>
      <c r="B335" s="138">
        <v>12.240340232849121</v>
      </c>
      <c r="C335" s="138">
        <v>24</v>
      </c>
      <c r="D335" s="138">
        <v>6.3829920472007178</v>
      </c>
      <c r="E335" s="138">
        <v>42.623332280049837</v>
      </c>
      <c r="L335" s="140">
        <v>194</v>
      </c>
      <c r="M335" s="139">
        <v>5.2038857936859131</v>
      </c>
      <c r="N335" s="139">
        <v>29.784439206123352</v>
      </c>
      <c r="O335" s="139">
        <v>9.929942685155833</v>
      </c>
      <c r="P335" s="139">
        <v>44.918267684965102</v>
      </c>
    </row>
    <row r="336" spans="1:16" ht="18.75" x14ac:dyDescent="0.25">
      <c r="A336" s="50">
        <v>54</v>
      </c>
      <c r="B336" s="138">
        <v>13.456939697265625</v>
      </c>
      <c r="C336" s="138">
        <v>24</v>
      </c>
      <c r="D336" s="138">
        <v>3.8101497366911654</v>
      </c>
      <c r="E336" s="138">
        <v>41.267089433956791</v>
      </c>
      <c r="L336" s="140">
        <v>195</v>
      </c>
      <c r="M336" s="139">
        <v>5.1427374482154846</v>
      </c>
      <c r="N336" s="139">
        <v>17.373180389404297</v>
      </c>
      <c r="O336" s="139">
        <v>11.048820864208578</v>
      </c>
      <c r="P336" s="139">
        <v>33.564738701828361</v>
      </c>
    </row>
    <row r="337" spans="1:16" ht="18.75" x14ac:dyDescent="0.25">
      <c r="A337" s="50">
        <v>55</v>
      </c>
      <c r="B337" s="138">
        <v>6.4122209548950195</v>
      </c>
      <c r="C337" s="138">
        <v>24</v>
      </c>
      <c r="D337" s="138">
        <v>4.8810576008836861</v>
      </c>
      <c r="E337" s="138">
        <v>35.293278555778706</v>
      </c>
      <c r="L337" s="140">
        <v>196</v>
      </c>
      <c r="M337" s="139">
        <v>15.112681984901428</v>
      </c>
      <c r="N337" s="139">
        <v>26.248225569725037</v>
      </c>
      <c r="O337" s="139">
        <v>12.25682547436176</v>
      </c>
      <c r="P337" s="139">
        <v>53.617733028988226</v>
      </c>
    </row>
    <row r="338" spans="1:16" ht="18.75" x14ac:dyDescent="0.25">
      <c r="A338" s="50">
        <v>56</v>
      </c>
      <c r="B338" s="138">
        <v>14.058347702026367</v>
      </c>
      <c r="C338" s="138">
        <v>24</v>
      </c>
      <c r="D338" s="138">
        <v>2.9205797994889027</v>
      </c>
      <c r="E338" s="138">
        <v>40.978927501515273</v>
      </c>
      <c r="L338" s="140">
        <v>197</v>
      </c>
      <c r="M338" s="139">
        <v>16.936127126216888</v>
      </c>
      <c r="N338" s="139">
        <v>8.8841211795806885</v>
      </c>
      <c r="O338" s="139">
        <v>8.0727427524986766</v>
      </c>
      <c r="P338" s="139">
        <v>33.892991058296253</v>
      </c>
    </row>
    <row r="339" spans="1:16" ht="18.75" x14ac:dyDescent="0.25">
      <c r="A339" s="50">
        <v>57</v>
      </c>
      <c r="B339" s="138">
        <v>11.12293529510498</v>
      </c>
      <c r="C339" s="138">
        <v>24</v>
      </c>
      <c r="D339" s="138">
        <v>3.7426609054523312</v>
      </c>
      <c r="E339" s="138">
        <v>38.865596200557313</v>
      </c>
      <c r="L339" s="140">
        <v>198</v>
      </c>
      <c r="M339" s="139">
        <v>10.29934549331665</v>
      </c>
      <c r="N339" s="139">
        <v>28.611698746681213</v>
      </c>
      <c r="O339" s="139">
        <v>7.2242421156014709</v>
      </c>
      <c r="P339" s="139">
        <v>46.135286355599334</v>
      </c>
    </row>
    <row r="340" spans="1:16" ht="18.75" x14ac:dyDescent="0.25">
      <c r="A340" s="50">
        <v>58</v>
      </c>
      <c r="B340" s="138">
        <v>11.008708953857422</v>
      </c>
      <c r="C340" s="138">
        <v>24</v>
      </c>
      <c r="D340" s="138">
        <v>5.1042482780370513</v>
      </c>
      <c r="E340" s="138">
        <v>40.11295723189447</v>
      </c>
      <c r="L340" s="140">
        <v>199</v>
      </c>
      <c r="M340" s="139">
        <v>19.186877071857452</v>
      </c>
      <c r="N340" s="139">
        <v>10.397341251373291</v>
      </c>
      <c r="O340" s="139">
        <v>10.081324546520507</v>
      </c>
      <c r="P340" s="139">
        <v>39.665542869751249</v>
      </c>
    </row>
    <row r="341" spans="1:16" ht="18.75" x14ac:dyDescent="0.25">
      <c r="A341" s="50">
        <v>59</v>
      </c>
      <c r="B341" s="138">
        <v>17.010544776916504</v>
      </c>
      <c r="C341" s="138">
        <v>24</v>
      </c>
      <c r="D341" s="138">
        <v>8.0947445995416381</v>
      </c>
      <c r="E341" s="138">
        <v>49.105289376458146</v>
      </c>
      <c r="L341" s="140">
        <v>200</v>
      </c>
      <c r="M341" s="139">
        <v>3.4408553838729858</v>
      </c>
      <c r="N341" s="139">
        <v>21.55831515789032</v>
      </c>
      <c r="O341" s="139">
        <v>10.41339186441007</v>
      </c>
      <c r="P341" s="139">
        <v>35.412562406173379</v>
      </c>
    </row>
    <row r="342" spans="1:16" ht="18.75" x14ac:dyDescent="0.25">
      <c r="A342" s="50">
        <v>60</v>
      </c>
      <c r="B342" s="138">
        <v>4.2275791168212891</v>
      </c>
      <c r="C342" s="138">
        <v>24</v>
      </c>
      <c r="D342" s="138">
        <v>9.1890505526654778</v>
      </c>
      <c r="E342" s="138">
        <v>37.416629669486767</v>
      </c>
    </row>
    <row r="343" spans="1:16" ht="18.75" x14ac:dyDescent="0.25">
      <c r="A343" s="50">
        <v>61</v>
      </c>
      <c r="B343" s="138">
        <v>16.43991756439209</v>
      </c>
      <c r="C343" s="138">
        <v>24</v>
      </c>
      <c r="D343" s="138">
        <v>4.0223315261253081</v>
      </c>
      <c r="E343" s="138">
        <v>44.462249090517396</v>
      </c>
    </row>
    <row r="344" spans="1:16" ht="18.75" x14ac:dyDescent="0.25">
      <c r="A344" s="50">
        <v>62</v>
      </c>
      <c r="B344" s="138">
        <v>13.000724792480469</v>
      </c>
      <c r="C344" s="138">
        <v>24</v>
      </c>
      <c r="D344" s="138">
        <v>9.6971018610676225</v>
      </c>
      <c r="E344" s="138">
        <v>46.697826653548091</v>
      </c>
    </row>
    <row r="345" spans="1:16" ht="18.75" x14ac:dyDescent="0.25">
      <c r="A345" s="50">
        <v>63</v>
      </c>
      <c r="B345" s="138">
        <v>11.612347602844238</v>
      </c>
      <c r="C345" s="138">
        <v>24</v>
      </c>
      <c r="D345" s="138">
        <v>4.9426600907396558</v>
      </c>
      <c r="E345" s="138">
        <v>40.555007693583896</v>
      </c>
    </row>
    <row r="346" spans="1:16" ht="18.75" x14ac:dyDescent="0.25">
      <c r="A346" s="50">
        <v>64</v>
      </c>
      <c r="B346" s="138">
        <v>6.6261196136474609</v>
      </c>
      <c r="C346" s="138">
        <v>24</v>
      </c>
      <c r="D346" s="138">
        <v>4.5542202316521845</v>
      </c>
      <c r="E346" s="138">
        <v>35.180339845299642</v>
      </c>
    </row>
    <row r="347" spans="1:16" ht="18.75" x14ac:dyDescent="0.25">
      <c r="A347" s="50">
        <v>65</v>
      </c>
      <c r="B347" s="138">
        <v>5.3853788375854492</v>
      </c>
      <c r="C347" s="138">
        <v>24</v>
      </c>
      <c r="D347" s="138">
        <v>6.0832450980368691</v>
      </c>
      <c r="E347" s="138">
        <v>35.468623935622318</v>
      </c>
    </row>
    <row r="348" spans="1:16" ht="18.75" x14ac:dyDescent="0.25">
      <c r="A348" s="50">
        <v>66</v>
      </c>
      <c r="B348" s="138">
        <v>15.618289947509766</v>
      </c>
      <c r="C348" s="138">
        <v>24</v>
      </c>
      <c r="D348" s="138">
        <v>4.8998418753601936</v>
      </c>
      <c r="E348" s="138">
        <v>44.518131822869961</v>
      </c>
    </row>
    <row r="349" spans="1:16" ht="18.75" x14ac:dyDescent="0.25">
      <c r="A349" s="50">
        <v>67</v>
      </c>
      <c r="B349" s="138">
        <v>19.921975135803223</v>
      </c>
      <c r="C349" s="138">
        <v>24</v>
      </c>
      <c r="D349" s="138">
        <v>9.7783065750236169</v>
      </c>
      <c r="E349" s="138">
        <v>53.700281710826843</v>
      </c>
    </row>
    <row r="350" spans="1:16" ht="18.75" x14ac:dyDescent="0.25">
      <c r="A350" s="50">
        <v>68</v>
      </c>
      <c r="B350" s="138">
        <v>14.709047317504883</v>
      </c>
      <c r="C350" s="138">
        <v>24</v>
      </c>
      <c r="D350" s="138">
        <v>5.3634884849231561</v>
      </c>
      <c r="E350" s="138">
        <v>44.072535802428035</v>
      </c>
    </row>
    <row r="351" spans="1:16" ht="18.75" x14ac:dyDescent="0.25">
      <c r="A351" s="50">
        <v>69</v>
      </c>
      <c r="B351" s="138">
        <v>16.202727317810059</v>
      </c>
      <c r="C351" s="138">
        <v>24</v>
      </c>
      <c r="D351" s="138">
        <v>3.5639579974816651</v>
      </c>
      <c r="E351" s="138">
        <v>43.766685315291724</v>
      </c>
    </row>
    <row r="352" spans="1:16" ht="18.75" x14ac:dyDescent="0.25">
      <c r="A352" s="50">
        <v>70</v>
      </c>
      <c r="B352" s="138">
        <v>12.357009887695313</v>
      </c>
      <c r="C352" s="138">
        <v>24</v>
      </c>
      <c r="D352" s="138">
        <v>5.9454087153056907</v>
      </c>
      <c r="E352" s="138">
        <v>42.302418603001001</v>
      </c>
    </row>
    <row r="353" spans="1:5" ht="18.75" x14ac:dyDescent="0.25">
      <c r="A353" s="50">
        <v>71</v>
      </c>
      <c r="B353" s="138">
        <v>8.460911750793457</v>
      </c>
      <c r="C353" s="138">
        <v>24</v>
      </c>
      <c r="D353" s="138">
        <v>9.6673163861344324</v>
      </c>
      <c r="E353" s="138">
        <v>42.128228136927888</v>
      </c>
    </row>
    <row r="354" spans="1:5" ht="18.75" x14ac:dyDescent="0.25">
      <c r="A354" s="50">
        <v>72</v>
      </c>
      <c r="B354" s="138">
        <v>12.041791915893555</v>
      </c>
      <c r="C354" s="138">
        <v>24</v>
      </c>
      <c r="D354" s="138">
        <v>4.7074361587102445</v>
      </c>
      <c r="E354" s="138">
        <v>40.749228074603799</v>
      </c>
    </row>
    <row r="355" spans="1:5" ht="18.75" x14ac:dyDescent="0.25">
      <c r="A355" s="50">
        <v>73</v>
      </c>
      <c r="B355" s="138">
        <v>12.020625114440918</v>
      </c>
      <c r="C355" s="138">
        <v>24</v>
      </c>
      <c r="D355" s="138">
        <v>10.079584476856137</v>
      </c>
      <c r="E355" s="138">
        <v>46.100209591297059</v>
      </c>
    </row>
    <row r="356" spans="1:5" ht="18.75" x14ac:dyDescent="0.25">
      <c r="A356" s="50">
        <v>74</v>
      </c>
      <c r="B356" s="138">
        <v>15.307216644287109</v>
      </c>
      <c r="C356" s="138">
        <v>24</v>
      </c>
      <c r="D356" s="138">
        <v>2.0288333319544476</v>
      </c>
      <c r="E356" s="138">
        <v>41.336049976241554</v>
      </c>
    </row>
    <row r="357" spans="1:5" ht="18.75" x14ac:dyDescent="0.25">
      <c r="A357" s="50">
        <v>75</v>
      </c>
      <c r="B357" s="138">
        <v>16.246735572814941</v>
      </c>
      <c r="C357" s="138">
        <v>24</v>
      </c>
      <c r="D357" s="138">
        <v>4.5758108257614527</v>
      </c>
      <c r="E357" s="138">
        <v>44.822546398576392</v>
      </c>
    </row>
    <row r="358" spans="1:5" ht="18.75" x14ac:dyDescent="0.25">
      <c r="A358" s="50">
        <v>76</v>
      </c>
      <c r="B358" s="138">
        <v>6.3780155181884766</v>
      </c>
      <c r="C358" s="138">
        <v>24</v>
      </c>
      <c r="D358" s="138">
        <v>6.6917656518440012</v>
      </c>
      <c r="E358" s="138">
        <v>37.069781170032478</v>
      </c>
    </row>
    <row r="359" spans="1:5" ht="18.75" x14ac:dyDescent="0.25">
      <c r="A359" s="50">
        <v>77</v>
      </c>
      <c r="B359" s="138">
        <v>6.3610448837280273</v>
      </c>
      <c r="C359" s="138">
        <v>24</v>
      </c>
      <c r="D359" s="138">
        <v>4.0409810137335516</v>
      </c>
      <c r="E359" s="138">
        <v>34.402025897461577</v>
      </c>
    </row>
    <row r="360" spans="1:5" ht="18.75" x14ac:dyDescent="0.25">
      <c r="A360" s="50">
        <v>78</v>
      </c>
      <c r="B360" s="138">
        <v>13.859535217285156</v>
      </c>
      <c r="C360" s="138">
        <v>24</v>
      </c>
      <c r="D360" s="138">
        <v>6.3010099262074108</v>
      </c>
      <c r="E360" s="138">
        <v>44.16054514349257</v>
      </c>
    </row>
    <row r="361" spans="1:5" ht="18.75" x14ac:dyDescent="0.25">
      <c r="A361" s="50">
        <v>79</v>
      </c>
      <c r="B361" s="138">
        <v>11.658108711242676</v>
      </c>
      <c r="C361" s="138">
        <v>24</v>
      </c>
      <c r="D361" s="138">
        <v>1.4239288772860121</v>
      </c>
      <c r="E361" s="138">
        <v>37.082037588528685</v>
      </c>
    </row>
    <row r="362" spans="1:5" ht="18.75" x14ac:dyDescent="0.25">
      <c r="A362" s="50">
        <v>80</v>
      </c>
      <c r="B362" s="138">
        <v>13.647893905639648</v>
      </c>
      <c r="C362" s="138">
        <v>24</v>
      </c>
      <c r="D362" s="138">
        <v>3.1610074840806179</v>
      </c>
      <c r="E362" s="138">
        <v>40.808901389720269</v>
      </c>
    </row>
    <row r="363" spans="1:5" ht="18.75" x14ac:dyDescent="0.25">
      <c r="A363" s="50">
        <v>81</v>
      </c>
      <c r="B363" s="138">
        <v>11.119006156921387</v>
      </c>
      <c r="C363" s="138">
        <v>24</v>
      </c>
      <c r="D363" s="138">
        <v>6.0108425555619469</v>
      </c>
      <c r="E363" s="138">
        <v>41.129848712483337</v>
      </c>
    </row>
    <row r="364" spans="1:5" ht="18.75" x14ac:dyDescent="0.25">
      <c r="A364" s="50">
        <v>82</v>
      </c>
      <c r="B364" s="138">
        <v>4.5388679504394531</v>
      </c>
      <c r="C364" s="138">
        <v>24</v>
      </c>
      <c r="D364" s="138">
        <v>2.2129512163590532</v>
      </c>
      <c r="E364" s="138">
        <v>30.751819166798505</v>
      </c>
    </row>
    <row r="365" spans="1:5" ht="18.75" x14ac:dyDescent="0.25">
      <c r="A365" s="50">
        <v>83</v>
      </c>
      <c r="B365" s="138">
        <v>10.94722843170166</v>
      </c>
      <c r="C365" s="138">
        <v>24</v>
      </c>
      <c r="D365" s="138">
        <v>7.4421678977388543</v>
      </c>
      <c r="E365" s="138">
        <v>42.389396329440515</v>
      </c>
    </row>
    <row r="366" spans="1:5" ht="18.75" x14ac:dyDescent="0.25">
      <c r="A366" s="50">
        <v>84</v>
      </c>
      <c r="B366" s="138">
        <v>16.67198371887207</v>
      </c>
      <c r="C366" s="138">
        <v>24</v>
      </c>
      <c r="D366" s="138">
        <v>10.698012352373294</v>
      </c>
      <c r="E366" s="138">
        <v>51.369996071245367</v>
      </c>
    </row>
    <row r="367" spans="1:5" ht="18.75" x14ac:dyDescent="0.25">
      <c r="A367" s="50">
        <v>85</v>
      </c>
      <c r="B367" s="138">
        <v>5.1267843246459961</v>
      </c>
      <c r="C367" s="138">
        <v>24</v>
      </c>
      <c r="D367" s="138">
        <v>3.0627807512803269</v>
      </c>
      <c r="E367" s="138">
        <v>32.189565075926325</v>
      </c>
    </row>
    <row r="368" spans="1:5" ht="18.75" x14ac:dyDescent="0.25">
      <c r="A368" s="50">
        <v>86</v>
      </c>
      <c r="B368" s="138">
        <v>13.4033203125</v>
      </c>
      <c r="C368" s="138">
        <v>24</v>
      </c>
      <c r="D368" s="138">
        <v>3.7867982152031057</v>
      </c>
      <c r="E368" s="138">
        <v>41.190118527703106</v>
      </c>
    </row>
    <row r="369" spans="1:5" ht="18.75" x14ac:dyDescent="0.25">
      <c r="A369" s="50">
        <v>87</v>
      </c>
      <c r="B369" s="138">
        <v>16.670735359191895</v>
      </c>
      <c r="C369" s="138">
        <v>24</v>
      </c>
      <c r="D369" s="138">
        <v>1.2420655220250865</v>
      </c>
      <c r="E369" s="138">
        <v>41.912800881216981</v>
      </c>
    </row>
    <row r="370" spans="1:5" ht="18.75" x14ac:dyDescent="0.25">
      <c r="A370" s="50">
        <v>88</v>
      </c>
      <c r="B370" s="138">
        <v>6.2156658172607422</v>
      </c>
      <c r="C370" s="138">
        <v>24</v>
      </c>
      <c r="D370" s="138">
        <v>6.8287819891105954</v>
      </c>
      <c r="E370" s="138">
        <v>37.044447806371338</v>
      </c>
    </row>
    <row r="371" spans="1:5" ht="18.75" x14ac:dyDescent="0.25">
      <c r="A371" s="50">
        <v>89</v>
      </c>
      <c r="B371" s="138">
        <v>5.3814496994018555</v>
      </c>
      <c r="C371" s="138">
        <v>24</v>
      </c>
      <c r="D371" s="138">
        <v>9.355044924067343</v>
      </c>
      <c r="E371" s="138">
        <v>38.736494623469198</v>
      </c>
    </row>
    <row r="372" spans="1:5" ht="18.75" x14ac:dyDescent="0.25">
      <c r="A372" s="50">
        <v>90</v>
      </c>
      <c r="B372" s="138">
        <v>10.145519256591797</v>
      </c>
      <c r="C372" s="138">
        <v>24</v>
      </c>
      <c r="D372" s="138">
        <v>4.7184152759838494</v>
      </c>
      <c r="E372" s="138">
        <v>38.863934532575648</v>
      </c>
    </row>
    <row r="373" spans="1:5" ht="18.75" x14ac:dyDescent="0.25">
      <c r="A373" s="50">
        <v>91</v>
      </c>
      <c r="B373" s="138">
        <v>10.271988868713379</v>
      </c>
      <c r="C373" s="138">
        <v>24</v>
      </c>
      <c r="D373" s="138">
        <v>4.5330676510924075</v>
      </c>
      <c r="E373" s="138">
        <v>38.805056519805788</v>
      </c>
    </row>
    <row r="374" spans="1:5" ht="18.75" x14ac:dyDescent="0.25">
      <c r="A374" s="50">
        <v>92</v>
      </c>
      <c r="B374" s="138">
        <v>4.1739597320556641</v>
      </c>
      <c r="C374" s="138">
        <v>24</v>
      </c>
      <c r="D374" s="138">
        <v>9.1439839285656141</v>
      </c>
      <c r="E374" s="138">
        <v>37.317943660621282</v>
      </c>
    </row>
    <row r="375" spans="1:5" ht="18.75" x14ac:dyDescent="0.25">
      <c r="A375" s="50">
        <v>93</v>
      </c>
      <c r="B375" s="138">
        <v>6.0741643905639648</v>
      </c>
      <c r="C375" s="138">
        <v>24</v>
      </c>
      <c r="D375" s="138">
        <v>9.6124820638952588</v>
      </c>
      <c r="E375" s="138">
        <v>39.686646454459222</v>
      </c>
    </row>
    <row r="376" spans="1:5" ht="18.75" x14ac:dyDescent="0.25">
      <c r="A376" s="50">
        <v>94</v>
      </c>
      <c r="B376" s="138">
        <v>12.759605407714844</v>
      </c>
      <c r="C376" s="138">
        <v>24</v>
      </c>
      <c r="D376" s="138">
        <v>9.4751765343553558</v>
      </c>
      <c r="E376" s="138">
        <v>46.2347819420702</v>
      </c>
    </row>
    <row r="377" spans="1:5" ht="18.75" x14ac:dyDescent="0.25">
      <c r="A377" s="50">
        <v>95</v>
      </c>
      <c r="B377" s="138">
        <v>13.519299507141113</v>
      </c>
      <c r="C377" s="138">
        <v>24</v>
      </c>
      <c r="D377" s="138">
        <v>5.8427074338682647</v>
      </c>
      <c r="E377" s="138">
        <v>43.362006941009376</v>
      </c>
    </row>
    <row r="378" spans="1:5" ht="18.75" x14ac:dyDescent="0.25">
      <c r="A378" s="50">
        <v>96</v>
      </c>
      <c r="B378" s="138">
        <v>10.634267807006836</v>
      </c>
      <c r="C378" s="138">
        <v>24</v>
      </c>
      <c r="D378" s="138">
        <v>6.4729453727846522</v>
      </c>
      <c r="E378" s="138">
        <v>41.107213179791486</v>
      </c>
    </row>
    <row r="379" spans="1:5" ht="18.75" x14ac:dyDescent="0.25">
      <c r="A379" s="50">
        <v>97</v>
      </c>
      <c r="B379" s="138">
        <v>11.019625663757324</v>
      </c>
      <c r="C379" s="138">
        <v>24</v>
      </c>
      <c r="D379" s="138">
        <v>3.2996877847104491</v>
      </c>
      <c r="E379" s="138">
        <v>38.319313448467774</v>
      </c>
    </row>
    <row r="380" spans="1:5" ht="18.75" x14ac:dyDescent="0.25">
      <c r="A380" s="50">
        <v>98</v>
      </c>
      <c r="B380" s="138">
        <v>19.626438140869141</v>
      </c>
      <c r="C380" s="138">
        <v>24</v>
      </c>
      <c r="D380" s="138">
        <v>4.7928303537586228</v>
      </c>
      <c r="E380" s="138">
        <v>48.419268494627765</v>
      </c>
    </row>
    <row r="381" spans="1:5" ht="18.75" x14ac:dyDescent="0.25">
      <c r="A381" s="50">
        <v>99</v>
      </c>
      <c r="B381" s="138">
        <v>13.183419227600098</v>
      </c>
      <c r="C381" s="138">
        <v>24</v>
      </c>
      <c r="D381" s="138">
        <v>5.4809940645261186</v>
      </c>
      <c r="E381" s="138">
        <v>42.664413292126213</v>
      </c>
    </row>
    <row r="382" spans="1:5" ht="18.75" x14ac:dyDescent="0.25">
      <c r="A382" s="50">
        <v>100</v>
      </c>
      <c r="B382" s="138">
        <v>13.845857620239258</v>
      </c>
      <c r="C382" s="138">
        <v>24</v>
      </c>
      <c r="D382" s="138">
        <v>4.9665760953922824</v>
      </c>
      <c r="E382" s="138">
        <v>42.812433715631542</v>
      </c>
    </row>
    <row r="383" spans="1:5" ht="18.75" x14ac:dyDescent="0.25">
      <c r="A383" s="50">
        <v>101</v>
      </c>
      <c r="B383" s="138">
        <v>6.2119741439819336</v>
      </c>
      <c r="C383" s="138">
        <v>24</v>
      </c>
      <c r="D383" s="138">
        <v>6.301822672788953</v>
      </c>
      <c r="E383" s="138">
        <v>36.513796816770885</v>
      </c>
    </row>
    <row r="384" spans="1:5" ht="18.75" x14ac:dyDescent="0.25">
      <c r="A384" s="50">
        <v>102</v>
      </c>
      <c r="B384" s="138">
        <v>4.5143280029296875</v>
      </c>
      <c r="C384" s="138">
        <v>24</v>
      </c>
      <c r="D384" s="138">
        <v>1.6484833666654342</v>
      </c>
      <c r="E384" s="138">
        <v>30.162811369595122</v>
      </c>
    </row>
    <row r="385" spans="1:5" ht="18.75" x14ac:dyDescent="0.25">
      <c r="A385" s="50">
        <v>103</v>
      </c>
      <c r="B385" s="138">
        <v>18.719426155090332</v>
      </c>
      <c r="C385" s="138">
        <v>24</v>
      </c>
      <c r="D385" s="138">
        <v>5.9116307105234682</v>
      </c>
      <c r="E385" s="138">
        <v>48.6310568656138</v>
      </c>
    </row>
    <row r="386" spans="1:5" ht="18.75" x14ac:dyDescent="0.25">
      <c r="A386" s="50">
        <v>104</v>
      </c>
      <c r="B386" s="138">
        <v>11.17860221862793</v>
      </c>
      <c r="C386" s="138">
        <v>24</v>
      </c>
      <c r="D386" s="138">
        <v>4.3374351730646072</v>
      </c>
      <c r="E386" s="138">
        <v>39.516037391692535</v>
      </c>
    </row>
    <row r="387" spans="1:5" ht="18.75" x14ac:dyDescent="0.25">
      <c r="A387" s="50">
        <v>105</v>
      </c>
      <c r="B387" s="138">
        <v>5.094569206237793</v>
      </c>
      <c r="C387" s="138">
        <v>24</v>
      </c>
      <c r="D387" s="138">
        <v>5.5357302660975094</v>
      </c>
      <c r="E387" s="138">
        <v>34.630299472335302</v>
      </c>
    </row>
    <row r="388" spans="1:5" ht="18.75" x14ac:dyDescent="0.25">
      <c r="A388" s="50">
        <v>106</v>
      </c>
      <c r="B388" s="138">
        <v>17.069026947021484</v>
      </c>
      <c r="C388" s="138">
        <v>24</v>
      </c>
      <c r="D388" s="138">
        <v>3.3136358049303114</v>
      </c>
      <c r="E388" s="138">
        <v>44.382662751951798</v>
      </c>
    </row>
    <row r="389" spans="1:5" ht="18.75" x14ac:dyDescent="0.25">
      <c r="A389" s="50">
        <v>107</v>
      </c>
      <c r="B389" s="138">
        <v>8.8809823989868164</v>
      </c>
      <c r="C389" s="138">
        <v>24</v>
      </c>
      <c r="D389" s="138">
        <v>9.6800363277929584</v>
      </c>
      <c r="E389" s="138">
        <v>42.561018726779778</v>
      </c>
    </row>
    <row r="390" spans="1:5" ht="18.75" x14ac:dyDescent="0.25">
      <c r="A390" s="50">
        <v>108</v>
      </c>
      <c r="B390" s="138">
        <v>9.1368961334228516</v>
      </c>
      <c r="C390" s="138">
        <v>24</v>
      </c>
      <c r="D390" s="138">
        <v>8.4327399657652204</v>
      </c>
      <c r="E390" s="138">
        <v>41.569636099188074</v>
      </c>
    </row>
    <row r="391" spans="1:5" ht="18.75" x14ac:dyDescent="0.25">
      <c r="A391" s="50">
        <v>109</v>
      </c>
      <c r="B391" s="138">
        <v>13.998221397399902</v>
      </c>
      <c r="C391" s="138">
        <v>24</v>
      </c>
      <c r="D391" s="138">
        <v>12.386091414309348</v>
      </c>
      <c r="E391" s="138">
        <v>50.38431281170925</v>
      </c>
    </row>
    <row r="392" spans="1:5" ht="18.75" x14ac:dyDescent="0.25">
      <c r="A392" s="50">
        <v>110</v>
      </c>
      <c r="B392" s="138">
        <v>19.870613098144531</v>
      </c>
      <c r="C392" s="138">
        <v>24</v>
      </c>
      <c r="D392" s="138">
        <v>7.2947975834699808</v>
      </c>
      <c r="E392" s="138">
        <v>51.16541068161451</v>
      </c>
    </row>
    <row r="393" spans="1:5" ht="18.75" x14ac:dyDescent="0.25">
      <c r="A393" s="50">
        <v>111</v>
      </c>
      <c r="B393" s="138">
        <v>7.7320528030395508</v>
      </c>
      <c r="C393" s="138">
        <v>24</v>
      </c>
      <c r="D393" s="138">
        <v>5.8867114548768775</v>
      </c>
      <c r="E393" s="138">
        <v>37.618764257916425</v>
      </c>
    </row>
    <row r="394" spans="1:5" ht="18.75" x14ac:dyDescent="0.25">
      <c r="A394" s="50">
        <v>112</v>
      </c>
      <c r="B394" s="138">
        <v>15.784704208374023</v>
      </c>
      <c r="C394" s="138">
        <v>24</v>
      </c>
      <c r="D394" s="138">
        <v>4.1474924442501244</v>
      </c>
      <c r="E394" s="138">
        <v>43.93219665262415</v>
      </c>
    </row>
    <row r="395" spans="1:5" ht="18.75" x14ac:dyDescent="0.25">
      <c r="A395" s="50">
        <v>113</v>
      </c>
      <c r="B395" s="138">
        <v>7.3804502487182617</v>
      </c>
      <c r="C395" s="138">
        <v>24</v>
      </c>
      <c r="D395" s="138">
        <v>4.2942077383569384</v>
      </c>
      <c r="E395" s="138">
        <v>35.6746579870752</v>
      </c>
    </row>
    <row r="396" spans="1:5" ht="18.75" x14ac:dyDescent="0.25">
      <c r="A396" s="50">
        <v>114</v>
      </c>
      <c r="B396" s="138">
        <v>7.6727485656738281</v>
      </c>
      <c r="C396" s="138">
        <v>24</v>
      </c>
      <c r="D396" s="138">
        <v>4.0183643045341668</v>
      </c>
      <c r="E396" s="138">
        <v>35.691112870207995</v>
      </c>
    </row>
    <row r="397" spans="1:5" ht="18.75" x14ac:dyDescent="0.25">
      <c r="A397" s="50">
        <v>115</v>
      </c>
      <c r="B397" s="138">
        <v>8.2057428359985352</v>
      </c>
      <c r="C397" s="138">
        <v>24</v>
      </c>
      <c r="D397" s="138">
        <v>5.9204126128536281</v>
      </c>
      <c r="E397" s="138">
        <v>38.12615544885216</v>
      </c>
    </row>
    <row r="398" spans="1:5" ht="18.75" x14ac:dyDescent="0.25">
      <c r="A398" s="50">
        <v>116</v>
      </c>
      <c r="B398" s="138">
        <v>16.078569412231445</v>
      </c>
      <c r="C398" s="138">
        <v>24</v>
      </c>
      <c r="D398" s="138">
        <v>6.9112827155542416</v>
      </c>
      <c r="E398" s="138">
        <v>46.989852127785689</v>
      </c>
    </row>
    <row r="399" spans="1:5" ht="18.75" x14ac:dyDescent="0.25">
      <c r="A399" s="50">
        <v>117</v>
      </c>
      <c r="B399" s="138">
        <v>18.197798728942871</v>
      </c>
      <c r="C399" s="138">
        <v>24</v>
      </c>
      <c r="D399" s="138">
        <v>7.3562240446782514</v>
      </c>
      <c r="E399" s="138">
        <v>49.554022773621121</v>
      </c>
    </row>
    <row r="400" spans="1:5" ht="18.75" x14ac:dyDescent="0.25">
      <c r="A400" s="50">
        <v>118</v>
      </c>
      <c r="B400" s="138">
        <v>15.165130615234375</v>
      </c>
      <c r="C400" s="138">
        <v>24</v>
      </c>
      <c r="D400" s="138">
        <v>4.5238293432375425</v>
      </c>
      <c r="E400" s="138">
        <v>43.688959958471919</v>
      </c>
    </row>
    <row r="401" spans="1:5" ht="18.75" x14ac:dyDescent="0.25">
      <c r="A401" s="50">
        <v>119</v>
      </c>
      <c r="B401" s="138">
        <v>12.55717945098877</v>
      </c>
      <c r="C401" s="138">
        <v>24</v>
      </c>
      <c r="D401" s="138">
        <v>5.7688019237838102</v>
      </c>
      <c r="E401" s="138">
        <v>42.325981374772581</v>
      </c>
    </row>
    <row r="402" spans="1:5" ht="18.75" x14ac:dyDescent="0.25">
      <c r="A402" s="50">
        <v>120</v>
      </c>
      <c r="B402" s="138">
        <v>7.9774761199951172</v>
      </c>
      <c r="C402" s="138">
        <v>24</v>
      </c>
      <c r="D402" s="138">
        <v>7.9080660665115721</v>
      </c>
      <c r="E402" s="138">
        <v>39.88554218650669</v>
      </c>
    </row>
    <row r="403" spans="1:5" ht="18.75" x14ac:dyDescent="0.25">
      <c r="A403" s="50">
        <v>121</v>
      </c>
      <c r="B403" s="138">
        <v>13.01862621307373</v>
      </c>
      <c r="C403" s="138">
        <v>24</v>
      </c>
      <c r="D403" s="138">
        <v>6.5839195384905009</v>
      </c>
      <c r="E403" s="138">
        <v>43.602545751564229</v>
      </c>
    </row>
    <row r="404" spans="1:5" ht="18.75" x14ac:dyDescent="0.25">
      <c r="A404" s="50">
        <v>122</v>
      </c>
      <c r="B404" s="138">
        <v>11.907329559326172</v>
      </c>
      <c r="C404" s="138">
        <v>24</v>
      </c>
      <c r="D404" s="138">
        <v>5.5245586380783003</v>
      </c>
      <c r="E404" s="138">
        <v>41.431888197404476</v>
      </c>
    </row>
    <row r="405" spans="1:5" ht="18.75" x14ac:dyDescent="0.25">
      <c r="A405" s="50">
        <v>123</v>
      </c>
      <c r="B405" s="138">
        <v>11.117173194885254</v>
      </c>
      <c r="C405" s="138">
        <v>24</v>
      </c>
      <c r="D405" s="138">
        <v>7.0551899683014421</v>
      </c>
      <c r="E405" s="138">
        <v>42.172363163186695</v>
      </c>
    </row>
    <row r="406" spans="1:5" ht="18.75" x14ac:dyDescent="0.25">
      <c r="A406" s="50">
        <v>124</v>
      </c>
      <c r="B406" s="138">
        <v>10.560037612915039</v>
      </c>
      <c r="C406" s="138">
        <v>24</v>
      </c>
      <c r="D406" s="138">
        <v>11.50614587910354</v>
      </c>
      <c r="E406" s="138">
        <v>46.066183492018581</v>
      </c>
    </row>
    <row r="407" spans="1:5" ht="18.75" x14ac:dyDescent="0.25">
      <c r="A407" s="50">
        <v>125</v>
      </c>
      <c r="B407" s="138">
        <v>18.33560848236084</v>
      </c>
      <c r="C407" s="138">
        <v>24</v>
      </c>
      <c r="D407" s="138">
        <v>6.9554219151328018</v>
      </c>
      <c r="E407" s="138">
        <v>49.291030397493643</v>
      </c>
    </row>
    <row r="408" spans="1:5" ht="18.75" x14ac:dyDescent="0.25">
      <c r="A408" s="50">
        <v>126</v>
      </c>
      <c r="B408" s="138">
        <v>14.896415710449219</v>
      </c>
      <c r="C408" s="138">
        <v>24</v>
      </c>
      <c r="D408" s="138">
        <v>12.235788083723609</v>
      </c>
      <c r="E408" s="138">
        <v>51.132203794172824</v>
      </c>
    </row>
    <row r="409" spans="1:5" ht="18.75" x14ac:dyDescent="0.25">
      <c r="A409" s="50">
        <v>127</v>
      </c>
      <c r="B409" s="138">
        <v>9.7807435989379883</v>
      </c>
      <c r="C409" s="138">
        <v>24</v>
      </c>
      <c r="D409" s="138">
        <v>4.1553471994377347</v>
      </c>
      <c r="E409" s="138">
        <v>37.936090798375723</v>
      </c>
    </row>
    <row r="410" spans="1:5" ht="18.75" x14ac:dyDescent="0.25">
      <c r="A410" s="50">
        <v>128</v>
      </c>
      <c r="B410" s="138">
        <v>12.771078109741211</v>
      </c>
      <c r="C410" s="138">
        <v>24</v>
      </c>
      <c r="D410" s="138">
        <v>7.7314301749627781</v>
      </c>
      <c r="E410" s="138">
        <v>44.502508284703993</v>
      </c>
    </row>
    <row r="411" spans="1:5" ht="18.75" x14ac:dyDescent="0.25">
      <c r="A411" s="50">
        <v>129</v>
      </c>
      <c r="B411" s="138">
        <v>8.2781400680541992</v>
      </c>
      <c r="C411" s="138">
        <v>24</v>
      </c>
      <c r="D411" s="138">
        <v>11.844536219758485</v>
      </c>
      <c r="E411" s="138">
        <v>44.122676287812681</v>
      </c>
    </row>
    <row r="412" spans="1:5" ht="18.75" x14ac:dyDescent="0.25">
      <c r="A412" s="50">
        <v>130</v>
      </c>
      <c r="B412" s="138">
        <v>14.596256256103516</v>
      </c>
      <c r="C412" s="138">
        <v>24</v>
      </c>
      <c r="D412" s="138">
        <v>4.4544826417776786</v>
      </c>
      <c r="E412" s="138">
        <v>43.050738897881196</v>
      </c>
    </row>
    <row r="413" spans="1:5" ht="18.75" x14ac:dyDescent="0.25">
      <c r="A413" s="50">
        <v>131</v>
      </c>
      <c r="B413" s="138">
        <v>10.066933631896973</v>
      </c>
      <c r="C413" s="138">
        <v>24</v>
      </c>
      <c r="D413" s="138">
        <v>12.444298657841829</v>
      </c>
      <c r="E413" s="138">
        <v>46.5112322897388</v>
      </c>
    </row>
    <row r="414" spans="1:5" ht="18.75" x14ac:dyDescent="0.25">
      <c r="A414" s="50">
        <v>132</v>
      </c>
      <c r="B414" s="138">
        <v>4.8540058135986328</v>
      </c>
      <c r="C414" s="138">
        <v>24</v>
      </c>
      <c r="D414" s="138">
        <v>6.3067014589606076</v>
      </c>
      <c r="E414" s="138">
        <v>35.160707272559243</v>
      </c>
    </row>
    <row r="415" spans="1:5" ht="18.75" x14ac:dyDescent="0.25">
      <c r="A415" s="50">
        <v>133</v>
      </c>
      <c r="B415" s="138">
        <v>18.098418235778809</v>
      </c>
      <c r="C415" s="138">
        <v>24</v>
      </c>
      <c r="D415" s="138">
        <v>4.3727171062995858</v>
      </c>
      <c r="E415" s="138">
        <v>46.471135342078398</v>
      </c>
    </row>
    <row r="416" spans="1:5" ht="18.75" x14ac:dyDescent="0.25">
      <c r="A416" s="50">
        <v>134</v>
      </c>
      <c r="B416" s="138">
        <v>6.2761383056640625</v>
      </c>
      <c r="C416" s="138">
        <v>24</v>
      </c>
      <c r="D416" s="138">
        <v>3.1713920166005893</v>
      </c>
      <c r="E416" s="138">
        <v>33.447530322264655</v>
      </c>
    </row>
    <row r="417" spans="1:5" ht="18.75" x14ac:dyDescent="0.25">
      <c r="A417" s="50">
        <v>135</v>
      </c>
      <c r="B417" s="138">
        <v>10.356602668762207</v>
      </c>
      <c r="C417" s="138">
        <v>24</v>
      </c>
      <c r="D417" s="138">
        <v>4.0579499338870022</v>
      </c>
      <c r="E417" s="138">
        <v>38.414552602649209</v>
      </c>
    </row>
    <row r="418" spans="1:5" ht="18.75" x14ac:dyDescent="0.25">
      <c r="A418" s="50">
        <v>136</v>
      </c>
      <c r="B418" s="138">
        <v>14.124982833862305</v>
      </c>
      <c r="C418" s="138">
        <v>24</v>
      </c>
      <c r="D418" s="138">
        <v>8.0923340087912834</v>
      </c>
      <c r="E418" s="138">
        <v>46.217316842653588</v>
      </c>
    </row>
    <row r="419" spans="1:5" ht="18.75" x14ac:dyDescent="0.25">
      <c r="A419" s="50">
        <v>137</v>
      </c>
      <c r="B419" s="138">
        <v>10.376521110534668</v>
      </c>
      <c r="C419" s="138">
        <v>24</v>
      </c>
      <c r="D419" s="138">
        <v>6.0468055488306289</v>
      </c>
      <c r="E419" s="138">
        <v>40.423326659365294</v>
      </c>
    </row>
    <row r="420" spans="1:5" ht="18.75" x14ac:dyDescent="0.25">
      <c r="A420" s="50">
        <v>138</v>
      </c>
      <c r="B420" s="138">
        <v>4.2029075622558594</v>
      </c>
      <c r="C420" s="138">
        <v>24</v>
      </c>
      <c r="D420" s="138">
        <v>4.6890288078148217</v>
      </c>
      <c r="E420" s="138">
        <v>32.891936370070681</v>
      </c>
    </row>
    <row r="421" spans="1:5" ht="18.75" x14ac:dyDescent="0.25">
      <c r="A421" s="50">
        <v>139</v>
      </c>
      <c r="B421" s="138">
        <v>5.1424264907836914</v>
      </c>
      <c r="C421" s="138">
        <v>24</v>
      </c>
      <c r="D421" s="138">
        <v>6.9972967445893488</v>
      </c>
      <c r="E421" s="138">
        <v>36.13972323537304</v>
      </c>
    </row>
    <row r="422" spans="1:5" ht="18.75" x14ac:dyDescent="0.25">
      <c r="A422" s="50">
        <v>140</v>
      </c>
      <c r="B422" s="138">
        <v>15.522974014282227</v>
      </c>
      <c r="C422" s="138">
        <v>24</v>
      </c>
      <c r="D422" s="138">
        <v>10.307737742376492</v>
      </c>
      <c r="E422" s="138">
        <v>49.830711756658715</v>
      </c>
    </row>
    <row r="423" spans="1:5" ht="18.75" x14ac:dyDescent="0.25">
      <c r="A423" s="50">
        <v>141</v>
      </c>
      <c r="B423" s="138">
        <v>10.259665489196777</v>
      </c>
      <c r="C423" s="138">
        <v>24</v>
      </c>
      <c r="D423" s="138">
        <v>8.2571376755909967</v>
      </c>
      <c r="E423" s="138">
        <v>42.516803164787774</v>
      </c>
    </row>
    <row r="424" spans="1:5" ht="18.75" x14ac:dyDescent="0.25">
      <c r="A424" s="50">
        <v>142</v>
      </c>
      <c r="B424" s="138">
        <v>5.8199234008789062</v>
      </c>
      <c r="C424" s="138">
        <v>24</v>
      </c>
      <c r="D424" s="138">
        <v>8.6035573535037706</v>
      </c>
      <c r="E424" s="138">
        <v>38.42348075438268</v>
      </c>
    </row>
    <row r="425" spans="1:5" ht="18.75" x14ac:dyDescent="0.25">
      <c r="A425" s="50">
        <v>143</v>
      </c>
      <c r="B425" s="138">
        <v>16.366299629211426</v>
      </c>
      <c r="C425" s="138">
        <v>24</v>
      </c>
      <c r="D425" s="138">
        <v>4.4529116228289798</v>
      </c>
      <c r="E425" s="138">
        <v>44.819211252040404</v>
      </c>
    </row>
    <row r="426" spans="1:5" ht="18.75" x14ac:dyDescent="0.25">
      <c r="A426" s="50">
        <v>144</v>
      </c>
      <c r="B426" s="138">
        <v>10.567022323608398</v>
      </c>
      <c r="C426" s="138">
        <v>24</v>
      </c>
      <c r="D426" s="138">
        <v>10.923383278692469</v>
      </c>
      <c r="E426" s="138">
        <v>45.490405602300868</v>
      </c>
    </row>
    <row r="427" spans="1:5" ht="18.75" x14ac:dyDescent="0.25">
      <c r="A427" s="50">
        <v>145</v>
      </c>
      <c r="B427" s="138">
        <v>16.014697074890137</v>
      </c>
      <c r="C427" s="138">
        <v>24</v>
      </c>
      <c r="D427" s="138">
        <v>9.0960069368397498</v>
      </c>
      <c r="E427" s="138">
        <v>49.110704011729887</v>
      </c>
    </row>
    <row r="428" spans="1:5" ht="18.75" x14ac:dyDescent="0.25">
      <c r="A428" s="50">
        <v>146</v>
      </c>
      <c r="B428" s="138">
        <v>9.4345588684082031</v>
      </c>
      <c r="C428" s="138">
        <v>24</v>
      </c>
      <c r="D428" s="138">
        <v>6.8730761632373776</v>
      </c>
      <c r="E428" s="138">
        <v>40.307635031645582</v>
      </c>
    </row>
    <row r="429" spans="1:5" ht="18.75" x14ac:dyDescent="0.25">
      <c r="A429" s="50">
        <v>147</v>
      </c>
      <c r="B429" s="138">
        <v>15.84291934967041</v>
      </c>
      <c r="C429" s="138">
        <v>24</v>
      </c>
      <c r="D429" s="138">
        <v>4.0650931508803207</v>
      </c>
      <c r="E429" s="138">
        <v>43.908012500550733</v>
      </c>
    </row>
    <row r="430" spans="1:5" ht="18.75" x14ac:dyDescent="0.25">
      <c r="A430" s="50">
        <v>148</v>
      </c>
      <c r="B430" s="138">
        <v>19.02495002746582</v>
      </c>
      <c r="C430" s="138">
        <v>24</v>
      </c>
      <c r="D430" s="138">
        <v>8.8706169727714084</v>
      </c>
      <c r="E430" s="138">
        <v>51.895567000237229</v>
      </c>
    </row>
    <row r="431" spans="1:5" ht="18.75" x14ac:dyDescent="0.25">
      <c r="A431" s="50">
        <v>149</v>
      </c>
      <c r="B431" s="138">
        <v>11.207045555114746</v>
      </c>
      <c r="C431" s="138">
        <v>24</v>
      </c>
      <c r="D431" s="138">
        <v>5.850501278630734</v>
      </c>
      <c r="E431" s="138">
        <v>41.057546833745477</v>
      </c>
    </row>
    <row r="432" spans="1:5" ht="18.75" x14ac:dyDescent="0.25">
      <c r="A432" s="50">
        <v>150</v>
      </c>
      <c r="B432" s="138">
        <v>18.29901123046875</v>
      </c>
      <c r="C432" s="138">
        <v>24</v>
      </c>
      <c r="D432" s="138">
        <v>5.9790879373161978</v>
      </c>
      <c r="E432" s="138">
        <v>48.278099167784944</v>
      </c>
    </row>
    <row r="433" spans="1:5" ht="18.75" x14ac:dyDescent="0.25">
      <c r="A433" s="50">
        <v>151</v>
      </c>
      <c r="B433" s="138">
        <v>13.589863777160645</v>
      </c>
      <c r="C433" s="138">
        <v>24</v>
      </c>
      <c r="D433" s="138">
        <v>9.0163504790672739</v>
      </c>
      <c r="E433" s="138">
        <v>46.606214256227915</v>
      </c>
    </row>
    <row r="434" spans="1:5" ht="18.75" x14ac:dyDescent="0.25">
      <c r="A434" s="50">
        <v>152</v>
      </c>
      <c r="B434" s="138">
        <v>11.111356735229492</v>
      </c>
      <c r="C434" s="138">
        <v>24</v>
      </c>
      <c r="D434" s="138">
        <v>10.586954578209001</v>
      </c>
      <c r="E434" s="138">
        <v>45.698311313438495</v>
      </c>
    </row>
    <row r="435" spans="1:5" ht="18.75" x14ac:dyDescent="0.25">
      <c r="A435" s="50">
        <v>153</v>
      </c>
      <c r="B435" s="138">
        <v>10.277140617370605</v>
      </c>
      <c r="C435" s="138">
        <v>24</v>
      </c>
      <c r="D435" s="138">
        <v>3.3367850383206115</v>
      </c>
      <c r="E435" s="138">
        <v>37.613925655691219</v>
      </c>
    </row>
    <row r="436" spans="1:5" ht="18.75" x14ac:dyDescent="0.25">
      <c r="A436" s="50">
        <v>154</v>
      </c>
      <c r="B436" s="138">
        <v>12.123485565185547</v>
      </c>
      <c r="C436" s="138">
        <v>24</v>
      </c>
      <c r="D436" s="138">
        <v>3.7603185792206282</v>
      </c>
      <c r="E436" s="138">
        <v>39.883804144406177</v>
      </c>
    </row>
    <row r="437" spans="1:5" ht="18.75" x14ac:dyDescent="0.25">
      <c r="A437" s="50">
        <v>155</v>
      </c>
      <c r="B437" s="138">
        <v>8.0006875991821289</v>
      </c>
      <c r="C437" s="138">
        <v>24</v>
      </c>
      <c r="D437" s="138">
        <v>3.564539086440226</v>
      </c>
      <c r="E437" s="138">
        <v>35.565226685622356</v>
      </c>
    </row>
    <row r="438" spans="1:5" ht="18.75" x14ac:dyDescent="0.25">
      <c r="A438" s="50">
        <v>156</v>
      </c>
      <c r="B438" s="138">
        <v>13.318918228149414</v>
      </c>
      <c r="C438" s="138">
        <v>24</v>
      </c>
      <c r="D438" s="138">
        <v>5.0961747374924666</v>
      </c>
      <c r="E438" s="138">
        <v>42.415092965641882</v>
      </c>
    </row>
    <row r="439" spans="1:5" ht="18.75" x14ac:dyDescent="0.25">
      <c r="A439" s="50">
        <v>157</v>
      </c>
      <c r="B439" s="138">
        <v>10.969855308532715</v>
      </c>
      <c r="C439" s="138">
        <v>24</v>
      </c>
      <c r="D439" s="138">
        <v>3.4815625159678296</v>
      </c>
      <c r="E439" s="138">
        <v>38.451417824500545</v>
      </c>
    </row>
    <row r="440" spans="1:5" ht="18.75" x14ac:dyDescent="0.25">
      <c r="A440" s="50">
        <v>158</v>
      </c>
      <c r="B440" s="138">
        <v>9.6787338256835938</v>
      </c>
      <c r="C440" s="138">
        <v>24</v>
      </c>
      <c r="D440" s="138">
        <v>7.2541784044304638</v>
      </c>
      <c r="E440" s="138">
        <v>40.932912230114056</v>
      </c>
    </row>
    <row r="441" spans="1:5" ht="18.75" x14ac:dyDescent="0.25">
      <c r="A441" s="50">
        <v>159</v>
      </c>
      <c r="B441" s="138">
        <v>18.414990425109863</v>
      </c>
      <c r="C441" s="138">
        <v>24</v>
      </c>
      <c r="D441" s="138">
        <v>8.8266129759149088</v>
      </c>
      <c r="E441" s="138">
        <v>51.241603401024776</v>
      </c>
    </row>
    <row r="442" spans="1:5" ht="18.75" x14ac:dyDescent="0.25">
      <c r="A442" s="50">
        <v>160</v>
      </c>
      <c r="B442" s="138">
        <v>15.529958724975586</v>
      </c>
      <c r="C442" s="138">
        <v>24</v>
      </c>
      <c r="D442" s="138">
        <v>9.8915863581440711</v>
      </c>
      <c r="E442" s="138">
        <v>49.421545083119653</v>
      </c>
    </row>
    <row r="443" spans="1:5" ht="18.75" x14ac:dyDescent="0.25">
      <c r="A443" s="50">
        <v>161</v>
      </c>
      <c r="B443" s="138">
        <v>4.3520841598510742</v>
      </c>
      <c r="C443" s="138">
        <v>24</v>
      </c>
      <c r="D443" s="138">
        <v>5.5696662323281014</v>
      </c>
      <c r="E443" s="138">
        <v>33.921750392179177</v>
      </c>
    </row>
    <row r="444" spans="1:5" ht="18.75" x14ac:dyDescent="0.25">
      <c r="A444" s="50">
        <v>162</v>
      </c>
      <c r="B444" s="138">
        <v>17.730136871337891</v>
      </c>
      <c r="C444" s="138">
        <v>24</v>
      </c>
      <c r="D444" s="138">
        <v>5.8972768998722191</v>
      </c>
      <c r="E444" s="138">
        <v>47.627413771210108</v>
      </c>
    </row>
    <row r="445" spans="1:5" ht="18.75" x14ac:dyDescent="0.25">
      <c r="A445" s="50">
        <v>163</v>
      </c>
      <c r="B445" s="138">
        <v>19.076180458068848</v>
      </c>
      <c r="C445" s="138">
        <v>24</v>
      </c>
      <c r="D445" s="138">
        <v>9.0306160209659154</v>
      </c>
      <c r="E445" s="138">
        <v>52.106796479034763</v>
      </c>
    </row>
    <row r="446" spans="1:5" ht="18.75" x14ac:dyDescent="0.25">
      <c r="A446" s="50">
        <v>164</v>
      </c>
      <c r="B446" s="138">
        <v>7.9878864288330078</v>
      </c>
      <c r="C446" s="138">
        <v>24</v>
      </c>
      <c r="D446" s="138">
        <v>8.1927577592475487</v>
      </c>
      <c r="E446" s="138">
        <v>40.180644188080556</v>
      </c>
    </row>
    <row r="447" spans="1:5" ht="18.75" x14ac:dyDescent="0.25">
      <c r="A447" s="50">
        <v>165</v>
      </c>
      <c r="B447" s="138">
        <v>7.3803701400756836</v>
      </c>
      <c r="C447" s="138">
        <v>24</v>
      </c>
      <c r="D447" s="138">
        <v>6.9453053437498449</v>
      </c>
      <c r="E447" s="138">
        <v>38.325675483825528</v>
      </c>
    </row>
    <row r="448" spans="1:5" ht="18.75" x14ac:dyDescent="0.25">
      <c r="A448" s="50">
        <v>166</v>
      </c>
      <c r="B448" s="138">
        <v>9.4100189208984375</v>
      </c>
      <c r="C448" s="138">
        <v>24</v>
      </c>
      <c r="D448" s="138">
        <v>4.575524292105257</v>
      </c>
      <c r="E448" s="138">
        <v>37.985543213003695</v>
      </c>
    </row>
    <row r="449" spans="1:5" ht="18.75" x14ac:dyDescent="0.25">
      <c r="A449" s="50">
        <v>167</v>
      </c>
      <c r="B449" s="138">
        <v>7.427617073059082</v>
      </c>
      <c r="C449" s="138">
        <v>24</v>
      </c>
      <c r="D449" s="138">
        <v>8.7877388251881516</v>
      </c>
      <c r="E449" s="138">
        <v>40.215355898247232</v>
      </c>
    </row>
    <row r="450" spans="1:5" ht="18.75" x14ac:dyDescent="0.25">
      <c r="A450" s="50">
        <v>168</v>
      </c>
      <c r="B450" s="138">
        <v>8.9073009490966797</v>
      </c>
      <c r="C450" s="138">
        <v>24</v>
      </c>
      <c r="D450" s="138">
        <v>5.2082889732768862</v>
      </c>
      <c r="E450" s="138">
        <v>38.115589922373566</v>
      </c>
    </row>
    <row r="451" spans="1:5" ht="18.75" x14ac:dyDescent="0.25">
      <c r="A451" s="50">
        <v>169</v>
      </c>
      <c r="B451" s="138">
        <v>19.010767936706543</v>
      </c>
      <c r="C451" s="138">
        <v>24</v>
      </c>
      <c r="D451" s="138">
        <v>4.5885841956058933</v>
      </c>
      <c r="E451" s="138">
        <v>47.599352132312433</v>
      </c>
    </row>
    <row r="452" spans="1:5" ht="18.75" x14ac:dyDescent="0.25">
      <c r="A452" s="50">
        <v>170</v>
      </c>
      <c r="B452" s="138">
        <v>6.9617881774902344</v>
      </c>
      <c r="C452" s="138">
        <v>24</v>
      </c>
      <c r="D452" s="138">
        <v>5.9826263937045461</v>
      </c>
      <c r="E452" s="138">
        <v>36.944414571194784</v>
      </c>
    </row>
    <row r="453" spans="1:5" ht="18.75" x14ac:dyDescent="0.25">
      <c r="A453" s="50">
        <v>171</v>
      </c>
      <c r="B453" s="138">
        <v>18.025940895080566</v>
      </c>
      <c r="C453" s="138">
        <v>24</v>
      </c>
      <c r="D453" s="138">
        <v>3.5168672539075767</v>
      </c>
      <c r="E453" s="138">
        <v>45.542808148988144</v>
      </c>
    </row>
    <row r="454" spans="1:5" ht="18.75" x14ac:dyDescent="0.25">
      <c r="A454" s="50">
        <v>172</v>
      </c>
      <c r="B454" s="138">
        <v>10.305292129516602</v>
      </c>
      <c r="C454" s="138">
        <v>24</v>
      </c>
      <c r="D454" s="138">
        <v>6.5149171084889286</v>
      </c>
      <c r="E454" s="138">
        <v>40.820209238005532</v>
      </c>
    </row>
    <row r="455" spans="1:5" ht="18.75" x14ac:dyDescent="0.25">
      <c r="A455" s="50">
        <v>173</v>
      </c>
      <c r="B455" s="138">
        <v>4.3306798934936523</v>
      </c>
      <c r="C455" s="138">
        <v>24</v>
      </c>
      <c r="D455" s="138">
        <v>3.072768097414428</v>
      </c>
      <c r="E455" s="138">
        <v>31.403447990908081</v>
      </c>
    </row>
    <row r="456" spans="1:5" ht="18.75" x14ac:dyDescent="0.25">
      <c r="A456" s="50">
        <v>174</v>
      </c>
      <c r="B456" s="138">
        <v>5.9538040161132812</v>
      </c>
      <c r="C456" s="138">
        <v>24</v>
      </c>
      <c r="D456" s="138">
        <v>9.5354040553392281</v>
      </c>
      <c r="E456" s="138">
        <v>39.489208071452509</v>
      </c>
    </row>
    <row r="457" spans="1:5" ht="18.75" x14ac:dyDescent="0.25">
      <c r="A457" s="50">
        <v>175</v>
      </c>
      <c r="B457" s="138">
        <v>18.648251533508301</v>
      </c>
      <c r="C457" s="138">
        <v>24</v>
      </c>
      <c r="D457" s="138">
        <v>3.6192745370788746</v>
      </c>
      <c r="E457" s="138">
        <v>46.267526070587174</v>
      </c>
    </row>
    <row r="458" spans="1:5" ht="18.75" x14ac:dyDescent="0.25">
      <c r="A458" s="50">
        <v>176</v>
      </c>
      <c r="B458" s="138">
        <v>10.700902938842773</v>
      </c>
      <c r="C458" s="138">
        <v>24</v>
      </c>
      <c r="D458" s="138">
        <v>11.105558697943625</v>
      </c>
      <c r="E458" s="138">
        <v>45.806461636786395</v>
      </c>
    </row>
    <row r="459" spans="1:5" ht="18.75" x14ac:dyDescent="0.25">
      <c r="A459" s="50">
        <v>177</v>
      </c>
      <c r="B459" s="138">
        <v>10.273211479187012</v>
      </c>
      <c r="C459" s="138">
        <v>24</v>
      </c>
      <c r="D459" s="138">
        <v>5.5917470049592488</v>
      </c>
      <c r="E459" s="138">
        <v>39.864958484146257</v>
      </c>
    </row>
    <row r="460" spans="1:5" ht="18.75" x14ac:dyDescent="0.25">
      <c r="A460" s="50">
        <v>178</v>
      </c>
      <c r="B460" s="138">
        <v>9.5684394836425781</v>
      </c>
      <c r="C460" s="138">
        <v>24</v>
      </c>
      <c r="D460" s="138">
        <v>6.9498040185938121</v>
      </c>
      <c r="E460" s="138">
        <v>40.518243502236388</v>
      </c>
    </row>
    <row r="461" spans="1:5" ht="18.75" x14ac:dyDescent="0.25">
      <c r="A461" s="50">
        <v>179</v>
      </c>
      <c r="B461" s="138">
        <v>17.937371253967285</v>
      </c>
      <c r="C461" s="138">
        <v>24</v>
      </c>
      <c r="D461" s="138">
        <v>3.0339431075716963</v>
      </c>
      <c r="E461" s="138">
        <v>44.97131436153898</v>
      </c>
    </row>
    <row r="462" spans="1:5" ht="18.75" x14ac:dyDescent="0.25">
      <c r="A462" s="50">
        <v>180</v>
      </c>
      <c r="B462" s="138">
        <v>17.786760330200195</v>
      </c>
      <c r="C462" s="138">
        <v>24</v>
      </c>
      <c r="D462" s="138">
        <v>7.9691740590277389</v>
      </c>
      <c r="E462" s="138">
        <v>49.755934389227932</v>
      </c>
    </row>
    <row r="463" spans="1:5" ht="18.75" x14ac:dyDescent="0.25">
      <c r="A463" s="50">
        <v>181</v>
      </c>
      <c r="B463" s="138">
        <v>4.0934896469116211</v>
      </c>
      <c r="C463" s="138">
        <v>24</v>
      </c>
      <c r="D463" s="138">
        <v>2.3177285953014346</v>
      </c>
      <c r="E463" s="138">
        <v>30.411218242213057</v>
      </c>
    </row>
    <row r="464" spans="1:5" ht="18.75" x14ac:dyDescent="0.25">
      <c r="A464" s="50">
        <v>182</v>
      </c>
      <c r="B464" s="138">
        <v>14.330596923828125</v>
      </c>
      <c r="C464" s="138">
        <v>24</v>
      </c>
      <c r="D464" s="138">
        <v>12.94943080616876</v>
      </c>
      <c r="E464" s="138">
        <v>51.280027729996888</v>
      </c>
    </row>
    <row r="465" spans="1:5" ht="18.75" x14ac:dyDescent="0.25">
      <c r="A465" s="50">
        <v>183</v>
      </c>
      <c r="B465" s="138">
        <v>7.4733781814575195</v>
      </c>
      <c r="C465" s="138">
        <v>24</v>
      </c>
      <c r="D465" s="138">
        <v>5.366738274986627</v>
      </c>
      <c r="E465" s="138">
        <v>36.84011645644415</v>
      </c>
    </row>
    <row r="466" spans="1:5" ht="18.75" x14ac:dyDescent="0.25">
      <c r="A466" s="50">
        <v>184</v>
      </c>
      <c r="B466" s="138">
        <v>10.870237350463867</v>
      </c>
      <c r="C466" s="138">
        <v>24</v>
      </c>
      <c r="D466" s="138">
        <v>10.311101241233477</v>
      </c>
      <c r="E466" s="138">
        <v>45.18133859169734</v>
      </c>
    </row>
    <row r="467" spans="1:5" ht="18.75" x14ac:dyDescent="0.25">
      <c r="A467" s="50">
        <v>185</v>
      </c>
      <c r="B467" s="138">
        <v>4.1606550216674805</v>
      </c>
      <c r="C467" s="138">
        <v>24</v>
      </c>
      <c r="D467" s="138">
        <v>8.3879981812169415</v>
      </c>
      <c r="E467" s="138">
        <v>36.548653202884424</v>
      </c>
    </row>
    <row r="468" spans="1:5" ht="18.75" x14ac:dyDescent="0.25">
      <c r="A468" s="50">
        <v>186</v>
      </c>
      <c r="B468" s="138">
        <v>11.260295867919922</v>
      </c>
      <c r="C468" s="138">
        <v>24</v>
      </c>
      <c r="D468" s="138">
        <v>3.3484747756162143</v>
      </c>
      <c r="E468" s="138">
        <v>38.608770643536133</v>
      </c>
    </row>
    <row r="469" spans="1:5" ht="18.75" x14ac:dyDescent="0.25">
      <c r="A469" s="50">
        <v>187</v>
      </c>
      <c r="B469" s="138">
        <v>13.012864112854004</v>
      </c>
      <c r="C469" s="138">
        <v>24</v>
      </c>
      <c r="D469" s="138">
        <v>8.2704365203023684</v>
      </c>
      <c r="E469" s="138">
        <v>45.283300633156372</v>
      </c>
    </row>
    <row r="470" spans="1:5" ht="18.75" x14ac:dyDescent="0.25">
      <c r="A470" s="50">
        <v>188</v>
      </c>
      <c r="B470" s="138">
        <v>12.455728530883789</v>
      </c>
      <c r="C470" s="138">
        <v>24</v>
      </c>
      <c r="D470" s="138">
        <v>4.7106770647398353</v>
      </c>
      <c r="E470" s="138">
        <v>41.166405595623623</v>
      </c>
    </row>
    <row r="471" spans="1:5" ht="18.75" x14ac:dyDescent="0.25">
      <c r="A471" s="50">
        <v>189</v>
      </c>
      <c r="B471" s="138">
        <v>4.2312994003295898</v>
      </c>
      <c r="C471" s="138">
        <v>24</v>
      </c>
      <c r="D471" s="138">
        <v>8.1499066943086191</v>
      </c>
      <c r="E471" s="138">
        <v>36.381206094638209</v>
      </c>
    </row>
    <row r="472" spans="1:5" ht="18.75" x14ac:dyDescent="0.25">
      <c r="A472" s="50">
        <v>190</v>
      </c>
      <c r="B472" s="138">
        <v>9.8126144409179687</v>
      </c>
      <c r="C472" s="138">
        <v>24</v>
      </c>
      <c r="D472" s="138">
        <v>7.335292279441429</v>
      </c>
      <c r="E472" s="138">
        <v>41.147906720359401</v>
      </c>
    </row>
    <row r="473" spans="1:5" ht="18.75" x14ac:dyDescent="0.25">
      <c r="A473" s="50">
        <v>191</v>
      </c>
      <c r="B473" s="138">
        <v>12.673504829406738</v>
      </c>
      <c r="C473" s="138">
        <v>24</v>
      </c>
      <c r="D473" s="138">
        <v>5.4318319480731549</v>
      </c>
      <c r="E473" s="138">
        <v>42.105336777479891</v>
      </c>
    </row>
    <row r="474" spans="1:5" ht="18.75" x14ac:dyDescent="0.25">
      <c r="A474" s="50">
        <v>192</v>
      </c>
      <c r="B474" s="138">
        <v>15.476339340209961</v>
      </c>
      <c r="C474" s="138">
        <v>24</v>
      </c>
      <c r="D474" s="138">
        <v>9.8389039720515221</v>
      </c>
      <c r="E474" s="138">
        <v>49.315243312261487</v>
      </c>
    </row>
    <row r="475" spans="1:5" ht="18.75" x14ac:dyDescent="0.25">
      <c r="A475" s="50">
        <v>193</v>
      </c>
      <c r="B475" s="138">
        <v>18.009768486022949</v>
      </c>
      <c r="C475" s="138">
        <v>24</v>
      </c>
      <c r="D475" s="138">
        <v>6.5450323131527286</v>
      </c>
      <c r="E475" s="138">
        <v>48.55480079917568</v>
      </c>
    </row>
    <row r="476" spans="1:5" ht="18.75" x14ac:dyDescent="0.25">
      <c r="A476" s="50">
        <v>194</v>
      </c>
      <c r="B476" s="138">
        <v>16.491947174072266</v>
      </c>
      <c r="C476" s="138">
        <v>24</v>
      </c>
      <c r="D476" s="138">
        <v>5.298597071297781</v>
      </c>
      <c r="E476" s="138">
        <v>45.790544245370043</v>
      </c>
    </row>
    <row r="477" spans="1:5" ht="18.75" x14ac:dyDescent="0.25">
      <c r="A477" s="50">
        <v>195</v>
      </c>
      <c r="B477" s="138">
        <v>12.959694862365723</v>
      </c>
      <c r="C477" s="138">
        <v>24</v>
      </c>
      <c r="D477" s="138">
        <v>3.5149639161367219</v>
      </c>
      <c r="E477" s="138">
        <v>40.474658778502445</v>
      </c>
    </row>
    <row r="478" spans="1:5" ht="18.75" x14ac:dyDescent="0.25">
      <c r="A478" s="50">
        <v>196</v>
      </c>
      <c r="B478" s="138">
        <v>15.770204544067383</v>
      </c>
      <c r="C478" s="138">
        <v>24</v>
      </c>
      <c r="D478" s="138">
        <v>3.9752616142198196</v>
      </c>
      <c r="E478" s="138">
        <v>43.745466158287201</v>
      </c>
    </row>
    <row r="479" spans="1:5" ht="18.75" x14ac:dyDescent="0.25">
      <c r="A479" s="50">
        <v>197</v>
      </c>
      <c r="B479" s="138">
        <v>13.014616966247559</v>
      </c>
      <c r="C479" s="138">
        <v>24</v>
      </c>
      <c r="D479" s="138">
        <v>12.00238611581767</v>
      </c>
      <c r="E479" s="138">
        <v>49.01700308206523</v>
      </c>
    </row>
    <row r="480" spans="1:5" ht="18.75" x14ac:dyDescent="0.25">
      <c r="A480" s="50">
        <v>198</v>
      </c>
      <c r="B480" s="138">
        <v>9.3563995361328125</v>
      </c>
      <c r="C480" s="138">
        <v>24</v>
      </c>
      <c r="D480" s="138">
        <v>4.5524394751915551</v>
      </c>
      <c r="E480" s="138">
        <v>37.908839011324368</v>
      </c>
    </row>
    <row r="481" spans="1:5" ht="18.75" x14ac:dyDescent="0.25">
      <c r="A481" s="50">
        <v>199</v>
      </c>
      <c r="B481" s="138">
        <v>17.686131477355957</v>
      </c>
      <c r="C481" s="138">
        <v>24</v>
      </c>
      <c r="D481" s="138">
        <v>5.4083041825528486</v>
      </c>
      <c r="E481" s="138">
        <v>47.094435659908804</v>
      </c>
    </row>
    <row r="482" spans="1:5" ht="18.75" x14ac:dyDescent="0.25">
      <c r="A482" s="50">
        <v>200</v>
      </c>
      <c r="B482" s="138">
        <v>8.0441112518310547</v>
      </c>
      <c r="C482" s="138">
        <v>24</v>
      </c>
      <c r="D482" s="138">
        <v>4.8180830395996281</v>
      </c>
      <c r="E482" s="138">
        <v>36.862194291430683</v>
      </c>
    </row>
  </sheetData>
  <mergeCells count="1">
    <mergeCell ref="K277:N27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mandButton3">
          <controlPr defaultSize="0" autoLine="0" r:id="rId5">
            <anchor moveWithCells="1">
              <from>
                <xdr:col>16</xdr:col>
                <xdr:colOff>733425</xdr:colOff>
                <xdr:row>276</xdr:row>
                <xdr:rowOff>123825</xdr:rowOff>
              </from>
              <to>
                <xdr:col>17</xdr:col>
                <xdr:colOff>19050</xdr:colOff>
                <xdr:row>278</xdr:row>
                <xdr:rowOff>171450</xdr:rowOff>
              </to>
            </anchor>
          </controlPr>
        </control>
      </mc:Choice>
      <mc:Fallback>
        <control shapeId="6147" r:id="rId4" name="CommandButton3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Line="0" r:id="rId7">
            <anchor moveWithCells="1">
              <from>
                <xdr:col>9</xdr:col>
                <xdr:colOff>257175</xdr:colOff>
                <xdr:row>76</xdr:row>
                <xdr:rowOff>38100</xdr:rowOff>
              </from>
              <to>
                <xdr:col>11</xdr:col>
                <xdr:colOff>0</xdr:colOff>
                <xdr:row>78</xdr:row>
                <xdr:rowOff>180975</xdr:rowOff>
              </to>
            </anchor>
          </controlPr>
        </control>
      </mc:Choice>
      <mc:Fallback>
        <control shapeId="6145" r:id="rId6" name="CommandButton1"/>
      </mc:Fallback>
    </mc:AlternateContent>
    <mc:AlternateContent xmlns:mc="http://schemas.openxmlformats.org/markup-compatibility/2006">
      <mc:Choice Requires="x14">
        <control shapeId="6146" r:id="rId8" name="CommandButton2">
          <controlPr defaultSize="0" autoLine="0" r:id="rId9">
            <anchor moveWithCells="1">
              <from>
                <xdr:col>9</xdr:col>
                <xdr:colOff>38100</xdr:colOff>
                <xdr:row>303</xdr:row>
                <xdr:rowOff>0</xdr:rowOff>
              </from>
              <to>
                <xdr:col>11</xdr:col>
                <xdr:colOff>38100</xdr:colOff>
                <xdr:row>304</xdr:row>
                <xdr:rowOff>209550</xdr:rowOff>
              </to>
            </anchor>
          </controlPr>
        </control>
      </mc:Choice>
      <mc:Fallback>
        <control shapeId="6146" r:id="rId8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2:Y225"/>
  <sheetViews>
    <sheetView topLeftCell="G16" zoomScaleNormal="100" workbookViewId="0">
      <selection activeCell="W28" sqref="W28:Y33"/>
    </sheetView>
  </sheetViews>
  <sheetFormatPr defaultRowHeight="15" x14ac:dyDescent="0.25"/>
  <cols>
    <col min="19" max="19" width="10.28515625" customWidth="1"/>
    <col min="23" max="23" width="9.85546875" customWidth="1"/>
    <col min="24" max="24" width="10.140625" customWidth="1"/>
  </cols>
  <sheetData>
    <row r="2" spans="1:21" ht="24" thickBot="1" x14ac:dyDescent="0.4">
      <c r="A2" s="39" t="s">
        <v>119</v>
      </c>
      <c r="S2">
        <f ca="1">RAND()</f>
        <v>0.72179721770668992</v>
      </c>
    </row>
    <row r="3" spans="1:21" ht="15.75" thickBot="1" x14ac:dyDescent="0.3">
      <c r="K3" s="90">
        <v>1</v>
      </c>
      <c r="P3" s="90">
        <v>2</v>
      </c>
    </row>
    <row r="4" spans="1:21" x14ac:dyDescent="0.25">
      <c r="I4">
        <v>0</v>
      </c>
      <c r="J4" s="67"/>
      <c r="K4" s="67">
        <v>0.4</v>
      </c>
      <c r="L4" s="67"/>
      <c r="M4" s="67"/>
      <c r="N4" s="68"/>
      <c r="O4" s="68"/>
      <c r="P4" s="68"/>
      <c r="Q4" s="68">
        <v>0.6</v>
      </c>
      <c r="R4" s="68"/>
      <c r="S4" s="68"/>
      <c r="T4" s="17">
        <v>1</v>
      </c>
    </row>
    <row r="6" spans="1:21" x14ac:dyDescent="0.25">
      <c r="L6">
        <v>2</v>
      </c>
      <c r="Q6">
        <v>1</v>
      </c>
      <c r="U6" t="s">
        <v>211</v>
      </c>
    </row>
    <row r="7" spans="1:21" x14ac:dyDescent="0.25">
      <c r="I7">
        <v>0</v>
      </c>
      <c r="J7" s="68"/>
      <c r="K7" s="68"/>
      <c r="L7" s="68"/>
      <c r="M7" s="68">
        <v>0.6</v>
      </c>
      <c r="N7" s="68"/>
      <c r="O7" s="68"/>
      <c r="P7" s="67"/>
      <c r="Q7" s="67">
        <v>0.4</v>
      </c>
      <c r="R7" s="67"/>
      <c r="S7" s="67"/>
      <c r="T7" s="17">
        <v>1</v>
      </c>
    </row>
    <row r="8" spans="1:21" ht="15.75" thickBot="1" x14ac:dyDescent="0.3"/>
    <row r="9" spans="1:21" ht="15.75" thickBot="1" x14ac:dyDescent="0.3">
      <c r="J9">
        <v>1</v>
      </c>
      <c r="K9" s="90">
        <v>3</v>
      </c>
      <c r="P9" s="90">
        <v>4</v>
      </c>
    </row>
    <row r="10" spans="1:21" ht="15.75" thickBot="1" x14ac:dyDescent="0.3">
      <c r="J10" s="67"/>
      <c r="K10" s="67">
        <v>0.3</v>
      </c>
      <c r="L10" s="67"/>
      <c r="M10" s="68"/>
      <c r="N10" s="68"/>
      <c r="O10" s="68"/>
      <c r="P10" s="68">
        <v>0.7</v>
      </c>
      <c r="Q10" s="68"/>
      <c r="R10" s="68"/>
      <c r="S10" s="68"/>
    </row>
    <row r="11" spans="1:21" ht="15.75" thickBot="1" x14ac:dyDescent="0.3">
      <c r="J11">
        <v>2</v>
      </c>
      <c r="M11" s="90">
        <v>5</v>
      </c>
      <c r="R11" s="90">
        <v>6</v>
      </c>
    </row>
    <row r="12" spans="1:21" x14ac:dyDescent="0.25">
      <c r="J12" s="67"/>
      <c r="K12" s="67"/>
      <c r="L12" s="67"/>
      <c r="M12" s="67">
        <v>0.8</v>
      </c>
      <c r="N12" s="67"/>
      <c r="O12" s="67"/>
      <c r="P12" s="67"/>
      <c r="Q12" s="67"/>
      <c r="R12" s="68">
        <v>0.2</v>
      </c>
      <c r="S12" s="68"/>
    </row>
    <row r="13" spans="1:21" ht="18.75" x14ac:dyDescent="0.3">
      <c r="A13" s="44" t="s">
        <v>115</v>
      </c>
    </row>
    <row r="14" spans="1:21" ht="18.75" x14ac:dyDescent="0.3">
      <c r="A14" s="44" t="s">
        <v>116</v>
      </c>
    </row>
    <row r="15" spans="1:21" ht="18.75" x14ac:dyDescent="0.3">
      <c r="A15" s="44" t="s">
        <v>117</v>
      </c>
    </row>
    <row r="16" spans="1:21" ht="19.5" thickBot="1" x14ac:dyDescent="0.35">
      <c r="A16" s="44" t="s">
        <v>118</v>
      </c>
      <c r="S16">
        <f>COLUMN()</f>
        <v>19</v>
      </c>
    </row>
    <row r="17" spans="1:25" ht="20.25" thickTop="1" thickBot="1" x14ac:dyDescent="0.35">
      <c r="A17" s="44"/>
      <c r="S17" s="157" t="s">
        <v>303</v>
      </c>
      <c r="T17" s="158"/>
      <c r="W17" s="155" t="s">
        <v>271</v>
      </c>
      <c r="X17" s="156"/>
    </row>
    <row r="18" spans="1:25" ht="18.75" thickTop="1" thickBot="1" x14ac:dyDescent="0.3">
      <c r="A18" s="1" t="s">
        <v>3</v>
      </c>
      <c r="B18" s="1">
        <v>12</v>
      </c>
      <c r="C18" s="1" t="s">
        <v>203</v>
      </c>
      <c r="D18" s="1">
        <v>3456</v>
      </c>
      <c r="F18" s="1">
        <v>2.5</v>
      </c>
      <c r="G18" s="1">
        <f t="array" aca="1" ref="G18:G23" ca="1">FREQUENCY(D19:D218,F18:F22)</f>
        <v>0</v>
      </c>
      <c r="R18" s="126"/>
      <c r="S18" s="125" t="s">
        <v>297</v>
      </c>
      <c r="T18" s="125">
        <v>0.65900000000000003</v>
      </c>
      <c r="W18" s="128" t="s">
        <v>297</v>
      </c>
      <c r="X18" s="129">
        <f ca="1">ROUND(0.1+RAND()*(0.7-0.1),3)</f>
        <v>0.38</v>
      </c>
    </row>
    <row r="19" spans="1:25" ht="18.75" thickTop="1" thickBot="1" x14ac:dyDescent="0.3">
      <c r="A19" s="1">
        <v>1</v>
      </c>
      <c r="B19" s="1">
        <f ca="1">IF(RAND()&lt;=0.4,1,2)</f>
        <v>2</v>
      </c>
      <c r="C19" s="1">
        <f ca="1">RAND()</f>
        <v>0.12983788927312001</v>
      </c>
      <c r="D19" s="1">
        <f ca="1">IF(B19=1,IF(C19&lt;=0.3,3,4),IF(C19&lt;=0.8,5,6))</f>
        <v>5</v>
      </c>
      <c r="F19" s="1">
        <v>3.5</v>
      </c>
      <c r="G19" s="1">
        <f ca="1"/>
        <v>34</v>
      </c>
      <c r="H19" s="1">
        <v>3</v>
      </c>
      <c r="R19" s="126"/>
      <c r="S19" s="125" t="s">
        <v>298</v>
      </c>
      <c r="T19" s="125">
        <v>0.34099999999999997</v>
      </c>
      <c r="W19" s="128" t="s">
        <v>298</v>
      </c>
      <c r="X19" s="130">
        <f ca="1">1-X18</f>
        <v>0.62</v>
      </c>
    </row>
    <row r="20" spans="1:25" ht="18.75" thickTop="1" thickBot="1" x14ac:dyDescent="0.3">
      <c r="A20" s="1">
        <v>2</v>
      </c>
      <c r="B20" s="1">
        <f t="shared" ref="B20:B83" ca="1" si="0">IF(RAND()&lt;=0.4,1,2)</f>
        <v>1</v>
      </c>
      <c r="C20" s="1">
        <f t="shared" ref="C20:C83" ca="1" si="1">RAND()</f>
        <v>0.87317980866402778</v>
      </c>
      <c r="D20" s="1">
        <f t="shared" ref="D20:D39" ca="1" si="2">IF(B20=1,IF(C20&lt;=0.3,3,4),IF(C20&lt;=0.8,5,6))</f>
        <v>4</v>
      </c>
      <c r="F20" s="1">
        <v>4.5</v>
      </c>
      <c r="G20" s="1">
        <f ca="1"/>
        <v>44</v>
      </c>
      <c r="H20" s="1">
        <v>4</v>
      </c>
      <c r="R20" s="126"/>
      <c r="S20" s="127" t="s">
        <v>299</v>
      </c>
      <c r="T20" s="125">
        <v>0.45800000000000002</v>
      </c>
      <c r="W20" s="128" t="s">
        <v>299</v>
      </c>
      <c r="X20" s="129">
        <f ca="1">ROUND(0.1+RAND()*(0.7-0.1),3)</f>
        <v>0.55200000000000005</v>
      </c>
    </row>
    <row r="21" spans="1:25" ht="18.75" thickTop="1" thickBot="1" x14ac:dyDescent="0.3">
      <c r="A21" s="1">
        <v>3</v>
      </c>
      <c r="B21" s="1">
        <f t="shared" ca="1" si="0"/>
        <v>2</v>
      </c>
      <c r="C21" s="1">
        <f t="shared" ca="1" si="1"/>
        <v>0.78679101082247083</v>
      </c>
      <c r="D21" s="1">
        <f t="shared" ca="1" si="2"/>
        <v>5</v>
      </c>
      <c r="F21" s="1">
        <v>5.5</v>
      </c>
      <c r="G21" s="1">
        <f ca="1"/>
        <v>94</v>
      </c>
      <c r="H21" s="1">
        <v>5</v>
      </c>
      <c r="R21" s="126"/>
      <c r="S21" s="125" t="s">
        <v>300</v>
      </c>
      <c r="T21" s="125">
        <v>0.54200000000000004</v>
      </c>
      <c r="W21" s="128" t="s">
        <v>300</v>
      </c>
      <c r="X21" s="130">
        <f ca="1">1-X20</f>
        <v>0.44799999999999995</v>
      </c>
    </row>
    <row r="22" spans="1:25" ht="18.75" thickTop="1" thickBot="1" x14ac:dyDescent="0.3">
      <c r="A22" s="1">
        <v>4</v>
      </c>
      <c r="B22" s="1">
        <f t="shared" ca="1" si="0"/>
        <v>2</v>
      </c>
      <c r="C22" s="1">
        <f t="shared" ca="1" si="1"/>
        <v>8.2369880922956717E-3</v>
      </c>
      <c r="D22" s="1">
        <f t="shared" ca="1" si="2"/>
        <v>5</v>
      </c>
      <c r="F22" s="1">
        <v>6.5</v>
      </c>
      <c r="G22" s="1">
        <f ca="1"/>
        <v>28</v>
      </c>
      <c r="H22" s="1">
        <v>6</v>
      </c>
      <c r="R22" s="126"/>
      <c r="S22" s="127" t="s">
        <v>301</v>
      </c>
      <c r="T22" s="125">
        <v>0.52900000000000003</v>
      </c>
      <c r="W22" s="128" t="s">
        <v>301</v>
      </c>
      <c r="X22" s="129">
        <f ca="1">ROUND(0.1+RAND()*(0.7-0.1),3)</f>
        <v>0.36799999999999999</v>
      </c>
    </row>
    <row r="23" spans="1:25" ht="18.75" thickTop="1" thickBot="1" x14ac:dyDescent="0.3">
      <c r="A23" s="1">
        <v>5</v>
      </c>
      <c r="B23" s="1">
        <f t="shared" ca="1" si="0"/>
        <v>1</v>
      </c>
      <c r="C23" s="1">
        <f t="shared" ca="1" si="1"/>
        <v>1.9019975535159106E-2</v>
      </c>
      <c r="D23" s="1">
        <f t="shared" ca="1" si="2"/>
        <v>3</v>
      </c>
      <c r="G23" s="1">
        <f ca="1"/>
        <v>0</v>
      </c>
      <c r="R23" s="126"/>
      <c r="S23" s="125" t="s">
        <v>302</v>
      </c>
      <c r="T23" s="125">
        <v>0.47099999999999997</v>
      </c>
      <c r="W23" s="131" t="s">
        <v>302</v>
      </c>
      <c r="X23" s="132">
        <f ca="1">1-X22</f>
        <v>0.63200000000000001</v>
      </c>
    </row>
    <row r="24" spans="1:25" ht="15.75" thickTop="1" x14ac:dyDescent="0.25">
      <c r="A24" s="1">
        <v>6</v>
      </c>
      <c r="B24" s="1">
        <f t="shared" ca="1" si="0"/>
        <v>1</v>
      </c>
      <c r="C24" s="1">
        <f t="shared" ca="1" si="1"/>
        <v>0.11153909902657211</v>
      </c>
      <c r="D24" s="1">
        <f t="shared" ca="1" si="2"/>
        <v>3</v>
      </c>
    </row>
    <row r="25" spans="1:25" ht="15.75" x14ac:dyDescent="0.25">
      <c r="A25" s="1">
        <v>7</v>
      </c>
      <c r="B25" s="1">
        <f t="shared" ca="1" si="0"/>
        <v>1</v>
      </c>
      <c r="C25" s="1">
        <f t="shared" ca="1" si="1"/>
        <v>0.9762517719442505</v>
      </c>
      <c r="D25" s="1">
        <f t="shared" ca="1" si="2"/>
        <v>4</v>
      </c>
      <c r="S25" s="133" t="s">
        <v>3</v>
      </c>
      <c r="T25" s="133">
        <v>1</v>
      </c>
      <c r="U25" s="133">
        <v>2</v>
      </c>
    </row>
    <row r="26" spans="1:25" ht="18.75" x14ac:dyDescent="0.25">
      <c r="A26" s="1">
        <v>8</v>
      </c>
      <c r="B26" s="1">
        <f t="shared" ca="1" si="0"/>
        <v>1</v>
      </c>
      <c r="C26" s="1">
        <f t="shared" ca="1" si="1"/>
        <v>0.61157567671022584</v>
      </c>
      <c r="D26" s="1">
        <f t="shared" ca="1" si="2"/>
        <v>4</v>
      </c>
      <c r="S26" s="50">
        <v>1</v>
      </c>
      <c r="T26" s="50">
        <v>2</v>
      </c>
      <c r="U26" s="50">
        <v>6</v>
      </c>
    </row>
    <row r="27" spans="1:25" ht="18.75" x14ac:dyDescent="0.25">
      <c r="A27" s="1">
        <v>9</v>
      </c>
      <c r="B27" s="1">
        <f t="shared" ca="1" si="0"/>
        <v>1</v>
      </c>
      <c r="C27" s="1">
        <f t="shared" ca="1" si="1"/>
        <v>1.556181069556184E-2</v>
      </c>
      <c r="D27" s="1">
        <f t="shared" ca="1" si="2"/>
        <v>3</v>
      </c>
      <c r="S27" s="50">
        <v>2</v>
      </c>
      <c r="T27" s="50">
        <v>2</v>
      </c>
      <c r="U27" s="50">
        <v>5</v>
      </c>
    </row>
    <row r="28" spans="1:25" ht="18.75" x14ac:dyDescent="0.25">
      <c r="A28" s="1">
        <v>10</v>
      </c>
      <c r="B28" s="1">
        <f t="shared" ca="1" si="0"/>
        <v>1</v>
      </c>
      <c r="C28" s="1">
        <f t="shared" ca="1" si="1"/>
        <v>0.4262926731408424</v>
      </c>
      <c r="D28" s="1">
        <f t="shared" ca="1" si="2"/>
        <v>4</v>
      </c>
      <c r="S28" s="50">
        <v>3</v>
      </c>
      <c r="T28" s="50">
        <v>2</v>
      </c>
      <c r="U28" s="50">
        <v>6</v>
      </c>
      <c r="W28" s="1">
        <v>2.5</v>
      </c>
      <c r="X28">
        <f t="array" ref="X28:X33">FREQUENCY(U26:U225,W28:W32)</f>
        <v>0</v>
      </c>
    </row>
    <row r="29" spans="1:25" ht="18.75" x14ac:dyDescent="0.25">
      <c r="A29" s="1">
        <v>11</v>
      </c>
      <c r="B29" s="1">
        <f t="shared" ca="1" si="0"/>
        <v>1</v>
      </c>
      <c r="C29" s="1">
        <f t="shared" ca="1" si="1"/>
        <v>0.41509626118025056</v>
      </c>
      <c r="D29" s="1">
        <f t="shared" ca="1" si="2"/>
        <v>4</v>
      </c>
      <c r="S29" s="50">
        <v>4</v>
      </c>
      <c r="T29" s="50">
        <v>2</v>
      </c>
      <c r="U29" s="50">
        <v>6</v>
      </c>
      <c r="W29" s="1">
        <v>3.5</v>
      </c>
      <c r="X29" s="1">
        <v>28</v>
      </c>
      <c r="Y29" s="1">
        <v>3</v>
      </c>
    </row>
    <row r="30" spans="1:25" ht="18.75" x14ac:dyDescent="0.25">
      <c r="A30" s="1">
        <v>12</v>
      </c>
      <c r="B30" s="1">
        <f t="shared" ca="1" si="0"/>
        <v>2</v>
      </c>
      <c r="C30" s="1">
        <f t="shared" ca="1" si="1"/>
        <v>0.76239773346527706</v>
      </c>
      <c r="D30" s="1">
        <f t="shared" ca="1" si="2"/>
        <v>5</v>
      </c>
      <c r="S30" s="50">
        <v>5</v>
      </c>
      <c r="T30" s="50">
        <v>2</v>
      </c>
      <c r="U30" s="50">
        <v>6</v>
      </c>
      <c r="W30" s="1">
        <v>4.5</v>
      </c>
      <c r="X30" s="1">
        <v>38</v>
      </c>
      <c r="Y30" s="1">
        <v>4</v>
      </c>
    </row>
    <row r="31" spans="1:25" ht="18.75" x14ac:dyDescent="0.25">
      <c r="A31" s="1">
        <v>13</v>
      </c>
      <c r="B31" s="1">
        <f t="shared" ca="1" si="0"/>
        <v>1</v>
      </c>
      <c r="C31" s="1">
        <f t="shared" ca="1" si="1"/>
        <v>0.33554291248548296</v>
      </c>
      <c r="D31" s="1">
        <f t="shared" ca="1" si="2"/>
        <v>4</v>
      </c>
      <c r="S31" s="50">
        <v>6</v>
      </c>
      <c r="T31" s="50">
        <v>2</v>
      </c>
      <c r="U31" s="50">
        <v>6</v>
      </c>
      <c r="W31" s="1">
        <v>5.5</v>
      </c>
      <c r="X31" s="1">
        <v>64</v>
      </c>
      <c r="Y31" s="1">
        <v>5</v>
      </c>
    </row>
    <row r="32" spans="1:25" ht="18.75" x14ac:dyDescent="0.25">
      <c r="A32" s="1">
        <v>14</v>
      </c>
      <c r="B32" s="1">
        <f t="shared" ca="1" si="0"/>
        <v>2</v>
      </c>
      <c r="C32" s="1">
        <f t="shared" ca="1" si="1"/>
        <v>0.81282694303011704</v>
      </c>
      <c r="D32" s="1">
        <f t="shared" ca="1" si="2"/>
        <v>6</v>
      </c>
      <c r="S32" s="50">
        <v>7</v>
      </c>
      <c r="T32" s="50">
        <v>2</v>
      </c>
      <c r="U32" s="50">
        <v>6</v>
      </c>
      <c r="W32" s="1">
        <v>6.5</v>
      </c>
      <c r="X32" s="1">
        <v>70</v>
      </c>
      <c r="Y32" s="1">
        <v>6</v>
      </c>
    </row>
    <row r="33" spans="1:24" ht="18.75" x14ac:dyDescent="0.25">
      <c r="A33" s="1">
        <v>15</v>
      </c>
      <c r="B33" s="1">
        <f t="shared" ca="1" si="0"/>
        <v>1</v>
      </c>
      <c r="C33" s="1">
        <f t="shared" ca="1" si="1"/>
        <v>0.71122388553478666</v>
      </c>
      <c r="D33" s="1">
        <f t="shared" ca="1" si="2"/>
        <v>4</v>
      </c>
      <c r="S33" s="50">
        <v>8</v>
      </c>
      <c r="T33" s="50">
        <v>1</v>
      </c>
      <c r="U33" s="50">
        <v>4</v>
      </c>
      <c r="X33">
        <v>0</v>
      </c>
    </row>
    <row r="34" spans="1:24" ht="18.75" x14ac:dyDescent="0.25">
      <c r="A34" s="1">
        <v>16</v>
      </c>
      <c r="B34" s="1">
        <f t="shared" ca="1" si="0"/>
        <v>2</v>
      </c>
      <c r="C34" s="1">
        <f t="shared" ca="1" si="1"/>
        <v>0.58162183863682126</v>
      </c>
      <c r="D34" s="1">
        <f t="shared" ca="1" si="2"/>
        <v>5</v>
      </c>
      <c r="S34" s="50">
        <v>9</v>
      </c>
      <c r="T34" s="50">
        <v>2</v>
      </c>
      <c r="U34" s="50">
        <v>6</v>
      </c>
    </row>
    <row r="35" spans="1:24" ht="18.75" x14ac:dyDescent="0.25">
      <c r="A35" s="1">
        <v>17</v>
      </c>
      <c r="B35" s="1">
        <f t="shared" ca="1" si="0"/>
        <v>2</v>
      </c>
      <c r="C35" s="1">
        <f t="shared" ca="1" si="1"/>
        <v>0.86616323089054281</v>
      </c>
      <c r="D35" s="1">
        <f t="shared" ca="1" si="2"/>
        <v>6</v>
      </c>
      <c r="S35" s="50">
        <v>10</v>
      </c>
      <c r="T35" s="50">
        <v>2</v>
      </c>
      <c r="U35" s="50">
        <v>5</v>
      </c>
    </row>
    <row r="36" spans="1:24" ht="18.75" x14ac:dyDescent="0.25">
      <c r="A36" s="1">
        <v>18</v>
      </c>
      <c r="B36" s="1">
        <f t="shared" ca="1" si="0"/>
        <v>2</v>
      </c>
      <c r="C36" s="1">
        <f t="shared" ca="1" si="1"/>
        <v>0.7598672001808302</v>
      </c>
      <c r="D36" s="1">
        <f t="shared" ca="1" si="2"/>
        <v>5</v>
      </c>
      <c r="S36" s="50">
        <v>11</v>
      </c>
      <c r="T36" s="50">
        <v>1</v>
      </c>
      <c r="U36" s="50">
        <v>4</v>
      </c>
    </row>
    <row r="37" spans="1:24" ht="18.75" x14ac:dyDescent="0.25">
      <c r="A37" s="1">
        <v>19</v>
      </c>
      <c r="B37" s="1">
        <f t="shared" ca="1" si="0"/>
        <v>2</v>
      </c>
      <c r="C37" s="1">
        <f t="shared" ca="1" si="1"/>
        <v>0.5864475797065386</v>
      </c>
      <c r="D37" s="1">
        <f t="shared" ca="1" si="2"/>
        <v>5</v>
      </c>
      <c r="S37" s="50">
        <v>12</v>
      </c>
      <c r="T37" s="50">
        <v>1</v>
      </c>
      <c r="U37" s="50">
        <v>4</v>
      </c>
    </row>
    <row r="38" spans="1:24" ht="18.75" x14ac:dyDescent="0.25">
      <c r="A38" s="1">
        <v>20</v>
      </c>
      <c r="B38" s="1">
        <f t="shared" ca="1" si="0"/>
        <v>2</v>
      </c>
      <c r="C38" s="1">
        <f t="shared" ca="1" si="1"/>
        <v>0.89809641554304254</v>
      </c>
      <c r="D38" s="1">
        <f t="shared" ca="1" si="2"/>
        <v>6</v>
      </c>
      <c r="S38" s="50">
        <v>13</v>
      </c>
      <c r="T38" s="50">
        <v>2</v>
      </c>
      <c r="U38" s="50">
        <v>6</v>
      </c>
    </row>
    <row r="39" spans="1:24" ht="18.75" x14ac:dyDescent="0.25">
      <c r="A39" s="1">
        <v>21</v>
      </c>
      <c r="B39" s="1">
        <f t="shared" ca="1" si="0"/>
        <v>2</v>
      </c>
      <c r="C39" s="1">
        <f t="shared" ca="1" si="1"/>
        <v>0.12687436984284917</v>
      </c>
      <c r="D39" s="1">
        <f t="shared" ca="1" si="2"/>
        <v>5</v>
      </c>
      <c r="S39" s="50">
        <v>14</v>
      </c>
      <c r="T39" s="50">
        <v>2</v>
      </c>
      <c r="U39" s="50">
        <v>6</v>
      </c>
    </row>
    <row r="40" spans="1:24" ht="18.75" x14ac:dyDescent="0.25">
      <c r="A40" s="1">
        <v>22</v>
      </c>
      <c r="B40" s="1">
        <f t="shared" ca="1" si="0"/>
        <v>2</v>
      </c>
      <c r="C40" s="1">
        <f t="shared" ca="1" si="1"/>
        <v>0.86793768499744084</v>
      </c>
      <c r="D40" s="1">
        <f t="shared" ref="D40:D103" ca="1" si="3">IF(B40=1,IF(C40&lt;=0.3,3,4),IF(C40&lt;=0.8,5,6))</f>
        <v>6</v>
      </c>
      <c r="S40" s="50">
        <v>15</v>
      </c>
      <c r="T40" s="50">
        <v>2</v>
      </c>
      <c r="U40" s="50">
        <v>6</v>
      </c>
    </row>
    <row r="41" spans="1:24" ht="18.75" x14ac:dyDescent="0.25">
      <c r="A41" s="1">
        <v>23</v>
      </c>
      <c r="B41" s="1">
        <f t="shared" ca="1" si="0"/>
        <v>2</v>
      </c>
      <c r="C41" s="1">
        <f t="shared" ca="1" si="1"/>
        <v>0.4714325970383626</v>
      </c>
      <c r="D41" s="1">
        <f t="shared" ca="1" si="3"/>
        <v>5</v>
      </c>
      <c r="S41" s="50">
        <v>16</v>
      </c>
      <c r="T41" s="50">
        <v>1</v>
      </c>
      <c r="U41" s="50">
        <v>4</v>
      </c>
    </row>
    <row r="42" spans="1:24" ht="18.75" x14ac:dyDescent="0.25">
      <c r="A42" s="1">
        <v>24</v>
      </c>
      <c r="B42" s="1">
        <f t="shared" ca="1" si="0"/>
        <v>2</v>
      </c>
      <c r="C42" s="1">
        <f t="shared" ca="1" si="1"/>
        <v>0.81132349782389723</v>
      </c>
      <c r="D42" s="1">
        <f t="shared" ca="1" si="3"/>
        <v>6</v>
      </c>
      <c r="S42" s="50">
        <v>17</v>
      </c>
      <c r="T42" s="50">
        <v>2</v>
      </c>
      <c r="U42" s="50">
        <v>5</v>
      </c>
    </row>
    <row r="43" spans="1:24" ht="18.75" x14ac:dyDescent="0.25">
      <c r="A43" s="1">
        <v>25</v>
      </c>
      <c r="B43" s="1">
        <f t="shared" ca="1" si="0"/>
        <v>1</v>
      </c>
      <c r="C43" s="1">
        <f t="shared" ca="1" si="1"/>
        <v>0.66110195196061705</v>
      </c>
      <c r="D43" s="1">
        <f t="shared" ca="1" si="3"/>
        <v>4</v>
      </c>
      <c r="S43" s="50">
        <v>18</v>
      </c>
      <c r="T43" s="50">
        <v>2</v>
      </c>
      <c r="U43" s="50">
        <v>6</v>
      </c>
    </row>
    <row r="44" spans="1:24" ht="18.75" x14ac:dyDescent="0.25">
      <c r="A44" s="1">
        <v>26</v>
      </c>
      <c r="B44" s="1">
        <f t="shared" ca="1" si="0"/>
        <v>2</v>
      </c>
      <c r="C44" s="1">
        <f t="shared" ca="1" si="1"/>
        <v>0.99129499806200527</v>
      </c>
      <c r="D44" s="1">
        <f t="shared" ca="1" si="3"/>
        <v>6</v>
      </c>
      <c r="S44" s="50">
        <v>19</v>
      </c>
      <c r="T44" s="50">
        <v>2</v>
      </c>
      <c r="U44" s="50">
        <v>6</v>
      </c>
    </row>
    <row r="45" spans="1:24" ht="18.75" x14ac:dyDescent="0.25">
      <c r="A45" s="1">
        <v>27</v>
      </c>
      <c r="B45" s="1">
        <f t="shared" ca="1" si="0"/>
        <v>2</v>
      </c>
      <c r="C45" s="1">
        <f t="shared" ca="1" si="1"/>
        <v>0.75716074024448288</v>
      </c>
      <c r="D45" s="1">
        <f t="shared" ca="1" si="3"/>
        <v>5</v>
      </c>
      <c r="S45" s="50">
        <v>20</v>
      </c>
      <c r="T45" s="50">
        <v>2</v>
      </c>
      <c r="U45" s="50">
        <v>6</v>
      </c>
    </row>
    <row r="46" spans="1:24" ht="18.75" x14ac:dyDescent="0.25">
      <c r="A46" s="1">
        <v>28</v>
      </c>
      <c r="B46" s="1">
        <f t="shared" ca="1" si="0"/>
        <v>1</v>
      </c>
      <c r="C46" s="1">
        <f t="shared" ca="1" si="1"/>
        <v>0.575839719462786</v>
      </c>
      <c r="D46" s="1">
        <f t="shared" ca="1" si="3"/>
        <v>4</v>
      </c>
      <c r="S46" s="50">
        <v>21</v>
      </c>
      <c r="T46" s="50">
        <v>1</v>
      </c>
      <c r="U46" s="50">
        <v>4</v>
      </c>
    </row>
    <row r="47" spans="1:24" ht="18.75" x14ac:dyDescent="0.25">
      <c r="A47" s="1">
        <v>29</v>
      </c>
      <c r="B47" s="1">
        <f t="shared" ca="1" si="0"/>
        <v>1</v>
      </c>
      <c r="C47" s="1">
        <f t="shared" ca="1" si="1"/>
        <v>0.91135753604139891</v>
      </c>
      <c r="D47" s="1">
        <f t="shared" ca="1" si="3"/>
        <v>4</v>
      </c>
      <c r="S47" s="50">
        <v>22</v>
      </c>
      <c r="T47" s="50">
        <v>2</v>
      </c>
      <c r="U47" s="50">
        <v>6</v>
      </c>
    </row>
    <row r="48" spans="1:24" ht="18.75" x14ac:dyDescent="0.25">
      <c r="A48" s="1">
        <v>30</v>
      </c>
      <c r="B48" s="1">
        <f t="shared" ca="1" si="0"/>
        <v>2</v>
      </c>
      <c r="C48" s="1">
        <f t="shared" ca="1" si="1"/>
        <v>0.70210238178683326</v>
      </c>
      <c r="D48" s="1">
        <f t="shared" ca="1" si="3"/>
        <v>5</v>
      </c>
      <c r="S48" s="50">
        <v>23</v>
      </c>
      <c r="T48" s="50">
        <v>1</v>
      </c>
      <c r="U48" s="50">
        <v>4</v>
      </c>
    </row>
    <row r="49" spans="1:21" ht="18.75" x14ac:dyDescent="0.25">
      <c r="A49" s="1">
        <v>31</v>
      </c>
      <c r="B49" s="1">
        <f t="shared" ca="1" si="0"/>
        <v>2</v>
      </c>
      <c r="C49" s="1">
        <f t="shared" ca="1" si="1"/>
        <v>0.36761441999651523</v>
      </c>
      <c r="D49" s="1">
        <f t="shared" ca="1" si="3"/>
        <v>5</v>
      </c>
      <c r="S49" s="50">
        <v>24</v>
      </c>
      <c r="T49" s="50">
        <v>2</v>
      </c>
      <c r="U49" s="50">
        <v>6</v>
      </c>
    </row>
    <row r="50" spans="1:21" ht="18.75" x14ac:dyDescent="0.25">
      <c r="A50" s="1">
        <v>32</v>
      </c>
      <c r="B50" s="1">
        <f t="shared" ca="1" si="0"/>
        <v>1</v>
      </c>
      <c r="C50" s="1">
        <f t="shared" ca="1" si="1"/>
        <v>0.9902395885388583</v>
      </c>
      <c r="D50" s="1">
        <f t="shared" ca="1" si="3"/>
        <v>4</v>
      </c>
      <c r="S50" s="50">
        <v>25</v>
      </c>
      <c r="T50" s="50">
        <v>1</v>
      </c>
      <c r="U50" s="50">
        <v>3</v>
      </c>
    </row>
    <row r="51" spans="1:21" ht="18.75" x14ac:dyDescent="0.25">
      <c r="A51" s="1">
        <v>33</v>
      </c>
      <c r="B51" s="1">
        <f t="shared" ca="1" si="0"/>
        <v>2</v>
      </c>
      <c r="C51" s="1">
        <f t="shared" ca="1" si="1"/>
        <v>0.33373769230346106</v>
      </c>
      <c r="D51" s="1">
        <f t="shared" ca="1" si="3"/>
        <v>5</v>
      </c>
      <c r="S51" s="50">
        <v>26</v>
      </c>
      <c r="T51" s="50">
        <v>2</v>
      </c>
      <c r="U51" s="50">
        <v>5</v>
      </c>
    </row>
    <row r="52" spans="1:21" ht="18.75" x14ac:dyDescent="0.25">
      <c r="A52" s="1">
        <v>34</v>
      </c>
      <c r="B52" s="1">
        <f t="shared" ca="1" si="0"/>
        <v>2</v>
      </c>
      <c r="C52" s="1">
        <f t="shared" ca="1" si="1"/>
        <v>0.85646392747818056</v>
      </c>
      <c r="D52" s="1">
        <f t="shared" ca="1" si="3"/>
        <v>6</v>
      </c>
      <c r="S52" s="50">
        <v>27</v>
      </c>
      <c r="T52" s="50">
        <v>2</v>
      </c>
      <c r="U52" s="50">
        <v>6</v>
      </c>
    </row>
    <row r="53" spans="1:21" ht="18.75" x14ac:dyDescent="0.25">
      <c r="A53" s="1">
        <v>35</v>
      </c>
      <c r="B53" s="1">
        <f t="shared" ca="1" si="0"/>
        <v>1</v>
      </c>
      <c r="C53" s="1">
        <f t="shared" ca="1" si="1"/>
        <v>0.26346240856482861</v>
      </c>
      <c r="D53" s="1">
        <f t="shared" ca="1" si="3"/>
        <v>3</v>
      </c>
      <c r="S53" s="50">
        <v>28</v>
      </c>
      <c r="T53" s="50">
        <v>2</v>
      </c>
      <c r="U53" s="50">
        <v>5</v>
      </c>
    </row>
    <row r="54" spans="1:21" ht="18.75" x14ac:dyDescent="0.25">
      <c r="A54" s="1">
        <v>36</v>
      </c>
      <c r="B54" s="1">
        <f t="shared" ca="1" si="0"/>
        <v>2</v>
      </c>
      <c r="C54" s="1">
        <f t="shared" ca="1" si="1"/>
        <v>0.84692209894343418</v>
      </c>
      <c r="D54" s="1">
        <f t="shared" ca="1" si="3"/>
        <v>6</v>
      </c>
      <c r="S54" s="50">
        <v>29</v>
      </c>
      <c r="T54" s="50">
        <v>1</v>
      </c>
      <c r="U54" s="50">
        <v>4</v>
      </c>
    </row>
    <row r="55" spans="1:21" ht="18.75" x14ac:dyDescent="0.25">
      <c r="A55" s="1">
        <v>37</v>
      </c>
      <c r="B55" s="1">
        <f t="shared" ca="1" si="0"/>
        <v>2</v>
      </c>
      <c r="C55" s="1">
        <f t="shared" ca="1" si="1"/>
        <v>0.15363479992609141</v>
      </c>
      <c r="D55" s="1">
        <f t="shared" ca="1" si="3"/>
        <v>5</v>
      </c>
      <c r="S55" s="50">
        <v>30</v>
      </c>
      <c r="T55" s="50">
        <v>2</v>
      </c>
      <c r="U55" s="50">
        <v>5</v>
      </c>
    </row>
    <row r="56" spans="1:21" ht="18.75" x14ac:dyDescent="0.25">
      <c r="A56" s="1">
        <v>38</v>
      </c>
      <c r="B56" s="1">
        <f t="shared" ca="1" si="0"/>
        <v>2</v>
      </c>
      <c r="C56" s="1">
        <f t="shared" ca="1" si="1"/>
        <v>0.11050404774168976</v>
      </c>
      <c r="D56" s="1">
        <f t="shared" ca="1" si="3"/>
        <v>5</v>
      </c>
      <c r="S56" s="50">
        <v>31</v>
      </c>
      <c r="T56" s="50">
        <v>2</v>
      </c>
      <c r="U56" s="50">
        <v>5</v>
      </c>
    </row>
    <row r="57" spans="1:21" ht="18.75" x14ac:dyDescent="0.25">
      <c r="A57" s="1">
        <v>39</v>
      </c>
      <c r="B57" s="1">
        <f t="shared" ca="1" si="0"/>
        <v>2</v>
      </c>
      <c r="C57" s="1">
        <f t="shared" ca="1" si="1"/>
        <v>0.99485700209526118</v>
      </c>
      <c r="D57" s="1">
        <f t="shared" ca="1" si="3"/>
        <v>6</v>
      </c>
      <c r="S57" s="50">
        <v>32</v>
      </c>
      <c r="T57" s="50">
        <v>2</v>
      </c>
      <c r="U57" s="50">
        <v>6</v>
      </c>
    </row>
    <row r="58" spans="1:21" ht="18.75" x14ac:dyDescent="0.25">
      <c r="A58" s="1">
        <v>40</v>
      </c>
      <c r="B58" s="1">
        <f t="shared" ca="1" si="0"/>
        <v>2</v>
      </c>
      <c r="C58" s="1">
        <f t="shared" ca="1" si="1"/>
        <v>0.30100393473631182</v>
      </c>
      <c r="D58" s="1">
        <f t="shared" ca="1" si="3"/>
        <v>5</v>
      </c>
      <c r="S58" s="50">
        <v>33</v>
      </c>
      <c r="T58" s="50">
        <v>1</v>
      </c>
      <c r="U58" s="50">
        <v>3</v>
      </c>
    </row>
    <row r="59" spans="1:21" ht="18.75" x14ac:dyDescent="0.25">
      <c r="A59" s="1">
        <v>41</v>
      </c>
      <c r="B59" s="1">
        <f t="shared" ca="1" si="0"/>
        <v>2</v>
      </c>
      <c r="C59" s="1">
        <f t="shared" ca="1" si="1"/>
        <v>0.10580412067427891</v>
      </c>
      <c r="D59" s="1">
        <f t="shared" ca="1" si="3"/>
        <v>5</v>
      </c>
      <c r="S59" s="50">
        <v>34</v>
      </c>
      <c r="T59" s="50">
        <v>2</v>
      </c>
      <c r="U59" s="50">
        <v>6</v>
      </c>
    </row>
    <row r="60" spans="1:21" ht="18.75" x14ac:dyDescent="0.25">
      <c r="A60" s="1">
        <v>42</v>
      </c>
      <c r="B60" s="1">
        <f t="shared" ca="1" si="0"/>
        <v>2</v>
      </c>
      <c r="C60" s="1">
        <f t="shared" ca="1" si="1"/>
        <v>7.2227733449612197E-2</v>
      </c>
      <c r="D60" s="1">
        <f t="shared" ca="1" si="3"/>
        <v>5</v>
      </c>
      <c r="S60" s="50">
        <v>35</v>
      </c>
      <c r="T60" s="50">
        <v>1</v>
      </c>
      <c r="U60" s="50">
        <v>4</v>
      </c>
    </row>
    <row r="61" spans="1:21" ht="18.75" x14ac:dyDescent="0.25">
      <c r="A61" s="1">
        <v>43</v>
      </c>
      <c r="B61" s="1">
        <f t="shared" ca="1" si="0"/>
        <v>2</v>
      </c>
      <c r="C61" s="1">
        <f t="shared" ca="1" si="1"/>
        <v>0.76053176433678926</v>
      </c>
      <c r="D61" s="1">
        <f t="shared" ca="1" si="3"/>
        <v>5</v>
      </c>
      <c r="S61" s="50">
        <v>36</v>
      </c>
      <c r="T61" s="50">
        <v>2</v>
      </c>
      <c r="U61" s="50">
        <v>6</v>
      </c>
    </row>
    <row r="62" spans="1:21" ht="18.75" x14ac:dyDescent="0.25">
      <c r="A62" s="1">
        <v>44</v>
      </c>
      <c r="B62" s="1">
        <f t="shared" ca="1" si="0"/>
        <v>2</v>
      </c>
      <c r="C62" s="1">
        <f t="shared" ca="1" si="1"/>
        <v>0.38788141881334226</v>
      </c>
      <c r="D62" s="1">
        <f t="shared" ca="1" si="3"/>
        <v>5</v>
      </c>
      <c r="S62" s="50">
        <v>37</v>
      </c>
      <c r="T62" s="50">
        <v>1</v>
      </c>
      <c r="U62" s="50">
        <v>4</v>
      </c>
    </row>
    <row r="63" spans="1:21" ht="18.75" x14ac:dyDescent="0.25">
      <c r="A63" s="1">
        <v>45</v>
      </c>
      <c r="B63" s="1">
        <f t="shared" ca="1" si="0"/>
        <v>1</v>
      </c>
      <c r="C63" s="1">
        <f t="shared" ca="1" si="1"/>
        <v>0.15179071680516054</v>
      </c>
      <c r="D63" s="1">
        <f t="shared" ca="1" si="3"/>
        <v>3</v>
      </c>
      <c r="S63" s="50">
        <v>38</v>
      </c>
      <c r="T63" s="50">
        <v>2</v>
      </c>
      <c r="U63" s="50">
        <v>6</v>
      </c>
    </row>
    <row r="64" spans="1:21" ht="18.75" x14ac:dyDescent="0.25">
      <c r="A64" s="1">
        <v>46</v>
      </c>
      <c r="B64" s="1">
        <f t="shared" ca="1" si="0"/>
        <v>2</v>
      </c>
      <c r="C64" s="1">
        <f t="shared" ca="1" si="1"/>
        <v>0.47976412346616792</v>
      </c>
      <c r="D64" s="1">
        <f t="shared" ca="1" si="3"/>
        <v>5</v>
      </c>
      <c r="S64" s="50">
        <v>39</v>
      </c>
      <c r="T64" s="50">
        <v>2</v>
      </c>
      <c r="U64" s="50">
        <v>6</v>
      </c>
    </row>
    <row r="65" spans="1:21" ht="18.75" x14ac:dyDescent="0.25">
      <c r="A65" s="1">
        <v>47</v>
      </c>
      <c r="B65" s="1">
        <f t="shared" ca="1" si="0"/>
        <v>2</v>
      </c>
      <c r="C65" s="1">
        <f t="shared" ca="1" si="1"/>
        <v>0.32244073490955838</v>
      </c>
      <c r="D65" s="1">
        <f t="shared" ca="1" si="3"/>
        <v>5</v>
      </c>
      <c r="S65" s="50">
        <v>40</v>
      </c>
      <c r="T65" s="50">
        <v>2</v>
      </c>
      <c r="U65" s="50">
        <v>5</v>
      </c>
    </row>
    <row r="66" spans="1:21" ht="18.75" x14ac:dyDescent="0.25">
      <c r="A66" s="1">
        <v>48</v>
      </c>
      <c r="B66" s="1">
        <f t="shared" ca="1" si="0"/>
        <v>2</v>
      </c>
      <c r="C66" s="1">
        <f t="shared" ca="1" si="1"/>
        <v>0.7196128783363952</v>
      </c>
      <c r="D66" s="1">
        <f t="shared" ca="1" si="3"/>
        <v>5</v>
      </c>
      <c r="S66" s="50">
        <v>41</v>
      </c>
      <c r="T66" s="50">
        <v>2</v>
      </c>
      <c r="U66" s="50">
        <v>5</v>
      </c>
    </row>
    <row r="67" spans="1:21" ht="18.75" x14ac:dyDescent="0.25">
      <c r="A67" s="1">
        <v>49</v>
      </c>
      <c r="B67" s="1">
        <f t="shared" ca="1" si="0"/>
        <v>1</v>
      </c>
      <c r="C67" s="1">
        <f t="shared" ca="1" si="1"/>
        <v>0.10561336328606541</v>
      </c>
      <c r="D67" s="1">
        <f t="shared" ca="1" si="3"/>
        <v>3</v>
      </c>
      <c r="S67" s="50">
        <v>42</v>
      </c>
      <c r="T67" s="50">
        <v>2</v>
      </c>
      <c r="U67" s="50">
        <v>5</v>
      </c>
    </row>
    <row r="68" spans="1:21" ht="18.75" x14ac:dyDescent="0.25">
      <c r="A68" s="1">
        <v>50</v>
      </c>
      <c r="B68" s="1">
        <f t="shared" ca="1" si="0"/>
        <v>2</v>
      </c>
      <c r="C68" s="1">
        <f t="shared" ca="1" si="1"/>
        <v>0.92571677236973882</v>
      </c>
      <c r="D68" s="1">
        <f t="shared" ca="1" si="3"/>
        <v>6</v>
      </c>
      <c r="S68" s="50">
        <v>43</v>
      </c>
      <c r="T68" s="50">
        <v>2</v>
      </c>
      <c r="U68" s="50">
        <v>5</v>
      </c>
    </row>
    <row r="69" spans="1:21" ht="18.75" x14ac:dyDescent="0.25">
      <c r="A69" s="1">
        <v>51</v>
      </c>
      <c r="B69" s="1">
        <f t="shared" ca="1" si="0"/>
        <v>2</v>
      </c>
      <c r="C69" s="1">
        <f t="shared" ca="1" si="1"/>
        <v>0.39298223173844615</v>
      </c>
      <c r="D69" s="1">
        <f t="shared" ca="1" si="3"/>
        <v>5</v>
      </c>
      <c r="S69" s="50">
        <v>44</v>
      </c>
      <c r="T69" s="50">
        <v>2</v>
      </c>
      <c r="U69" s="50">
        <v>5</v>
      </c>
    </row>
    <row r="70" spans="1:21" ht="18.75" x14ac:dyDescent="0.25">
      <c r="A70" s="1">
        <v>52</v>
      </c>
      <c r="B70" s="1">
        <f t="shared" ca="1" si="0"/>
        <v>2</v>
      </c>
      <c r="C70" s="1">
        <f t="shared" ca="1" si="1"/>
        <v>0.33666045675053979</v>
      </c>
      <c r="D70" s="1">
        <f t="shared" ca="1" si="3"/>
        <v>5</v>
      </c>
      <c r="S70" s="50">
        <v>45</v>
      </c>
      <c r="T70" s="50">
        <v>1</v>
      </c>
      <c r="U70" s="50">
        <v>4</v>
      </c>
    </row>
    <row r="71" spans="1:21" ht="18.75" x14ac:dyDescent="0.25">
      <c r="A71" s="1">
        <v>53</v>
      </c>
      <c r="B71" s="1">
        <f t="shared" ca="1" si="0"/>
        <v>1</v>
      </c>
      <c r="C71" s="1">
        <f t="shared" ca="1" si="1"/>
        <v>0.99113223595878541</v>
      </c>
      <c r="D71" s="1">
        <f t="shared" ca="1" si="3"/>
        <v>4</v>
      </c>
      <c r="S71" s="50">
        <v>46</v>
      </c>
      <c r="T71" s="50">
        <v>2</v>
      </c>
      <c r="U71" s="50">
        <v>5</v>
      </c>
    </row>
    <row r="72" spans="1:21" ht="18.75" x14ac:dyDescent="0.25">
      <c r="A72" s="1">
        <v>54</v>
      </c>
      <c r="B72" s="1">
        <f t="shared" ca="1" si="0"/>
        <v>2</v>
      </c>
      <c r="C72" s="1">
        <f t="shared" ca="1" si="1"/>
        <v>0.98327391332751624</v>
      </c>
      <c r="D72" s="1">
        <f t="shared" ca="1" si="3"/>
        <v>6</v>
      </c>
      <c r="S72" s="50">
        <v>47</v>
      </c>
      <c r="T72" s="50">
        <v>1</v>
      </c>
      <c r="U72" s="50">
        <v>3</v>
      </c>
    </row>
    <row r="73" spans="1:21" ht="18.75" x14ac:dyDescent="0.25">
      <c r="A73" s="1">
        <v>55</v>
      </c>
      <c r="B73" s="1">
        <f t="shared" ca="1" si="0"/>
        <v>1</v>
      </c>
      <c r="C73" s="1">
        <f t="shared" ca="1" si="1"/>
        <v>0.57494899823664769</v>
      </c>
      <c r="D73" s="1">
        <f t="shared" ca="1" si="3"/>
        <v>4</v>
      </c>
      <c r="S73" s="50">
        <v>48</v>
      </c>
      <c r="T73" s="50">
        <v>1</v>
      </c>
      <c r="U73" s="50">
        <v>4</v>
      </c>
    </row>
    <row r="74" spans="1:21" ht="18.75" x14ac:dyDescent="0.25">
      <c r="A74" s="1">
        <v>56</v>
      </c>
      <c r="B74" s="1">
        <f t="shared" ca="1" si="0"/>
        <v>1</v>
      </c>
      <c r="C74" s="1">
        <f t="shared" ca="1" si="1"/>
        <v>9.7519121357453553E-2</v>
      </c>
      <c r="D74" s="1">
        <f t="shared" ca="1" si="3"/>
        <v>3</v>
      </c>
      <c r="S74" s="50">
        <v>49</v>
      </c>
      <c r="T74" s="50">
        <v>2</v>
      </c>
      <c r="U74" s="50">
        <v>5</v>
      </c>
    </row>
    <row r="75" spans="1:21" ht="18.75" x14ac:dyDescent="0.25">
      <c r="A75" s="1">
        <v>57</v>
      </c>
      <c r="B75" s="1">
        <f t="shared" ca="1" si="0"/>
        <v>1</v>
      </c>
      <c r="C75" s="1">
        <f t="shared" ca="1" si="1"/>
        <v>8.6407019808284025E-2</v>
      </c>
      <c r="D75" s="1">
        <f t="shared" ca="1" si="3"/>
        <v>3</v>
      </c>
      <c r="S75" s="50">
        <v>50</v>
      </c>
      <c r="T75" s="50">
        <v>1</v>
      </c>
      <c r="U75" s="50">
        <v>4</v>
      </c>
    </row>
    <row r="76" spans="1:21" ht="18.75" x14ac:dyDescent="0.25">
      <c r="A76" s="1">
        <v>58</v>
      </c>
      <c r="B76" s="1">
        <f t="shared" ca="1" si="0"/>
        <v>2</v>
      </c>
      <c r="C76" s="1">
        <f t="shared" ca="1" si="1"/>
        <v>0.19683106837096154</v>
      </c>
      <c r="D76" s="1">
        <f t="shared" ca="1" si="3"/>
        <v>5</v>
      </c>
      <c r="S76" s="50">
        <v>51</v>
      </c>
      <c r="T76" s="50">
        <v>1</v>
      </c>
      <c r="U76" s="50">
        <v>3</v>
      </c>
    </row>
    <row r="77" spans="1:21" ht="18.75" x14ac:dyDescent="0.25">
      <c r="A77" s="1">
        <v>59</v>
      </c>
      <c r="B77" s="1">
        <f t="shared" ca="1" si="0"/>
        <v>2</v>
      </c>
      <c r="C77" s="1">
        <f t="shared" ca="1" si="1"/>
        <v>0.75338726982219373</v>
      </c>
      <c r="D77" s="1">
        <f t="shared" ca="1" si="3"/>
        <v>5</v>
      </c>
      <c r="S77" s="50">
        <v>52</v>
      </c>
      <c r="T77" s="50">
        <v>1</v>
      </c>
      <c r="U77" s="50">
        <v>4</v>
      </c>
    </row>
    <row r="78" spans="1:21" ht="18.75" x14ac:dyDescent="0.25">
      <c r="A78" s="1">
        <v>60</v>
      </c>
      <c r="B78" s="1">
        <f t="shared" ca="1" si="0"/>
        <v>1</v>
      </c>
      <c r="C78" s="1">
        <f t="shared" ca="1" si="1"/>
        <v>3.7790674470065788E-2</v>
      </c>
      <c r="D78" s="1">
        <f t="shared" ca="1" si="3"/>
        <v>3</v>
      </c>
      <c r="S78" s="50">
        <v>53</v>
      </c>
      <c r="T78" s="50">
        <v>2</v>
      </c>
      <c r="U78" s="50">
        <v>6</v>
      </c>
    </row>
    <row r="79" spans="1:21" ht="18.75" x14ac:dyDescent="0.25">
      <c r="A79" s="1">
        <v>61</v>
      </c>
      <c r="B79" s="1">
        <f t="shared" ca="1" si="0"/>
        <v>2</v>
      </c>
      <c r="C79" s="1">
        <f t="shared" ca="1" si="1"/>
        <v>0.8506202374091747</v>
      </c>
      <c r="D79" s="1">
        <f t="shared" ca="1" si="3"/>
        <v>6</v>
      </c>
      <c r="S79" s="50">
        <v>54</v>
      </c>
      <c r="T79" s="50">
        <v>2</v>
      </c>
      <c r="U79" s="50">
        <v>5</v>
      </c>
    </row>
    <row r="80" spans="1:21" ht="18.75" x14ac:dyDescent="0.25">
      <c r="A80" s="1">
        <v>62</v>
      </c>
      <c r="B80" s="1">
        <f t="shared" ca="1" si="0"/>
        <v>1</v>
      </c>
      <c r="C80" s="1">
        <f t="shared" ca="1" si="1"/>
        <v>0.59797910696616063</v>
      </c>
      <c r="D80" s="1">
        <f t="shared" ca="1" si="3"/>
        <v>4</v>
      </c>
      <c r="S80" s="50">
        <v>55</v>
      </c>
      <c r="T80" s="50">
        <v>2</v>
      </c>
      <c r="U80" s="50">
        <v>5</v>
      </c>
    </row>
    <row r="81" spans="1:21" ht="18.75" x14ac:dyDescent="0.25">
      <c r="A81" s="1">
        <v>63</v>
      </c>
      <c r="B81" s="1">
        <f t="shared" ca="1" si="0"/>
        <v>1</v>
      </c>
      <c r="C81" s="1">
        <f t="shared" ca="1" si="1"/>
        <v>0.27444252603618868</v>
      </c>
      <c r="D81" s="1">
        <f t="shared" ca="1" si="3"/>
        <v>3</v>
      </c>
      <c r="S81" s="50">
        <v>56</v>
      </c>
      <c r="T81" s="50">
        <v>2</v>
      </c>
      <c r="U81" s="50">
        <v>6</v>
      </c>
    </row>
    <row r="82" spans="1:21" ht="18.75" x14ac:dyDescent="0.25">
      <c r="A82" s="1">
        <v>64</v>
      </c>
      <c r="B82" s="1">
        <f t="shared" ca="1" si="0"/>
        <v>1</v>
      </c>
      <c r="C82" s="1">
        <f t="shared" ca="1" si="1"/>
        <v>0.27086160724357333</v>
      </c>
      <c r="D82" s="1">
        <f t="shared" ca="1" si="3"/>
        <v>3</v>
      </c>
      <c r="S82" s="50">
        <v>57</v>
      </c>
      <c r="T82" s="50">
        <v>1</v>
      </c>
      <c r="U82" s="50">
        <v>4</v>
      </c>
    </row>
    <row r="83" spans="1:21" ht="18.75" x14ac:dyDescent="0.25">
      <c r="A83" s="1">
        <v>65</v>
      </c>
      <c r="B83" s="1">
        <f t="shared" ca="1" si="0"/>
        <v>1</v>
      </c>
      <c r="C83" s="1">
        <f t="shared" ca="1" si="1"/>
        <v>0.79975604853836102</v>
      </c>
      <c r="D83" s="1">
        <f t="shared" ca="1" si="3"/>
        <v>4</v>
      </c>
      <c r="S83" s="50">
        <v>58</v>
      </c>
      <c r="T83" s="50">
        <v>2</v>
      </c>
      <c r="U83" s="50">
        <v>5</v>
      </c>
    </row>
    <row r="84" spans="1:21" ht="18.75" x14ac:dyDescent="0.25">
      <c r="A84" s="1">
        <v>66</v>
      </c>
      <c r="B84" s="1">
        <f t="shared" ref="B84:B147" ca="1" si="4">IF(RAND()&lt;=0.4,1,2)</f>
        <v>2</v>
      </c>
      <c r="C84" s="1">
        <f t="shared" ref="C84:C147" ca="1" si="5">RAND()</f>
        <v>0.34382694422933369</v>
      </c>
      <c r="D84" s="1">
        <f t="shared" ca="1" si="3"/>
        <v>5</v>
      </c>
      <c r="S84" s="50">
        <v>59</v>
      </c>
      <c r="T84" s="50">
        <v>2</v>
      </c>
      <c r="U84" s="50">
        <v>5</v>
      </c>
    </row>
    <row r="85" spans="1:21" ht="18.75" x14ac:dyDescent="0.25">
      <c r="A85" s="1">
        <v>67</v>
      </c>
      <c r="B85" s="1">
        <f t="shared" ca="1" si="4"/>
        <v>1</v>
      </c>
      <c r="C85" s="1">
        <f t="shared" ca="1" si="5"/>
        <v>0.11065142556139351</v>
      </c>
      <c r="D85" s="1">
        <f t="shared" ca="1" si="3"/>
        <v>3</v>
      </c>
      <c r="S85" s="50">
        <v>60</v>
      </c>
      <c r="T85" s="50">
        <v>2</v>
      </c>
      <c r="U85" s="50">
        <v>6</v>
      </c>
    </row>
    <row r="86" spans="1:21" ht="18.75" x14ac:dyDescent="0.25">
      <c r="A86" s="1">
        <v>68</v>
      </c>
      <c r="B86" s="1">
        <f t="shared" ca="1" si="4"/>
        <v>2</v>
      </c>
      <c r="C86" s="1">
        <f t="shared" ca="1" si="5"/>
        <v>0.34407420965750102</v>
      </c>
      <c r="D86" s="1">
        <f t="shared" ca="1" si="3"/>
        <v>5</v>
      </c>
      <c r="S86" s="50">
        <v>61</v>
      </c>
      <c r="T86" s="50">
        <v>1</v>
      </c>
      <c r="U86" s="50">
        <v>4</v>
      </c>
    </row>
    <row r="87" spans="1:21" ht="18.75" x14ac:dyDescent="0.25">
      <c r="A87" s="1">
        <v>69</v>
      </c>
      <c r="B87" s="1">
        <f t="shared" ca="1" si="4"/>
        <v>1</v>
      </c>
      <c r="C87" s="1">
        <f t="shared" ca="1" si="5"/>
        <v>0.14802564173092081</v>
      </c>
      <c r="D87" s="1">
        <f t="shared" ca="1" si="3"/>
        <v>3</v>
      </c>
      <c r="S87" s="50">
        <v>62</v>
      </c>
      <c r="T87" s="50">
        <v>2</v>
      </c>
      <c r="U87" s="50">
        <v>6</v>
      </c>
    </row>
    <row r="88" spans="1:21" ht="18.75" x14ac:dyDescent="0.25">
      <c r="A88" s="1">
        <v>70</v>
      </c>
      <c r="B88" s="1">
        <f t="shared" ca="1" si="4"/>
        <v>2</v>
      </c>
      <c r="C88" s="1">
        <f t="shared" ca="1" si="5"/>
        <v>0.33819483862379551</v>
      </c>
      <c r="D88" s="1">
        <f t="shared" ca="1" si="3"/>
        <v>5</v>
      </c>
      <c r="S88" s="50">
        <v>63</v>
      </c>
      <c r="T88" s="50">
        <v>1</v>
      </c>
      <c r="U88" s="50">
        <v>4</v>
      </c>
    </row>
    <row r="89" spans="1:21" ht="18.75" x14ac:dyDescent="0.25">
      <c r="A89" s="1">
        <v>71</v>
      </c>
      <c r="B89" s="1">
        <f t="shared" ca="1" si="4"/>
        <v>2</v>
      </c>
      <c r="C89" s="1">
        <f t="shared" ca="1" si="5"/>
        <v>0.15762418281183288</v>
      </c>
      <c r="D89" s="1">
        <f t="shared" ca="1" si="3"/>
        <v>5</v>
      </c>
      <c r="S89" s="50">
        <v>64</v>
      </c>
      <c r="T89" s="50">
        <v>2</v>
      </c>
      <c r="U89" s="50">
        <v>5</v>
      </c>
    </row>
    <row r="90" spans="1:21" ht="18.75" x14ac:dyDescent="0.25">
      <c r="A90" s="1">
        <v>72</v>
      </c>
      <c r="B90" s="1">
        <f t="shared" ca="1" si="4"/>
        <v>1</v>
      </c>
      <c r="C90" s="1">
        <f t="shared" ca="1" si="5"/>
        <v>0.27873459357147812</v>
      </c>
      <c r="D90" s="1">
        <f t="shared" ca="1" si="3"/>
        <v>3</v>
      </c>
      <c r="S90" s="50">
        <v>65</v>
      </c>
      <c r="T90" s="50">
        <v>1</v>
      </c>
      <c r="U90" s="50">
        <v>4</v>
      </c>
    </row>
    <row r="91" spans="1:21" ht="18.75" x14ac:dyDescent="0.25">
      <c r="A91" s="1">
        <v>73</v>
      </c>
      <c r="B91" s="1">
        <f t="shared" ca="1" si="4"/>
        <v>2</v>
      </c>
      <c r="C91" s="1">
        <f t="shared" ca="1" si="5"/>
        <v>0.52524449664644968</v>
      </c>
      <c r="D91" s="1">
        <f t="shared" ca="1" si="3"/>
        <v>5</v>
      </c>
      <c r="S91" s="50">
        <v>66</v>
      </c>
      <c r="T91" s="50">
        <v>1</v>
      </c>
      <c r="U91" s="50">
        <v>4</v>
      </c>
    </row>
    <row r="92" spans="1:21" ht="18.75" x14ac:dyDescent="0.25">
      <c r="A92" s="1">
        <v>74</v>
      </c>
      <c r="B92" s="1">
        <f t="shared" ca="1" si="4"/>
        <v>2</v>
      </c>
      <c r="C92" s="1">
        <f t="shared" ca="1" si="5"/>
        <v>0.82786372612143033</v>
      </c>
      <c r="D92" s="1">
        <f t="shared" ca="1" si="3"/>
        <v>6</v>
      </c>
      <c r="S92" s="50">
        <v>67</v>
      </c>
      <c r="T92" s="50">
        <v>2</v>
      </c>
      <c r="U92" s="50">
        <v>6</v>
      </c>
    </row>
    <row r="93" spans="1:21" ht="18.75" x14ac:dyDescent="0.25">
      <c r="A93" s="1">
        <v>75</v>
      </c>
      <c r="B93" s="1">
        <f t="shared" ca="1" si="4"/>
        <v>1</v>
      </c>
      <c r="C93" s="1">
        <f t="shared" ca="1" si="5"/>
        <v>0.29974455090680674</v>
      </c>
      <c r="D93" s="1">
        <f t="shared" ca="1" si="3"/>
        <v>3</v>
      </c>
      <c r="S93" s="50">
        <v>68</v>
      </c>
      <c r="T93" s="50">
        <v>2</v>
      </c>
      <c r="U93" s="50">
        <v>6</v>
      </c>
    </row>
    <row r="94" spans="1:21" ht="18.75" x14ac:dyDescent="0.25">
      <c r="A94" s="1">
        <v>76</v>
      </c>
      <c r="B94" s="1">
        <f t="shared" ca="1" si="4"/>
        <v>1</v>
      </c>
      <c r="C94" s="1">
        <f t="shared" ca="1" si="5"/>
        <v>0.24521347832703244</v>
      </c>
      <c r="D94" s="1">
        <f t="shared" ca="1" si="3"/>
        <v>3</v>
      </c>
      <c r="S94" s="50">
        <v>69</v>
      </c>
      <c r="T94" s="50">
        <v>2</v>
      </c>
      <c r="U94" s="50">
        <v>6</v>
      </c>
    </row>
    <row r="95" spans="1:21" ht="18.75" x14ac:dyDescent="0.25">
      <c r="A95" s="1">
        <v>77</v>
      </c>
      <c r="B95" s="1">
        <f t="shared" ca="1" si="4"/>
        <v>1</v>
      </c>
      <c r="C95" s="1">
        <f t="shared" ca="1" si="5"/>
        <v>7.0040275908837879E-2</v>
      </c>
      <c r="D95" s="1">
        <f t="shared" ca="1" si="3"/>
        <v>3</v>
      </c>
      <c r="S95" s="50">
        <v>70</v>
      </c>
      <c r="T95" s="50">
        <v>2</v>
      </c>
      <c r="U95" s="50">
        <v>6</v>
      </c>
    </row>
    <row r="96" spans="1:21" ht="18.75" x14ac:dyDescent="0.25">
      <c r="A96" s="1">
        <v>78</v>
      </c>
      <c r="B96" s="1">
        <f t="shared" ca="1" si="4"/>
        <v>1</v>
      </c>
      <c r="C96" s="1">
        <f t="shared" ca="1" si="5"/>
        <v>0.65174687670967912</v>
      </c>
      <c r="D96" s="1">
        <f t="shared" ca="1" si="3"/>
        <v>4</v>
      </c>
      <c r="S96" s="50">
        <v>71</v>
      </c>
      <c r="T96" s="50">
        <v>2</v>
      </c>
      <c r="U96" s="50">
        <v>6</v>
      </c>
    </row>
    <row r="97" spans="1:21" ht="18.75" x14ac:dyDescent="0.25">
      <c r="A97" s="1">
        <v>79</v>
      </c>
      <c r="B97" s="1">
        <f t="shared" ca="1" si="4"/>
        <v>2</v>
      </c>
      <c r="C97" s="1">
        <f t="shared" ca="1" si="5"/>
        <v>0.57028938804998697</v>
      </c>
      <c r="D97" s="1">
        <f t="shared" ca="1" si="3"/>
        <v>5</v>
      </c>
      <c r="S97" s="50">
        <v>72</v>
      </c>
      <c r="T97" s="50">
        <v>2</v>
      </c>
      <c r="U97" s="50">
        <v>6</v>
      </c>
    </row>
    <row r="98" spans="1:21" ht="18.75" x14ac:dyDescent="0.25">
      <c r="A98" s="1">
        <v>80</v>
      </c>
      <c r="B98" s="1">
        <f t="shared" ca="1" si="4"/>
        <v>2</v>
      </c>
      <c r="C98" s="1">
        <f t="shared" ca="1" si="5"/>
        <v>0.77678956599962901</v>
      </c>
      <c r="D98" s="1">
        <f t="shared" ca="1" si="3"/>
        <v>5</v>
      </c>
      <c r="S98" s="50">
        <v>73</v>
      </c>
      <c r="T98" s="50">
        <v>2</v>
      </c>
      <c r="U98" s="50">
        <v>6</v>
      </c>
    </row>
    <row r="99" spans="1:21" ht="18.75" x14ac:dyDescent="0.25">
      <c r="A99" s="1">
        <v>81</v>
      </c>
      <c r="B99" s="1">
        <f t="shared" ca="1" si="4"/>
        <v>2</v>
      </c>
      <c r="C99" s="1">
        <f t="shared" ca="1" si="5"/>
        <v>0.69942450724858074</v>
      </c>
      <c r="D99" s="1">
        <f t="shared" ca="1" si="3"/>
        <v>5</v>
      </c>
      <c r="S99" s="50">
        <v>74</v>
      </c>
      <c r="T99" s="50">
        <v>1</v>
      </c>
      <c r="U99" s="50">
        <v>3</v>
      </c>
    </row>
    <row r="100" spans="1:21" ht="18.75" x14ac:dyDescent="0.25">
      <c r="A100" s="1">
        <v>82</v>
      </c>
      <c r="B100" s="1">
        <f t="shared" ca="1" si="4"/>
        <v>1</v>
      </c>
      <c r="C100" s="1">
        <f t="shared" ca="1" si="5"/>
        <v>0.49529841339046055</v>
      </c>
      <c r="D100" s="1">
        <f t="shared" ca="1" si="3"/>
        <v>4</v>
      </c>
      <c r="S100" s="50">
        <v>75</v>
      </c>
      <c r="T100" s="50">
        <v>2</v>
      </c>
      <c r="U100" s="50">
        <v>6</v>
      </c>
    </row>
    <row r="101" spans="1:21" ht="18.75" x14ac:dyDescent="0.25">
      <c r="A101" s="1">
        <v>83</v>
      </c>
      <c r="B101" s="1">
        <f t="shared" ca="1" si="4"/>
        <v>2</v>
      </c>
      <c r="C101" s="1">
        <f t="shared" ca="1" si="5"/>
        <v>0.65852941668140619</v>
      </c>
      <c r="D101" s="1">
        <f t="shared" ca="1" si="3"/>
        <v>5</v>
      </c>
      <c r="S101" s="50">
        <v>76</v>
      </c>
      <c r="T101" s="50">
        <v>1</v>
      </c>
      <c r="U101" s="50">
        <v>4</v>
      </c>
    </row>
    <row r="102" spans="1:21" ht="18.75" x14ac:dyDescent="0.25">
      <c r="A102" s="1">
        <v>84</v>
      </c>
      <c r="B102" s="1">
        <f t="shared" ca="1" si="4"/>
        <v>1</v>
      </c>
      <c r="C102" s="1">
        <f t="shared" ca="1" si="5"/>
        <v>0.7350133464195967</v>
      </c>
      <c r="D102" s="1">
        <f t="shared" ca="1" si="3"/>
        <v>4</v>
      </c>
      <c r="S102" s="50">
        <v>77</v>
      </c>
      <c r="T102" s="50">
        <v>2</v>
      </c>
      <c r="U102" s="50">
        <v>5</v>
      </c>
    </row>
    <row r="103" spans="1:21" ht="18.75" x14ac:dyDescent="0.25">
      <c r="A103" s="1">
        <v>85</v>
      </c>
      <c r="B103" s="1">
        <f t="shared" ca="1" si="4"/>
        <v>2</v>
      </c>
      <c r="C103" s="1">
        <f t="shared" ca="1" si="5"/>
        <v>0.89701702407264572</v>
      </c>
      <c r="D103" s="1">
        <f t="shared" ca="1" si="3"/>
        <v>6</v>
      </c>
      <c r="S103" s="50">
        <v>78</v>
      </c>
      <c r="T103" s="50">
        <v>2</v>
      </c>
      <c r="U103" s="50">
        <v>5</v>
      </c>
    </row>
    <row r="104" spans="1:21" ht="18.75" x14ac:dyDescent="0.25">
      <c r="A104" s="1">
        <v>86</v>
      </c>
      <c r="B104" s="1">
        <f t="shared" ca="1" si="4"/>
        <v>2</v>
      </c>
      <c r="C104" s="1">
        <f t="shared" ca="1" si="5"/>
        <v>0.35429010965657193</v>
      </c>
      <c r="D104" s="1">
        <f t="shared" ref="D104:D167" ca="1" si="6">IF(B104=1,IF(C104&lt;=0.3,3,4),IF(C104&lt;=0.8,5,6))</f>
        <v>5</v>
      </c>
      <c r="S104" s="50">
        <v>79</v>
      </c>
      <c r="T104" s="50">
        <v>2</v>
      </c>
      <c r="U104" s="50">
        <v>5</v>
      </c>
    </row>
    <row r="105" spans="1:21" ht="18.75" x14ac:dyDescent="0.25">
      <c r="A105" s="1">
        <v>87</v>
      </c>
      <c r="B105" s="1">
        <f t="shared" ca="1" si="4"/>
        <v>1</v>
      </c>
      <c r="C105" s="1">
        <f t="shared" ca="1" si="5"/>
        <v>0.47893085326150309</v>
      </c>
      <c r="D105" s="1">
        <f t="shared" ca="1" si="6"/>
        <v>4</v>
      </c>
      <c r="S105" s="50">
        <v>80</v>
      </c>
      <c r="T105" s="50">
        <v>1</v>
      </c>
      <c r="U105" s="50">
        <v>3</v>
      </c>
    </row>
    <row r="106" spans="1:21" ht="18.75" x14ac:dyDescent="0.25">
      <c r="A106" s="1">
        <v>88</v>
      </c>
      <c r="B106" s="1">
        <f t="shared" ca="1" si="4"/>
        <v>1</v>
      </c>
      <c r="C106" s="1">
        <f t="shared" ca="1" si="5"/>
        <v>0.15394849067499428</v>
      </c>
      <c r="D106" s="1">
        <f t="shared" ca="1" si="6"/>
        <v>3</v>
      </c>
      <c r="S106" s="50">
        <v>81</v>
      </c>
      <c r="T106" s="50">
        <v>2</v>
      </c>
      <c r="U106" s="50">
        <v>6</v>
      </c>
    </row>
    <row r="107" spans="1:21" ht="18.75" x14ac:dyDescent="0.25">
      <c r="A107" s="1">
        <v>89</v>
      </c>
      <c r="B107" s="1">
        <f t="shared" ca="1" si="4"/>
        <v>1</v>
      </c>
      <c r="C107" s="1">
        <f t="shared" ca="1" si="5"/>
        <v>0.10126827835196461</v>
      </c>
      <c r="D107" s="1">
        <f t="shared" ca="1" si="6"/>
        <v>3</v>
      </c>
      <c r="S107" s="50">
        <v>82</v>
      </c>
      <c r="T107" s="50">
        <v>2</v>
      </c>
      <c r="U107" s="50">
        <v>6</v>
      </c>
    </row>
    <row r="108" spans="1:21" ht="18.75" x14ac:dyDescent="0.25">
      <c r="A108" s="1">
        <v>90</v>
      </c>
      <c r="B108" s="1">
        <f t="shared" ca="1" si="4"/>
        <v>1</v>
      </c>
      <c r="C108" s="1">
        <f t="shared" ca="1" si="5"/>
        <v>9.755211810514175E-2</v>
      </c>
      <c r="D108" s="1">
        <f t="shared" ca="1" si="6"/>
        <v>3</v>
      </c>
      <c r="S108" s="50">
        <v>83</v>
      </c>
      <c r="T108" s="50">
        <v>1</v>
      </c>
      <c r="U108" s="50">
        <v>4</v>
      </c>
    </row>
    <row r="109" spans="1:21" ht="18.75" x14ac:dyDescent="0.25">
      <c r="A109" s="1">
        <v>91</v>
      </c>
      <c r="B109" s="1">
        <f t="shared" ca="1" si="4"/>
        <v>1</v>
      </c>
      <c r="C109" s="1">
        <f t="shared" ca="1" si="5"/>
        <v>2.9645232412227829E-2</v>
      </c>
      <c r="D109" s="1">
        <f t="shared" ca="1" si="6"/>
        <v>3</v>
      </c>
      <c r="S109" s="50">
        <v>84</v>
      </c>
      <c r="T109" s="50">
        <v>1</v>
      </c>
      <c r="U109" s="50">
        <v>3</v>
      </c>
    </row>
    <row r="110" spans="1:21" ht="18.75" x14ac:dyDescent="0.25">
      <c r="A110" s="1">
        <v>92</v>
      </c>
      <c r="B110" s="1">
        <f t="shared" ca="1" si="4"/>
        <v>2</v>
      </c>
      <c r="C110" s="1">
        <f t="shared" ca="1" si="5"/>
        <v>0.69694647236618834</v>
      </c>
      <c r="D110" s="1">
        <f t="shared" ca="1" si="6"/>
        <v>5</v>
      </c>
      <c r="S110" s="50">
        <v>85</v>
      </c>
      <c r="T110" s="50">
        <v>2</v>
      </c>
      <c r="U110" s="50">
        <v>6</v>
      </c>
    </row>
    <row r="111" spans="1:21" ht="18.75" x14ac:dyDescent="0.25">
      <c r="A111" s="1">
        <v>93</v>
      </c>
      <c r="B111" s="1">
        <f t="shared" ca="1" si="4"/>
        <v>1</v>
      </c>
      <c r="C111" s="1">
        <f t="shared" ca="1" si="5"/>
        <v>0.28835805220365951</v>
      </c>
      <c r="D111" s="1">
        <f t="shared" ca="1" si="6"/>
        <v>3</v>
      </c>
      <c r="S111" s="50">
        <v>86</v>
      </c>
      <c r="T111" s="50">
        <v>1</v>
      </c>
      <c r="U111" s="50">
        <v>4</v>
      </c>
    </row>
    <row r="112" spans="1:21" ht="18.75" x14ac:dyDescent="0.25">
      <c r="A112" s="1">
        <v>94</v>
      </c>
      <c r="B112" s="1">
        <f t="shared" ca="1" si="4"/>
        <v>2</v>
      </c>
      <c r="C112" s="1">
        <f t="shared" ca="1" si="5"/>
        <v>0.70554975683732091</v>
      </c>
      <c r="D112" s="1">
        <f t="shared" ca="1" si="6"/>
        <v>5</v>
      </c>
      <c r="S112" s="50">
        <v>87</v>
      </c>
      <c r="T112" s="50">
        <v>1</v>
      </c>
      <c r="U112" s="50">
        <v>4</v>
      </c>
    </row>
    <row r="113" spans="1:21" ht="18.75" x14ac:dyDescent="0.25">
      <c r="A113" s="1">
        <v>95</v>
      </c>
      <c r="B113" s="1">
        <f t="shared" ca="1" si="4"/>
        <v>2</v>
      </c>
      <c r="C113" s="1">
        <f t="shared" ca="1" si="5"/>
        <v>0.8907783207653247</v>
      </c>
      <c r="D113" s="1">
        <f t="shared" ca="1" si="6"/>
        <v>6</v>
      </c>
      <c r="S113" s="50">
        <v>88</v>
      </c>
      <c r="T113" s="50">
        <v>1</v>
      </c>
      <c r="U113" s="50">
        <v>4</v>
      </c>
    </row>
    <row r="114" spans="1:21" ht="18.75" x14ac:dyDescent="0.25">
      <c r="A114" s="1">
        <v>96</v>
      </c>
      <c r="B114" s="1">
        <f t="shared" ca="1" si="4"/>
        <v>2</v>
      </c>
      <c r="C114" s="1">
        <f t="shared" ca="1" si="5"/>
        <v>0.13102841286696876</v>
      </c>
      <c r="D114" s="1">
        <f t="shared" ca="1" si="6"/>
        <v>5</v>
      </c>
      <c r="S114" s="50">
        <v>89</v>
      </c>
      <c r="T114" s="50">
        <v>1</v>
      </c>
      <c r="U114" s="50">
        <v>3</v>
      </c>
    </row>
    <row r="115" spans="1:21" ht="18.75" x14ac:dyDescent="0.25">
      <c r="A115" s="1">
        <v>97</v>
      </c>
      <c r="B115" s="1">
        <f t="shared" ca="1" si="4"/>
        <v>2</v>
      </c>
      <c r="C115" s="1">
        <f t="shared" ca="1" si="5"/>
        <v>0.64636797628242237</v>
      </c>
      <c r="D115" s="1">
        <f t="shared" ca="1" si="6"/>
        <v>5</v>
      </c>
      <c r="S115" s="50">
        <v>90</v>
      </c>
      <c r="T115" s="50">
        <v>2</v>
      </c>
      <c r="U115" s="50">
        <v>5</v>
      </c>
    </row>
    <row r="116" spans="1:21" ht="18.75" x14ac:dyDescent="0.25">
      <c r="A116" s="1">
        <v>98</v>
      </c>
      <c r="B116" s="1">
        <f t="shared" ca="1" si="4"/>
        <v>2</v>
      </c>
      <c r="C116" s="1">
        <f t="shared" ca="1" si="5"/>
        <v>0.64622768415773924</v>
      </c>
      <c r="D116" s="1">
        <f t="shared" ca="1" si="6"/>
        <v>5</v>
      </c>
      <c r="S116" s="50">
        <v>91</v>
      </c>
      <c r="T116" s="50">
        <v>2</v>
      </c>
      <c r="U116" s="50">
        <v>5</v>
      </c>
    </row>
    <row r="117" spans="1:21" ht="18.75" x14ac:dyDescent="0.25">
      <c r="A117" s="1">
        <v>99</v>
      </c>
      <c r="B117" s="1">
        <f t="shared" ca="1" si="4"/>
        <v>2</v>
      </c>
      <c r="C117" s="1">
        <f t="shared" ca="1" si="5"/>
        <v>0.57768807718939008</v>
      </c>
      <c r="D117" s="1">
        <f t="shared" ca="1" si="6"/>
        <v>5</v>
      </c>
      <c r="S117" s="50">
        <v>92</v>
      </c>
      <c r="T117" s="50">
        <v>1</v>
      </c>
      <c r="U117" s="50">
        <v>4</v>
      </c>
    </row>
    <row r="118" spans="1:21" ht="18.75" x14ac:dyDescent="0.25">
      <c r="A118" s="1">
        <v>100</v>
      </c>
      <c r="B118" s="1">
        <f t="shared" ca="1" si="4"/>
        <v>2</v>
      </c>
      <c r="C118" s="1">
        <f t="shared" ca="1" si="5"/>
        <v>0.87655683509335625</v>
      </c>
      <c r="D118" s="1">
        <f t="shared" ca="1" si="6"/>
        <v>6</v>
      </c>
      <c r="S118" s="50">
        <v>93</v>
      </c>
      <c r="T118" s="50">
        <v>2</v>
      </c>
      <c r="U118" s="50">
        <v>6</v>
      </c>
    </row>
    <row r="119" spans="1:21" ht="18.75" x14ac:dyDescent="0.25">
      <c r="A119" s="1">
        <v>101</v>
      </c>
      <c r="B119" s="1">
        <f t="shared" ca="1" si="4"/>
        <v>1</v>
      </c>
      <c r="C119" s="1">
        <f t="shared" ca="1" si="5"/>
        <v>0.69235630238822243</v>
      </c>
      <c r="D119" s="1">
        <f t="shared" ca="1" si="6"/>
        <v>4</v>
      </c>
      <c r="S119" s="50">
        <v>94</v>
      </c>
      <c r="T119" s="50">
        <v>1</v>
      </c>
      <c r="U119" s="50">
        <v>3</v>
      </c>
    </row>
    <row r="120" spans="1:21" ht="18.75" x14ac:dyDescent="0.25">
      <c r="A120" s="1">
        <v>102</v>
      </c>
      <c r="B120" s="1">
        <f t="shared" ca="1" si="4"/>
        <v>2</v>
      </c>
      <c r="C120" s="1">
        <f t="shared" ca="1" si="5"/>
        <v>0.68399106573853696</v>
      </c>
      <c r="D120" s="1">
        <f t="shared" ca="1" si="6"/>
        <v>5</v>
      </c>
      <c r="S120" s="50">
        <v>95</v>
      </c>
      <c r="T120" s="50">
        <v>1</v>
      </c>
      <c r="U120" s="50">
        <v>3</v>
      </c>
    </row>
    <row r="121" spans="1:21" ht="18.75" x14ac:dyDescent="0.25">
      <c r="A121" s="1">
        <v>103</v>
      </c>
      <c r="B121" s="1">
        <f t="shared" ca="1" si="4"/>
        <v>2</v>
      </c>
      <c r="C121" s="1">
        <f t="shared" ca="1" si="5"/>
        <v>0.6211959015542089</v>
      </c>
      <c r="D121" s="1">
        <f t="shared" ca="1" si="6"/>
        <v>5</v>
      </c>
      <c r="S121" s="50">
        <v>96</v>
      </c>
      <c r="T121" s="50">
        <v>2</v>
      </c>
      <c r="U121" s="50">
        <v>6</v>
      </c>
    </row>
    <row r="122" spans="1:21" ht="18.75" x14ac:dyDescent="0.25">
      <c r="A122" s="1">
        <v>104</v>
      </c>
      <c r="B122" s="1">
        <f t="shared" ca="1" si="4"/>
        <v>1</v>
      </c>
      <c r="C122" s="1">
        <f t="shared" ca="1" si="5"/>
        <v>0.57491904304848662</v>
      </c>
      <c r="D122" s="1">
        <f t="shared" ca="1" si="6"/>
        <v>4</v>
      </c>
      <c r="S122" s="50">
        <v>97</v>
      </c>
      <c r="T122" s="50">
        <v>2</v>
      </c>
      <c r="U122" s="50">
        <v>5</v>
      </c>
    </row>
    <row r="123" spans="1:21" ht="18.75" x14ac:dyDescent="0.25">
      <c r="A123" s="1">
        <v>105</v>
      </c>
      <c r="B123" s="1">
        <f t="shared" ca="1" si="4"/>
        <v>2</v>
      </c>
      <c r="C123" s="1">
        <f t="shared" ca="1" si="5"/>
        <v>0.13425477529653462</v>
      </c>
      <c r="D123" s="1">
        <f t="shared" ca="1" si="6"/>
        <v>5</v>
      </c>
      <c r="S123" s="50">
        <v>98</v>
      </c>
      <c r="T123" s="50">
        <v>2</v>
      </c>
      <c r="U123" s="50">
        <v>6</v>
      </c>
    </row>
    <row r="124" spans="1:21" ht="18.75" x14ac:dyDescent="0.25">
      <c r="A124" s="1">
        <v>106</v>
      </c>
      <c r="B124" s="1">
        <f t="shared" ca="1" si="4"/>
        <v>2</v>
      </c>
      <c r="C124" s="1">
        <f t="shared" ca="1" si="5"/>
        <v>0.329472612038329</v>
      </c>
      <c r="D124" s="1">
        <f t="shared" ca="1" si="6"/>
        <v>5</v>
      </c>
      <c r="S124" s="50">
        <v>99</v>
      </c>
      <c r="T124" s="50">
        <v>1</v>
      </c>
      <c r="U124" s="50">
        <v>3</v>
      </c>
    </row>
    <row r="125" spans="1:21" ht="18.75" x14ac:dyDescent="0.25">
      <c r="A125" s="1">
        <v>107</v>
      </c>
      <c r="B125" s="1">
        <f t="shared" ca="1" si="4"/>
        <v>1</v>
      </c>
      <c r="C125" s="1">
        <f t="shared" ca="1" si="5"/>
        <v>0.92368025225924499</v>
      </c>
      <c r="D125" s="1">
        <f t="shared" ca="1" si="6"/>
        <v>4</v>
      </c>
      <c r="S125" s="50">
        <v>100</v>
      </c>
      <c r="T125" s="50">
        <v>2</v>
      </c>
      <c r="U125" s="50">
        <v>5</v>
      </c>
    </row>
    <row r="126" spans="1:21" ht="18.75" x14ac:dyDescent="0.25">
      <c r="A126" s="1">
        <v>108</v>
      </c>
      <c r="B126" s="1">
        <f t="shared" ca="1" si="4"/>
        <v>1</v>
      </c>
      <c r="C126" s="1">
        <f t="shared" ca="1" si="5"/>
        <v>0.52372705892828142</v>
      </c>
      <c r="D126" s="1">
        <f t="shared" ca="1" si="6"/>
        <v>4</v>
      </c>
      <c r="S126" s="50">
        <v>101</v>
      </c>
      <c r="T126" s="50">
        <v>2</v>
      </c>
      <c r="U126" s="50">
        <v>6</v>
      </c>
    </row>
    <row r="127" spans="1:21" ht="18.75" x14ac:dyDescent="0.25">
      <c r="A127" s="1">
        <v>109</v>
      </c>
      <c r="B127" s="1">
        <f t="shared" ca="1" si="4"/>
        <v>2</v>
      </c>
      <c r="C127" s="1">
        <f t="shared" ca="1" si="5"/>
        <v>0.7661475144672788</v>
      </c>
      <c r="D127" s="1">
        <f t="shared" ca="1" si="6"/>
        <v>5</v>
      </c>
      <c r="S127" s="50">
        <v>102</v>
      </c>
      <c r="T127" s="50">
        <v>1</v>
      </c>
      <c r="U127" s="50">
        <v>4</v>
      </c>
    </row>
    <row r="128" spans="1:21" ht="18.75" x14ac:dyDescent="0.25">
      <c r="A128" s="1">
        <v>110</v>
      </c>
      <c r="B128" s="1">
        <f t="shared" ca="1" si="4"/>
        <v>1</v>
      </c>
      <c r="C128" s="1">
        <f t="shared" ca="1" si="5"/>
        <v>0.79823837068659842</v>
      </c>
      <c r="D128" s="1">
        <f t="shared" ca="1" si="6"/>
        <v>4</v>
      </c>
      <c r="S128" s="50">
        <v>103</v>
      </c>
      <c r="T128" s="50">
        <v>2</v>
      </c>
      <c r="U128" s="50">
        <v>6</v>
      </c>
    </row>
    <row r="129" spans="1:21" ht="18.75" x14ac:dyDescent="0.25">
      <c r="A129" s="1">
        <v>111</v>
      </c>
      <c r="B129" s="1">
        <f t="shared" ca="1" si="4"/>
        <v>2</v>
      </c>
      <c r="C129" s="1">
        <f t="shared" ca="1" si="5"/>
        <v>0.83458897733240522</v>
      </c>
      <c r="D129" s="1">
        <f t="shared" ca="1" si="6"/>
        <v>6</v>
      </c>
      <c r="S129" s="50">
        <v>104</v>
      </c>
      <c r="T129" s="50">
        <v>2</v>
      </c>
      <c r="U129" s="50">
        <v>5</v>
      </c>
    </row>
    <row r="130" spans="1:21" ht="18.75" x14ac:dyDescent="0.25">
      <c r="A130" s="1">
        <v>112</v>
      </c>
      <c r="B130" s="1">
        <f t="shared" ca="1" si="4"/>
        <v>2</v>
      </c>
      <c r="C130" s="1">
        <f t="shared" ca="1" si="5"/>
        <v>0.19181499742033581</v>
      </c>
      <c r="D130" s="1">
        <f t="shared" ca="1" si="6"/>
        <v>5</v>
      </c>
      <c r="S130" s="50">
        <v>105</v>
      </c>
      <c r="T130" s="50">
        <v>1</v>
      </c>
      <c r="U130" s="50">
        <v>3</v>
      </c>
    </row>
    <row r="131" spans="1:21" ht="18.75" x14ac:dyDescent="0.25">
      <c r="A131" s="1">
        <v>113</v>
      </c>
      <c r="B131" s="1">
        <f t="shared" ca="1" si="4"/>
        <v>2</v>
      </c>
      <c r="C131" s="1">
        <f t="shared" ca="1" si="5"/>
        <v>0.31312759631223008</v>
      </c>
      <c r="D131" s="1">
        <f t="shared" ca="1" si="6"/>
        <v>5</v>
      </c>
      <c r="S131" s="50">
        <v>106</v>
      </c>
      <c r="T131" s="50">
        <v>2</v>
      </c>
      <c r="U131" s="50">
        <v>5</v>
      </c>
    </row>
    <row r="132" spans="1:21" ht="18.75" x14ac:dyDescent="0.25">
      <c r="A132" s="1">
        <v>114</v>
      </c>
      <c r="B132" s="1">
        <f t="shared" ca="1" si="4"/>
        <v>1</v>
      </c>
      <c r="C132" s="1">
        <f t="shared" ca="1" si="5"/>
        <v>0.40023515727871251</v>
      </c>
      <c r="D132" s="1">
        <f t="shared" ca="1" si="6"/>
        <v>4</v>
      </c>
      <c r="S132" s="50">
        <v>107</v>
      </c>
      <c r="T132" s="50">
        <v>1</v>
      </c>
      <c r="U132" s="50">
        <v>4</v>
      </c>
    </row>
    <row r="133" spans="1:21" ht="18.75" x14ac:dyDescent="0.25">
      <c r="A133" s="1">
        <v>115</v>
      </c>
      <c r="B133" s="1">
        <f t="shared" ca="1" si="4"/>
        <v>1</v>
      </c>
      <c r="C133" s="1">
        <f t="shared" ca="1" si="5"/>
        <v>0.99366040786612497</v>
      </c>
      <c r="D133" s="1">
        <f t="shared" ca="1" si="6"/>
        <v>4</v>
      </c>
      <c r="S133" s="50">
        <v>108</v>
      </c>
      <c r="T133" s="50">
        <v>1</v>
      </c>
      <c r="U133" s="50">
        <v>3</v>
      </c>
    </row>
    <row r="134" spans="1:21" ht="18.75" x14ac:dyDescent="0.25">
      <c r="A134" s="1">
        <v>116</v>
      </c>
      <c r="B134" s="1">
        <f t="shared" ca="1" si="4"/>
        <v>2</v>
      </c>
      <c r="C134" s="1">
        <f t="shared" ca="1" si="5"/>
        <v>0.61694647749266351</v>
      </c>
      <c r="D134" s="1">
        <f t="shared" ca="1" si="6"/>
        <v>5</v>
      </c>
      <c r="S134" s="50">
        <v>109</v>
      </c>
      <c r="T134" s="50">
        <v>2</v>
      </c>
      <c r="U134" s="50">
        <v>6</v>
      </c>
    </row>
    <row r="135" spans="1:21" ht="18.75" x14ac:dyDescent="0.25">
      <c r="A135" s="1">
        <v>117</v>
      </c>
      <c r="B135" s="1">
        <f t="shared" ca="1" si="4"/>
        <v>1</v>
      </c>
      <c r="C135" s="1">
        <f t="shared" ca="1" si="5"/>
        <v>0.28031469795477981</v>
      </c>
      <c r="D135" s="1">
        <f t="shared" ca="1" si="6"/>
        <v>3</v>
      </c>
      <c r="S135" s="50">
        <v>110</v>
      </c>
      <c r="T135" s="50">
        <v>2</v>
      </c>
      <c r="U135" s="50">
        <v>5</v>
      </c>
    </row>
    <row r="136" spans="1:21" ht="18.75" x14ac:dyDescent="0.25">
      <c r="A136" s="1">
        <v>118</v>
      </c>
      <c r="B136" s="1">
        <f t="shared" ca="1" si="4"/>
        <v>2</v>
      </c>
      <c r="C136" s="1">
        <f t="shared" ca="1" si="5"/>
        <v>0.42309532807818517</v>
      </c>
      <c r="D136" s="1">
        <f t="shared" ca="1" si="6"/>
        <v>5</v>
      </c>
      <c r="S136" s="50">
        <v>111</v>
      </c>
      <c r="T136" s="50">
        <v>1</v>
      </c>
      <c r="U136" s="50">
        <v>4</v>
      </c>
    </row>
    <row r="137" spans="1:21" ht="18.75" x14ac:dyDescent="0.25">
      <c r="A137" s="1">
        <v>119</v>
      </c>
      <c r="B137" s="1">
        <f t="shared" ca="1" si="4"/>
        <v>2</v>
      </c>
      <c r="C137" s="1">
        <f t="shared" ca="1" si="5"/>
        <v>0.86232041449776531</v>
      </c>
      <c r="D137" s="1">
        <f t="shared" ca="1" si="6"/>
        <v>6</v>
      </c>
      <c r="S137" s="50">
        <v>112</v>
      </c>
      <c r="T137" s="50">
        <v>1</v>
      </c>
      <c r="U137" s="50">
        <v>3</v>
      </c>
    </row>
    <row r="138" spans="1:21" ht="18.75" x14ac:dyDescent="0.25">
      <c r="A138" s="1">
        <v>120</v>
      </c>
      <c r="B138" s="1">
        <f t="shared" ca="1" si="4"/>
        <v>1</v>
      </c>
      <c r="C138" s="1">
        <f t="shared" ca="1" si="5"/>
        <v>0.16047739618122037</v>
      </c>
      <c r="D138" s="1">
        <f t="shared" ca="1" si="6"/>
        <v>3</v>
      </c>
      <c r="S138" s="50">
        <v>113</v>
      </c>
      <c r="T138" s="50">
        <v>1</v>
      </c>
      <c r="U138" s="50">
        <v>3</v>
      </c>
    </row>
    <row r="139" spans="1:21" ht="18.75" x14ac:dyDescent="0.25">
      <c r="A139" s="1">
        <v>121</v>
      </c>
      <c r="B139" s="1">
        <f t="shared" ca="1" si="4"/>
        <v>2</v>
      </c>
      <c r="C139" s="1">
        <f t="shared" ca="1" si="5"/>
        <v>0.71682014318613274</v>
      </c>
      <c r="D139" s="1">
        <f t="shared" ca="1" si="6"/>
        <v>5</v>
      </c>
      <c r="S139" s="50">
        <v>114</v>
      </c>
      <c r="T139" s="50">
        <v>1</v>
      </c>
      <c r="U139" s="50">
        <v>3</v>
      </c>
    </row>
    <row r="140" spans="1:21" ht="18.75" x14ac:dyDescent="0.25">
      <c r="A140" s="1">
        <v>122</v>
      </c>
      <c r="B140" s="1">
        <f t="shared" ca="1" si="4"/>
        <v>1</v>
      </c>
      <c r="C140" s="1">
        <f t="shared" ca="1" si="5"/>
        <v>0.8847181735446864</v>
      </c>
      <c r="D140" s="1">
        <f t="shared" ca="1" si="6"/>
        <v>4</v>
      </c>
      <c r="S140" s="50">
        <v>115</v>
      </c>
      <c r="T140" s="50">
        <v>2</v>
      </c>
      <c r="U140" s="50">
        <v>5</v>
      </c>
    </row>
    <row r="141" spans="1:21" ht="18.75" x14ac:dyDescent="0.25">
      <c r="A141" s="1">
        <v>123</v>
      </c>
      <c r="B141" s="1">
        <f t="shared" ca="1" si="4"/>
        <v>2</v>
      </c>
      <c r="C141" s="1">
        <f t="shared" ca="1" si="5"/>
        <v>9.8490244426876927E-2</v>
      </c>
      <c r="D141" s="1">
        <f t="shared" ca="1" si="6"/>
        <v>5</v>
      </c>
      <c r="S141" s="50">
        <v>116</v>
      </c>
      <c r="T141" s="50">
        <v>2</v>
      </c>
      <c r="U141" s="50">
        <v>6</v>
      </c>
    </row>
    <row r="142" spans="1:21" ht="18.75" x14ac:dyDescent="0.25">
      <c r="A142" s="1">
        <v>124</v>
      </c>
      <c r="B142" s="1">
        <f t="shared" ca="1" si="4"/>
        <v>2</v>
      </c>
      <c r="C142" s="1">
        <f t="shared" ca="1" si="5"/>
        <v>0.96684691681170132</v>
      </c>
      <c r="D142" s="1">
        <f t="shared" ca="1" si="6"/>
        <v>6</v>
      </c>
      <c r="S142" s="50">
        <v>117</v>
      </c>
      <c r="T142" s="50">
        <v>2</v>
      </c>
      <c r="U142" s="50">
        <v>6</v>
      </c>
    </row>
    <row r="143" spans="1:21" ht="18.75" x14ac:dyDescent="0.25">
      <c r="A143" s="1">
        <v>125</v>
      </c>
      <c r="B143" s="1">
        <f t="shared" ca="1" si="4"/>
        <v>2</v>
      </c>
      <c r="C143" s="1">
        <f t="shared" ca="1" si="5"/>
        <v>0.27057464193490188</v>
      </c>
      <c r="D143" s="1">
        <f t="shared" ca="1" si="6"/>
        <v>5</v>
      </c>
      <c r="S143" s="50">
        <v>118</v>
      </c>
      <c r="T143" s="50">
        <v>2</v>
      </c>
      <c r="U143" s="50">
        <v>6</v>
      </c>
    </row>
    <row r="144" spans="1:21" ht="18.75" x14ac:dyDescent="0.25">
      <c r="A144" s="1">
        <v>126</v>
      </c>
      <c r="B144" s="1">
        <f t="shared" ca="1" si="4"/>
        <v>2</v>
      </c>
      <c r="C144" s="1">
        <f t="shared" ca="1" si="5"/>
        <v>0.35483537744261484</v>
      </c>
      <c r="D144" s="1">
        <f t="shared" ca="1" si="6"/>
        <v>5</v>
      </c>
      <c r="S144" s="50">
        <v>119</v>
      </c>
      <c r="T144" s="50">
        <v>1</v>
      </c>
      <c r="U144" s="50">
        <v>3</v>
      </c>
    </row>
    <row r="145" spans="1:21" ht="18.75" x14ac:dyDescent="0.25">
      <c r="A145" s="1">
        <v>127</v>
      </c>
      <c r="B145" s="1">
        <f t="shared" ca="1" si="4"/>
        <v>1</v>
      </c>
      <c r="C145" s="1">
        <f t="shared" ca="1" si="5"/>
        <v>0.21305827377871045</v>
      </c>
      <c r="D145" s="1">
        <f t="shared" ca="1" si="6"/>
        <v>3</v>
      </c>
      <c r="S145" s="50">
        <v>120</v>
      </c>
      <c r="T145" s="50">
        <v>1</v>
      </c>
      <c r="U145" s="50">
        <v>3</v>
      </c>
    </row>
    <row r="146" spans="1:21" ht="18.75" x14ac:dyDescent="0.25">
      <c r="A146" s="1">
        <v>128</v>
      </c>
      <c r="B146" s="1">
        <f t="shared" ca="1" si="4"/>
        <v>2</v>
      </c>
      <c r="C146" s="1">
        <f t="shared" ca="1" si="5"/>
        <v>0.15300081002911059</v>
      </c>
      <c r="D146" s="1">
        <f t="shared" ca="1" si="6"/>
        <v>5</v>
      </c>
      <c r="S146" s="50">
        <v>121</v>
      </c>
      <c r="T146" s="50">
        <v>2</v>
      </c>
      <c r="U146" s="50">
        <v>5</v>
      </c>
    </row>
    <row r="147" spans="1:21" ht="18.75" x14ac:dyDescent="0.25">
      <c r="A147" s="1">
        <v>129</v>
      </c>
      <c r="B147" s="1">
        <f t="shared" ca="1" si="4"/>
        <v>1</v>
      </c>
      <c r="C147" s="1">
        <f t="shared" ca="1" si="5"/>
        <v>0.68115921946636926</v>
      </c>
      <c r="D147" s="1">
        <f t="shared" ca="1" si="6"/>
        <v>4</v>
      </c>
      <c r="S147" s="50">
        <v>122</v>
      </c>
      <c r="T147" s="50">
        <v>1</v>
      </c>
      <c r="U147" s="50">
        <v>4</v>
      </c>
    </row>
    <row r="148" spans="1:21" ht="18.75" x14ac:dyDescent="0.25">
      <c r="A148" s="1">
        <v>130</v>
      </c>
      <c r="B148" s="1">
        <f t="shared" ref="B148:B211" ca="1" si="7">IF(RAND()&lt;=0.4,1,2)</f>
        <v>2</v>
      </c>
      <c r="C148" s="1">
        <f t="shared" ref="C148:C211" ca="1" si="8">RAND()</f>
        <v>0.96670406393561903</v>
      </c>
      <c r="D148" s="1">
        <f t="shared" ca="1" si="6"/>
        <v>6</v>
      </c>
      <c r="S148" s="50">
        <v>123</v>
      </c>
      <c r="T148" s="50">
        <v>2</v>
      </c>
      <c r="U148" s="50">
        <v>5</v>
      </c>
    </row>
    <row r="149" spans="1:21" ht="18.75" x14ac:dyDescent="0.25">
      <c r="A149" s="1">
        <v>131</v>
      </c>
      <c r="B149" s="1">
        <f t="shared" ca="1" si="7"/>
        <v>1</v>
      </c>
      <c r="C149" s="1">
        <f t="shared" ca="1" si="8"/>
        <v>0.90778836863712575</v>
      </c>
      <c r="D149" s="1">
        <f t="shared" ca="1" si="6"/>
        <v>4</v>
      </c>
      <c r="S149" s="50">
        <v>124</v>
      </c>
      <c r="T149" s="50">
        <v>2</v>
      </c>
      <c r="U149" s="50">
        <v>5</v>
      </c>
    </row>
    <row r="150" spans="1:21" ht="18.75" x14ac:dyDescent="0.25">
      <c r="A150" s="1">
        <v>132</v>
      </c>
      <c r="B150" s="1">
        <f t="shared" ca="1" si="7"/>
        <v>2</v>
      </c>
      <c r="C150" s="1">
        <f t="shared" ca="1" si="8"/>
        <v>0.36105812836779572</v>
      </c>
      <c r="D150" s="1">
        <f t="shared" ca="1" si="6"/>
        <v>5</v>
      </c>
      <c r="S150" s="50">
        <v>125</v>
      </c>
      <c r="T150" s="50">
        <v>2</v>
      </c>
      <c r="U150" s="50">
        <v>6</v>
      </c>
    </row>
    <row r="151" spans="1:21" ht="18.75" x14ac:dyDescent="0.25">
      <c r="A151" s="1">
        <v>133</v>
      </c>
      <c r="B151" s="1">
        <f t="shared" ca="1" si="7"/>
        <v>2</v>
      </c>
      <c r="C151" s="1">
        <f t="shared" ca="1" si="8"/>
        <v>0.41519969341865703</v>
      </c>
      <c r="D151" s="1">
        <f t="shared" ca="1" si="6"/>
        <v>5</v>
      </c>
      <c r="S151" s="50">
        <v>126</v>
      </c>
      <c r="T151" s="50">
        <v>2</v>
      </c>
      <c r="U151" s="50">
        <v>5</v>
      </c>
    </row>
    <row r="152" spans="1:21" ht="18.75" x14ac:dyDescent="0.25">
      <c r="A152" s="1">
        <v>134</v>
      </c>
      <c r="B152" s="1">
        <f t="shared" ca="1" si="7"/>
        <v>1</v>
      </c>
      <c r="C152" s="1">
        <f t="shared" ca="1" si="8"/>
        <v>0.60667580240328067</v>
      </c>
      <c r="D152" s="1">
        <f t="shared" ca="1" si="6"/>
        <v>4</v>
      </c>
      <c r="S152" s="50">
        <v>127</v>
      </c>
      <c r="T152" s="50">
        <v>2</v>
      </c>
      <c r="U152" s="50">
        <v>6</v>
      </c>
    </row>
    <row r="153" spans="1:21" ht="18.75" x14ac:dyDescent="0.25">
      <c r="A153" s="1">
        <v>135</v>
      </c>
      <c r="B153" s="1">
        <f t="shared" ca="1" si="7"/>
        <v>2</v>
      </c>
      <c r="C153" s="1">
        <f t="shared" ca="1" si="8"/>
        <v>0.18083351597337705</v>
      </c>
      <c r="D153" s="1">
        <f t="shared" ca="1" si="6"/>
        <v>5</v>
      </c>
      <c r="S153" s="50">
        <v>128</v>
      </c>
      <c r="T153" s="50">
        <v>2</v>
      </c>
      <c r="U153" s="50">
        <v>6</v>
      </c>
    </row>
    <row r="154" spans="1:21" ht="18.75" x14ac:dyDescent="0.25">
      <c r="A154" s="1">
        <v>136</v>
      </c>
      <c r="B154" s="1">
        <f t="shared" ca="1" si="7"/>
        <v>2</v>
      </c>
      <c r="C154" s="1">
        <f t="shared" ca="1" si="8"/>
        <v>0.99965620275328482</v>
      </c>
      <c r="D154" s="1">
        <f t="shared" ca="1" si="6"/>
        <v>6</v>
      </c>
      <c r="S154" s="50">
        <v>129</v>
      </c>
      <c r="T154" s="50">
        <v>2</v>
      </c>
      <c r="U154" s="50">
        <v>6</v>
      </c>
    </row>
    <row r="155" spans="1:21" ht="18.75" x14ac:dyDescent="0.25">
      <c r="A155" s="1">
        <v>137</v>
      </c>
      <c r="B155" s="1">
        <f t="shared" ca="1" si="7"/>
        <v>1</v>
      </c>
      <c r="C155" s="1">
        <f t="shared" ca="1" si="8"/>
        <v>0.57861625853709853</v>
      </c>
      <c r="D155" s="1">
        <f t="shared" ca="1" si="6"/>
        <v>4</v>
      </c>
      <c r="S155" s="50">
        <v>130</v>
      </c>
      <c r="T155" s="50">
        <v>2</v>
      </c>
      <c r="U155" s="50">
        <v>5</v>
      </c>
    </row>
    <row r="156" spans="1:21" ht="18.75" x14ac:dyDescent="0.25">
      <c r="A156" s="1">
        <v>138</v>
      </c>
      <c r="B156" s="1">
        <f t="shared" ca="1" si="7"/>
        <v>2</v>
      </c>
      <c r="C156" s="1">
        <f t="shared" ca="1" si="8"/>
        <v>0.99921382849972396</v>
      </c>
      <c r="D156" s="1">
        <f t="shared" ca="1" si="6"/>
        <v>6</v>
      </c>
      <c r="S156" s="50">
        <v>131</v>
      </c>
      <c r="T156" s="50">
        <v>2</v>
      </c>
      <c r="U156" s="50">
        <v>5</v>
      </c>
    </row>
    <row r="157" spans="1:21" ht="18.75" x14ac:dyDescent="0.25">
      <c r="A157" s="1">
        <v>139</v>
      </c>
      <c r="B157" s="1">
        <f t="shared" ca="1" si="7"/>
        <v>2</v>
      </c>
      <c r="C157" s="1">
        <f t="shared" ca="1" si="8"/>
        <v>0.28946431847651022</v>
      </c>
      <c r="D157" s="1">
        <f t="shared" ca="1" si="6"/>
        <v>5</v>
      </c>
      <c r="S157" s="50">
        <v>132</v>
      </c>
      <c r="T157" s="50">
        <v>1</v>
      </c>
      <c r="U157" s="50">
        <v>4</v>
      </c>
    </row>
    <row r="158" spans="1:21" ht="18.75" x14ac:dyDescent="0.25">
      <c r="A158" s="1">
        <v>140</v>
      </c>
      <c r="B158" s="1">
        <f t="shared" ca="1" si="7"/>
        <v>1</v>
      </c>
      <c r="C158" s="1">
        <f t="shared" ca="1" si="8"/>
        <v>9.7542745219081461E-2</v>
      </c>
      <c r="D158" s="1">
        <f t="shared" ca="1" si="6"/>
        <v>3</v>
      </c>
      <c r="S158" s="50">
        <v>133</v>
      </c>
      <c r="T158" s="50">
        <v>1</v>
      </c>
      <c r="U158" s="50">
        <v>3</v>
      </c>
    </row>
    <row r="159" spans="1:21" ht="18.75" x14ac:dyDescent="0.25">
      <c r="A159" s="1">
        <v>141</v>
      </c>
      <c r="B159" s="1">
        <f t="shared" ca="1" si="7"/>
        <v>2</v>
      </c>
      <c r="C159" s="1">
        <f t="shared" ca="1" si="8"/>
        <v>0.96843326102068661</v>
      </c>
      <c r="D159" s="1">
        <f t="shared" ca="1" si="6"/>
        <v>6</v>
      </c>
      <c r="S159" s="50">
        <v>134</v>
      </c>
      <c r="T159" s="50">
        <v>2</v>
      </c>
      <c r="U159" s="50">
        <v>5</v>
      </c>
    </row>
    <row r="160" spans="1:21" ht="18.75" x14ac:dyDescent="0.25">
      <c r="A160" s="1">
        <v>142</v>
      </c>
      <c r="B160" s="1">
        <f t="shared" ca="1" si="7"/>
        <v>2</v>
      </c>
      <c r="C160" s="1">
        <f t="shared" ca="1" si="8"/>
        <v>0.60744461102181246</v>
      </c>
      <c r="D160" s="1">
        <f t="shared" ca="1" si="6"/>
        <v>5</v>
      </c>
      <c r="S160" s="50">
        <v>135</v>
      </c>
      <c r="T160" s="50">
        <v>1</v>
      </c>
      <c r="U160" s="50">
        <v>3</v>
      </c>
    </row>
    <row r="161" spans="1:21" ht="18.75" x14ac:dyDescent="0.25">
      <c r="A161" s="1">
        <v>143</v>
      </c>
      <c r="B161" s="1">
        <f t="shared" ca="1" si="7"/>
        <v>1</v>
      </c>
      <c r="C161" s="1">
        <f t="shared" ca="1" si="8"/>
        <v>7.6301085614187691E-3</v>
      </c>
      <c r="D161" s="1">
        <f t="shared" ca="1" si="6"/>
        <v>3</v>
      </c>
      <c r="S161" s="50">
        <v>136</v>
      </c>
      <c r="T161" s="50">
        <v>1</v>
      </c>
      <c r="U161" s="50">
        <v>3</v>
      </c>
    </row>
    <row r="162" spans="1:21" ht="18.75" x14ac:dyDescent="0.25">
      <c r="A162" s="1">
        <v>144</v>
      </c>
      <c r="B162" s="1">
        <f t="shared" ca="1" si="7"/>
        <v>1</v>
      </c>
      <c r="C162" s="1">
        <f t="shared" ca="1" si="8"/>
        <v>0.35424830416731634</v>
      </c>
      <c r="D162" s="1">
        <f t="shared" ca="1" si="6"/>
        <v>4</v>
      </c>
      <c r="S162" s="50">
        <v>137</v>
      </c>
      <c r="T162" s="50">
        <v>1</v>
      </c>
      <c r="U162" s="50">
        <v>4</v>
      </c>
    </row>
    <row r="163" spans="1:21" ht="18.75" x14ac:dyDescent="0.25">
      <c r="A163" s="1">
        <v>145</v>
      </c>
      <c r="B163" s="1">
        <f t="shared" ca="1" si="7"/>
        <v>1</v>
      </c>
      <c r="C163" s="1">
        <f t="shared" ca="1" si="8"/>
        <v>0.42801676468751515</v>
      </c>
      <c r="D163" s="1">
        <f t="shared" ca="1" si="6"/>
        <v>4</v>
      </c>
      <c r="S163" s="50">
        <v>138</v>
      </c>
      <c r="T163" s="50">
        <v>2</v>
      </c>
      <c r="U163" s="50">
        <v>6</v>
      </c>
    </row>
    <row r="164" spans="1:21" ht="18.75" x14ac:dyDescent="0.25">
      <c r="A164" s="1">
        <v>146</v>
      </c>
      <c r="B164" s="1">
        <f t="shared" ca="1" si="7"/>
        <v>1</v>
      </c>
      <c r="C164" s="1">
        <f t="shared" ca="1" si="8"/>
        <v>0.75887440470925671</v>
      </c>
      <c r="D164" s="1">
        <f t="shared" ca="1" si="6"/>
        <v>4</v>
      </c>
      <c r="S164" s="50">
        <v>139</v>
      </c>
      <c r="T164" s="50">
        <v>2</v>
      </c>
      <c r="U164" s="50">
        <v>5</v>
      </c>
    </row>
    <row r="165" spans="1:21" ht="18.75" x14ac:dyDescent="0.25">
      <c r="A165" s="1">
        <v>147</v>
      </c>
      <c r="B165" s="1">
        <f t="shared" ca="1" si="7"/>
        <v>2</v>
      </c>
      <c r="C165" s="1">
        <f t="shared" ca="1" si="8"/>
        <v>0.60741528766113617</v>
      </c>
      <c r="D165" s="1">
        <f t="shared" ca="1" si="6"/>
        <v>5</v>
      </c>
      <c r="S165" s="50">
        <v>140</v>
      </c>
      <c r="T165" s="50">
        <v>2</v>
      </c>
      <c r="U165" s="50">
        <v>6</v>
      </c>
    </row>
    <row r="166" spans="1:21" ht="18.75" x14ac:dyDescent="0.25">
      <c r="A166" s="1">
        <v>148</v>
      </c>
      <c r="B166" s="1">
        <f t="shared" ca="1" si="7"/>
        <v>2</v>
      </c>
      <c r="C166" s="1">
        <f t="shared" ca="1" si="8"/>
        <v>1.4940771611175019E-2</v>
      </c>
      <c r="D166" s="1">
        <f t="shared" ca="1" si="6"/>
        <v>5</v>
      </c>
      <c r="S166" s="50">
        <v>141</v>
      </c>
      <c r="T166" s="50">
        <v>2</v>
      </c>
      <c r="U166" s="50">
        <v>5</v>
      </c>
    </row>
    <row r="167" spans="1:21" ht="18.75" x14ac:dyDescent="0.25">
      <c r="A167" s="1">
        <v>149</v>
      </c>
      <c r="B167" s="1">
        <f t="shared" ca="1" si="7"/>
        <v>2</v>
      </c>
      <c r="C167" s="1">
        <f t="shared" ca="1" si="8"/>
        <v>0.47911168332336396</v>
      </c>
      <c r="D167" s="1">
        <f t="shared" ca="1" si="6"/>
        <v>5</v>
      </c>
      <c r="S167" s="50">
        <v>142</v>
      </c>
      <c r="T167" s="50">
        <v>1</v>
      </c>
      <c r="U167" s="50">
        <v>4</v>
      </c>
    </row>
    <row r="168" spans="1:21" ht="18.75" x14ac:dyDescent="0.25">
      <c r="A168" s="1">
        <v>150</v>
      </c>
      <c r="B168" s="1">
        <f t="shared" ca="1" si="7"/>
        <v>1</v>
      </c>
      <c r="C168" s="1">
        <f t="shared" ca="1" si="8"/>
        <v>0.52918729765371841</v>
      </c>
      <c r="D168" s="1">
        <f t="shared" ref="D168:D218" ca="1" si="9">IF(B168=1,IF(C168&lt;=0.3,3,4),IF(C168&lt;=0.8,5,6))</f>
        <v>4</v>
      </c>
      <c r="S168" s="50">
        <v>143</v>
      </c>
      <c r="T168" s="50">
        <v>2</v>
      </c>
      <c r="U168" s="50">
        <v>6</v>
      </c>
    </row>
    <row r="169" spans="1:21" ht="18.75" x14ac:dyDescent="0.25">
      <c r="A169" s="1">
        <v>151</v>
      </c>
      <c r="B169" s="1">
        <f t="shared" ca="1" si="7"/>
        <v>2</v>
      </c>
      <c r="C169" s="1">
        <f t="shared" ca="1" si="8"/>
        <v>8.8603274826529299E-2</v>
      </c>
      <c r="D169" s="1">
        <f t="shared" ca="1" si="9"/>
        <v>5</v>
      </c>
      <c r="S169" s="50">
        <v>144</v>
      </c>
      <c r="T169" s="50">
        <v>2</v>
      </c>
      <c r="U169" s="50">
        <v>6</v>
      </c>
    </row>
    <row r="170" spans="1:21" ht="18.75" x14ac:dyDescent="0.25">
      <c r="A170" s="1">
        <v>152</v>
      </c>
      <c r="B170" s="1">
        <f t="shared" ca="1" si="7"/>
        <v>2</v>
      </c>
      <c r="C170" s="1">
        <f t="shared" ca="1" si="8"/>
        <v>0.85870547004210462</v>
      </c>
      <c r="D170" s="1">
        <f t="shared" ca="1" si="9"/>
        <v>6</v>
      </c>
      <c r="S170" s="50">
        <v>145</v>
      </c>
      <c r="T170" s="50">
        <v>2</v>
      </c>
      <c r="U170" s="50">
        <v>5</v>
      </c>
    </row>
    <row r="171" spans="1:21" ht="18.75" x14ac:dyDescent="0.25">
      <c r="A171" s="1">
        <v>153</v>
      </c>
      <c r="B171" s="1">
        <f t="shared" ca="1" si="7"/>
        <v>1</v>
      </c>
      <c r="C171" s="1">
        <f t="shared" ca="1" si="8"/>
        <v>0.59699412025664722</v>
      </c>
      <c r="D171" s="1">
        <f t="shared" ca="1" si="9"/>
        <v>4</v>
      </c>
      <c r="S171" s="50">
        <v>146</v>
      </c>
      <c r="T171" s="50">
        <v>2</v>
      </c>
      <c r="U171" s="50">
        <v>6</v>
      </c>
    </row>
    <row r="172" spans="1:21" ht="18.75" x14ac:dyDescent="0.25">
      <c r="A172" s="1">
        <v>154</v>
      </c>
      <c r="B172" s="1">
        <f t="shared" ca="1" si="7"/>
        <v>2</v>
      </c>
      <c r="C172" s="1">
        <f t="shared" ca="1" si="8"/>
        <v>0.72933883040274494</v>
      </c>
      <c r="D172" s="1">
        <f t="shared" ca="1" si="9"/>
        <v>5</v>
      </c>
      <c r="S172" s="50">
        <v>147</v>
      </c>
      <c r="T172" s="50">
        <v>2</v>
      </c>
      <c r="U172" s="50">
        <v>6</v>
      </c>
    </row>
    <row r="173" spans="1:21" ht="18.75" x14ac:dyDescent="0.25">
      <c r="A173" s="1">
        <v>155</v>
      </c>
      <c r="B173" s="1">
        <f t="shared" ca="1" si="7"/>
        <v>2</v>
      </c>
      <c r="C173" s="1">
        <f t="shared" ca="1" si="8"/>
        <v>0.16453971852705207</v>
      </c>
      <c r="D173" s="1">
        <f t="shared" ca="1" si="9"/>
        <v>5</v>
      </c>
      <c r="S173" s="50">
        <v>148</v>
      </c>
      <c r="T173" s="50">
        <v>2</v>
      </c>
      <c r="U173" s="50">
        <v>5</v>
      </c>
    </row>
    <row r="174" spans="1:21" ht="18.75" x14ac:dyDescent="0.25">
      <c r="A174" s="1">
        <v>156</v>
      </c>
      <c r="B174" s="1">
        <f t="shared" ca="1" si="7"/>
        <v>2</v>
      </c>
      <c r="C174" s="1">
        <f t="shared" ca="1" si="8"/>
        <v>0.26670651695608028</v>
      </c>
      <c r="D174" s="1">
        <f t="shared" ca="1" si="9"/>
        <v>5</v>
      </c>
      <c r="S174" s="50">
        <v>149</v>
      </c>
      <c r="T174" s="50">
        <v>2</v>
      </c>
      <c r="U174" s="50">
        <v>5</v>
      </c>
    </row>
    <row r="175" spans="1:21" ht="18.75" x14ac:dyDescent="0.25">
      <c r="A175" s="1">
        <v>157</v>
      </c>
      <c r="B175" s="1">
        <f t="shared" ca="1" si="7"/>
        <v>1</v>
      </c>
      <c r="C175" s="1">
        <f t="shared" ca="1" si="8"/>
        <v>0.42653806195563526</v>
      </c>
      <c r="D175" s="1">
        <f t="shared" ca="1" si="9"/>
        <v>4</v>
      </c>
      <c r="S175" s="50">
        <v>150</v>
      </c>
      <c r="T175" s="50">
        <v>1</v>
      </c>
      <c r="U175" s="50">
        <v>3</v>
      </c>
    </row>
    <row r="176" spans="1:21" ht="18.75" x14ac:dyDescent="0.25">
      <c r="A176" s="1">
        <v>158</v>
      </c>
      <c r="B176" s="1">
        <f t="shared" ca="1" si="7"/>
        <v>1</v>
      </c>
      <c r="C176" s="1">
        <f t="shared" ca="1" si="8"/>
        <v>0.73622956453779553</v>
      </c>
      <c r="D176" s="1">
        <f t="shared" ca="1" si="9"/>
        <v>4</v>
      </c>
      <c r="S176" s="50">
        <v>151</v>
      </c>
      <c r="T176" s="50">
        <v>2</v>
      </c>
      <c r="U176" s="50">
        <v>6</v>
      </c>
    </row>
    <row r="177" spans="1:21" ht="18.75" x14ac:dyDescent="0.25">
      <c r="A177" s="1">
        <v>159</v>
      </c>
      <c r="B177" s="1">
        <f t="shared" ca="1" si="7"/>
        <v>2</v>
      </c>
      <c r="C177" s="1">
        <f t="shared" ca="1" si="8"/>
        <v>0.16487263897479276</v>
      </c>
      <c r="D177" s="1">
        <f t="shared" ca="1" si="9"/>
        <v>5</v>
      </c>
      <c r="S177" s="50">
        <v>152</v>
      </c>
      <c r="T177" s="50">
        <v>2</v>
      </c>
      <c r="U177" s="50">
        <v>5</v>
      </c>
    </row>
    <row r="178" spans="1:21" ht="18.75" x14ac:dyDescent="0.25">
      <c r="A178" s="1">
        <v>160</v>
      </c>
      <c r="B178" s="1">
        <f t="shared" ca="1" si="7"/>
        <v>1</v>
      </c>
      <c r="C178" s="1">
        <f t="shared" ca="1" si="8"/>
        <v>8.2165339349374089E-2</v>
      </c>
      <c r="D178" s="1">
        <f t="shared" ca="1" si="9"/>
        <v>3</v>
      </c>
      <c r="S178" s="50">
        <v>153</v>
      </c>
      <c r="T178" s="50">
        <v>2</v>
      </c>
      <c r="U178" s="50">
        <v>6</v>
      </c>
    </row>
    <row r="179" spans="1:21" ht="18.75" x14ac:dyDescent="0.25">
      <c r="A179" s="1">
        <v>161</v>
      </c>
      <c r="B179" s="1">
        <f t="shared" ca="1" si="7"/>
        <v>2</v>
      </c>
      <c r="C179" s="1">
        <f t="shared" ca="1" si="8"/>
        <v>0.57241424273214148</v>
      </c>
      <c r="D179" s="1">
        <f t="shared" ca="1" si="9"/>
        <v>5</v>
      </c>
      <c r="S179" s="50">
        <v>154</v>
      </c>
      <c r="T179" s="50">
        <v>2</v>
      </c>
      <c r="U179" s="50">
        <v>5</v>
      </c>
    </row>
    <row r="180" spans="1:21" ht="18.75" x14ac:dyDescent="0.25">
      <c r="A180" s="1">
        <v>162</v>
      </c>
      <c r="B180" s="1">
        <f t="shared" ca="1" si="7"/>
        <v>2</v>
      </c>
      <c r="C180" s="1">
        <f t="shared" ca="1" si="8"/>
        <v>0.78538380794236817</v>
      </c>
      <c r="D180" s="1">
        <f t="shared" ca="1" si="9"/>
        <v>5</v>
      </c>
      <c r="S180" s="50">
        <v>155</v>
      </c>
      <c r="T180" s="50">
        <v>2</v>
      </c>
      <c r="U180" s="50">
        <v>6</v>
      </c>
    </row>
    <row r="181" spans="1:21" ht="18.75" x14ac:dyDescent="0.25">
      <c r="A181" s="1">
        <v>163</v>
      </c>
      <c r="B181" s="1">
        <f t="shared" ca="1" si="7"/>
        <v>2</v>
      </c>
      <c r="C181" s="1">
        <f t="shared" ca="1" si="8"/>
        <v>0.52279940598123131</v>
      </c>
      <c r="D181" s="1">
        <f t="shared" ca="1" si="9"/>
        <v>5</v>
      </c>
      <c r="S181" s="50">
        <v>156</v>
      </c>
      <c r="T181" s="50">
        <v>2</v>
      </c>
      <c r="U181" s="50">
        <v>5</v>
      </c>
    </row>
    <row r="182" spans="1:21" ht="18.75" x14ac:dyDescent="0.25">
      <c r="A182" s="1">
        <v>164</v>
      </c>
      <c r="B182" s="1">
        <f t="shared" ca="1" si="7"/>
        <v>2</v>
      </c>
      <c r="C182" s="1">
        <f t="shared" ca="1" si="8"/>
        <v>0.83397415929212515</v>
      </c>
      <c r="D182" s="1">
        <f t="shared" ca="1" si="9"/>
        <v>6</v>
      </c>
      <c r="S182" s="50">
        <v>157</v>
      </c>
      <c r="T182" s="50">
        <v>1</v>
      </c>
      <c r="U182" s="50">
        <v>4</v>
      </c>
    </row>
    <row r="183" spans="1:21" ht="18.75" x14ac:dyDescent="0.25">
      <c r="A183" s="1">
        <v>165</v>
      </c>
      <c r="B183" s="1">
        <f t="shared" ca="1" si="7"/>
        <v>2</v>
      </c>
      <c r="C183" s="1">
        <f t="shared" ca="1" si="8"/>
        <v>0.99227242910094038</v>
      </c>
      <c r="D183" s="1">
        <f t="shared" ca="1" si="9"/>
        <v>6</v>
      </c>
      <c r="S183" s="50">
        <v>158</v>
      </c>
      <c r="T183" s="50">
        <v>2</v>
      </c>
      <c r="U183" s="50">
        <v>5</v>
      </c>
    </row>
    <row r="184" spans="1:21" ht="18.75" x14ac:dyDescent="0.25">
      <c r="A184" s="1">
        <v>166</v>
      </c>
      <c r="B184" s="1">
        <f t="shared" ca="1" si="7"/>
        <v>2</v>
      </c>
      <c r="C184" s="1">
        <f t="shared" ca="1" si="8"/>
        <v>8.9194922263455823E-3</v>
      </c>
      <c r="D184" s="1">
        <f t="shared" ca="1" si="9"/>
        <v>5</v>
      </c>
      <c r="S184" s="50">
        <v>159</v>
      </c>
      <c r="T184" s="50">
        <v>2</v>
      </c>
      <c r="U184" s="50">
        <v>6</v>
      </c>
    </row>
    <row r="185" spans="1:21" ht="18.75" x14ac:dyDescent="0.25">
      <c r="A185" s="1">
        <v>167</v>
      </c>
      <c r="B185" s="1">
        <f t="shared" ca="1" si="7"/>
        <v>1</v>
      </c>
      <c r="C185" s="1">
        <f t="shared" ca="1" si="8"/>
        <v>0.91534666744388182</v>
      </c>
      <c r="D185" s="1">
        <f t="shared" ca="1" si="9"/>
        <v>4</v>
      </c>
      <c r="S185" s="50">
        <v>160</v>
      </c>
      <c r="T185" s="50">
        <v>2</v>
      </c>
      <c r="U185" s="50">
        <v>5</v>
      </c>
    </row>
    <row r="186" spans="1:21" ht="18.75" x14ac:dyDescent="0.25">
      <c r="A186" s="1">
        <v>168</v>
      </c>
      <c r="B186" s="1">
        <f t="shared" ca="1" si="7"/>
        <v>1</v>
      </c>
      <c r="C186" s="1">
        <f t="shared" ca="1" si="8"/>
        <v>0.2802898423840674</v>
      </c>
      <c r="D186" s="1">
        <f t="shared" ca="1" si="9"/>
        <v>3</v>
      </c>
      <c r="S186" s="50">
        <v>161</v>
      </c>
      <c r="T186" s="50">
        <v>2</v>
      </c>
      <c r="U186" s="50">
        <v>5</v>
      </c>
    </row>
    <row r="187" spans="1:21" ht="18.75" x14ac:dyDescent="0.25">
      <c r="A187" s="1">
        <v>169</v>
      </c>
      <c r="B187" s="1">
        <f t="shared" ca="1" si="7"/>
        <v>1</v>
      </c>
      <c r="C187" s="1">
        <f t="shared" ca="1" si="8"/>
        <v>0.41315531898201352</v>
      </c>
      <c r="D187" s="1">
        <f t="shared" ca="1" si="9"/>
        <v>4</v>
      </c>
      <c r="S187" s="50">
        <v>162</v>
      </c>
      <c r="T187" s="50">
        <v>2</v>
      </c>
      <c r="U187" s="50">
        <v>6</v>
      </c>
    </row>
    <row r="188" spans="1:21" ht="18.75" x14ac:dyDescent="0.25">
      <c r="A188" s="1">
        <v>170</v>
      </c>
      <c r="B188" s="1">
        <f t="shared" ca="1" si="7"/>
        <v>2</v>
      </c>
      <c r="C188" s="1">
        <f t="shared" ca="1" si="8"/>
        <v>0.51667722055781018</v>
      </c>
      <c r="D188" s="1">
        <f t="shared" ca="1" si="9"/>
        <v>5</v>
      </c>
      <c r="S188" s="50">
        <v>163</v>
      </c>
      <c r="T188" s="50">
        <v>2</v>
      </c>
      <c r="U188" s="50">
        <v>6</v>
      </c>
    </row>
    <row r="189" spans="1:21" ht="18.75" x14ac:dyDescent="0.25">
      <c r="A189" s="1">
        <v>171</v>
      </c>
      <c r="B189" s="1">
        <f t="shared" ca="1" si="7"/>
        <v>2</v>
      </c>
      <c r="C189" s="1">
        <f t="shared" ca="1" si="8"/>
        <v>0.40126380882288204</v>
      </c>
      <c r="D189" s="1">
        <f t="shared" ca="1" si="9"/>
        <v>5</v>
      </c>
      <c r="S189" s="50">
        <v>164</v>
      </c>
      <c r="T189" s="50">
        <v>2</v>
      </c>
      <c r="U189" s="50">
        <v>5</v>
      </c>
    </row>
    <row r="190" spans="1:21" ht="18.75" x14ac:dyDescent="0.25">
      <c r="A190" s="1">
        <v>172</v>
      </c>
      <c r="B190" s="1">
        <f t="shared" ca="1" si="7"/>
        <v>2</v>
      </c>
      <c r="C190" s="1">
        <f t="shared" ca="1" si="8"/>
        <v>4.4699533215897258E-4</v>
      </c>
      <c r="D190" s="1">
        <f t="shared" ca="1" si="9"/>
        <v>5</v>
      </c>
      <c r="S190" s="50">
        <v>165</v>
      </c>
      <c r="T190" s="50">
        <v>2</v>
      </c>
      <c r="U190" s="50">
        <v>6</v>
      </c>
    </row>
    <row r="191" spans="1:21" ht="18.75" x14ac:dyDescent="0.25">
      <c r="A191" s="1">
        <v>173</v>
      </c>
      <c r="B191" s="1">
        <f t="shared" ca="1" si="7"/>
        <v>1</v>
      </c>
      <c r="C191" s="1">
        <f t="shared" ca="1" si="8"/>
        <v>5.8975286454325704E-2</v>
      </c>
      <c r="D191" s="1">
        <f t="shared" ca="1" si="9"/>
        <v>3</v>
      </c>
      <c r="S191" s="50">
        <v>166</v>
      </c>
      <c r="T191" s="50">
        <v>2</v>
      </c>
      <c r="U191" s="50">
        <v>5</v>
      </c>
    </row>
    <row r="192" spans="1:21" ht="18.75" x14ac:dyDescent="0.25">
      <c r="A192" s="1">
        <v>174</v>
      </c>
      <c r="B192" s="1">
        <f t="shared" ca="1" si="7"/>
        <v>1</v>
      </c>
      <c r="C192" s="1">
        <f t="shared" ca="1" si="8"/>
        <v>0.39607141737064278</v>
      </c>
      <c r="D192" s="1">
        <f t="shared" ca="1" si="9"/>
        <v>4</v>
      </c>
      <c r="S192" s="50">
        <v>167</v>
      </c>
      <c r="T192" s="50">
        <v>2</v>
      </c>
      <c r="U192" s="50">
        <v>6</v>
      </c>
    </row>
    <row r="193" spans="1:21" ht="18.75" x14ac:dyDescent="0.25">
      <c r="A193" s="1">
        <v>175</v>
      </c>
      <c r="B193" s="1">
        <f t="shared" ca="1" si="7"/>
        <v>2</v>
      </c>
      <c r="C193" s="1">
        <f t="shared" ca="1" si="8"/>
        <v>0.89784685485572568</v>
      </c>
      <c r="D193" s="1">
        <f t="shared" ca="1" si="9"/>
        <v>6</v>
      </c>
      <c r="S193" s="50">
        <v>168</v>
      </c>
      <c r="T193" s="50">
        <v>2</v>
      </c>
      <c r="U193" s="50">
        <v>5</v>
      </c>
    </row>
    <row r="194" spans="1:21" ht="18.75" x14ac:dyDescent="0.25">
      <c r="A194" s="1">
        <v>176</v>
      </c>
      <c r="B194" s="1">
        <f t="shared" ca="1" si="7"/>
        <v>2</v>
      </c>
      <c r="C194" s="1">
        <f t="shared" ca="1" si="8"/>
        <v>9.0808098914299085E-2</v>
      </c>
      <c r="D194" s="1">
        <f t="shared" ca="1" si="9"/>
        <v>5</v>
      </c>
      <c r="S194" s="50">
        <v>169</v>
      </c>
      <c r="T194" s="50">
        <v>2</v>
      </c>
      <c r="U194" s="50">
        <v>5</v>
      </c>
    </row>
    <row r="195" spans="1:21" ht="18.75" x14ac:dyDescent="0.25">
      <c r="A195" s="1">
        <v>177</v>
      </c>
      <c r="B195" s="1">
        <f t="shared" ca="1" si="7"/>
        <v>1</v>
      </c>
      <c r="C195" s="1">
        <f t="shared" ca="1" si="8"/>
        <v>1.2608351471397605E-2</v>
      </c>
      <c r="D195" s="1">
        <f t="shared" ca="1" si="9"/>
        <v>3</v>
      </c>
      <c r="S195" s="50">
        <v>170</v>
      </c>
      <c r="T195" s="50">
        <v>2</v>
      </c>
      <c r="U195" s="50">
        <v>5</v>
      </c>
    </row>
    <row r="196" spans="1:21" ht="18.75" x14ac:dyDescent="0.25">
      <c r="A196" s="1">
        <v>178</v>
      </c>
      <c r="B196" s="1">
        <f t="shared" ca="1" si="7"/>
        <v>2</v>
      </c>
      <c r="C196" s="1">
        <f t="shared" ca="1" si="8"/>
        <v>0.98405282571839725</v>
      </c>
      <c r="D196" s="1">
        <f t="shared" ca="1" si="9"/>
        <v>6</v>
      </c>
      <c r="S196" s="50">
        <v>171</v>
      </c>
      <c r="T196" s="50">
        <v>2</v>
      </c>
      <c r="U196" s="50">
        <v>6</v>
      </c>
    </row>
    <row r="197" spans="1:21" ht="18.75" x14ac:dyDescent="0.25">
      <c r="A197" s="1">
        <v>179</v>
      </c>
      <c r="B197" s="1">
        <f t="shared" ca="1" si="7"/>
        <v>2</v>
      </c>
      <c r="C197" s="1">
        <f t="shared" ca="1" si="8"/>
        <v>3.5704770434202837E-3</v>
      </c>
      <c r="D197" s="1">
        <f t="shared" ca="1" si="9"/>
        <v>5</v>
      </c>
      <c r="S197" s="50">
        <v>172</v>
      </c>
      <c r="T197" s="50">
        <v>2</v>
      </c>
      <c r="U197" s="50">
        <v>5</v>
      </c>
    </row>
    <row r="198" spans="1:21" ht="18.75" x14ac:dyDescent="0.25">
      <c r="A198" s="1">
        <v>180</v>
      </c>
      <c r="B198" s="1">
        <f t="shared" ca="1" si="7"/>
        <v>2</v>
      </c>
      <c r="C198" s="1">
        <f t="shared" ca="1" si="8"/>
        <v>0.14334585056218785</v>
      </c>
      <c r="D198" s="1">
        <f t="shared" ca="1" si="9"/>
        <v>5</v>
      </c>
      <c r="S198" s="50">
        <v>173</v>
      </c>
      <c r="T198" s="50">
        <v>1</v>
      </c>
      <c r="U198" s="50">
        <v>4</v>
      </c>
    </row>
    <row r="199" spans="1:21" ht="18.75" x14ac:dyDescent="0.25">
      <c r="A199" s="1">
        <v>181</v>
      </c>
      <c r="B199" s="1">
        <f t="shared" ca="1" si="7"/>
        <v>2</v>
      </c>
      <c r="C199" s="1">
        <f t="shared" ca="1" si="8"/>
        <v>0.58521040366281774</v>
      </c>
      <c r="D199" s="1">
        <f t="shared" ca="1" si="9"/>
        <v>5</v>
      </c>
      <c r="S199" s="50">
        <v>174</v>
      </c>
      <c r="T199" s="50">
        <v>2</v>
      </c>
      <c r="U199" s="50">
        <v>5</v>
      </c>
    </row>
    <row r="200" spans="1:21" ht="18.75" x14ac:dyDescent="0.25">
      <c r="A200" s="1">
        <v>182</v>
      </c>
      <c r="B200" s="1">
        <f t="shared" ca="1" si="7"/>
        <v>2</v>
      </c>
      <c r="C200" s="1">
        <f t="shared" ca="1" si="8"/>
        <v>0.66857579925794919</v>
      </c>
      <c r="D200" s="1">
        <f t="shared" ca="1" si="9"/>
        <v>5</v>
      </c>
      <c r="S200" s="50">
        <v>175</v>
      </c>
      <c r="T200" s="50">
        <v>1</v>
      </c>
      <c r="U200" s="50">
        <v>3</v>
      </c>
    </row>
    <row r="201" spans="1:21" ht="18.75" x14ac:dyDescent="0.25">
      <c r="A201" s="1">
        <v>183</v>
      </c>
      <c r="B201" s="1">
        <f t="shared" ca="1" si="7"/>
        <v>2</v>
      </c>
      <c r="C201" s="1">
        <f t="shared" ca="1" si="8"/>
        <v>0.50030604869114692</v>
      </c>
      <c r="D201" s="1">
        <f t="shared" ca="1" si="9"/>
        <v>5</v>
      </c>
      <c r="S201" s="50">
        <v>176</v>
      </c>
      <c r="T201" s="50">
        <v>1</v>
      </c>
      <c r="U201" s="50">
        <v>4</v>
      </c>
    </row>
    <row r="202" spans="1:21" ht="18.75" x14ac:dyDescent="0.25">
      <c r="A202" s="1">
        <v>184</v>
      </c>
      <c r="B202" s="1">
        <f t="shared" ca="1" si="7"/>
        <v>1</v>
      </c>
      <c r="C202" s="1">
        <f t="shared" ca="1" si="8"/>
        <v>0.19227264103136255</v>
      </c>
      <c r="D202" s="1">
        <f t="shared" ca="1" si="9"/>
        <v>3</v>
      </c>
      <c r="S202" s="50">
        <v>177</v>
      </c>
      <c r="T202" s="50">
        <v>2</v>
      </c>
      <c r="U202" s="50">
        <v>6</v>
      </c>
    </row>
    <row r="203" spans="1:21" ht="18.75" x14ac:dyDescent="0.25">
      <c r="A203" s="1">
        <v>185</v>
      </c>
      <c r="B203" s="1">
        <f t="shared" ca="1" si="7"/>
        <v>2</v>
      </c>
      <c r="C203" s="1">
        <f t="shared" ca="1" si="8"/>
        <v>0.72662784386829227</v>
      </c>
      <c r="D203" s="1">
        <f t="shared" ca="1" si="9"/>
        <v>5</v>
      </c>
      <c r="S203" s="50">
        <v>178</v>
      </c>
      <c r="T203" s="50">
        <v>1</v>
      </c>
      <c r="U203" s="50">
        <v>3</v>
      </c>
    </row>
    <row r="204" spans="1:21" ht="18.75" x14ac:dyDescent="0.25">
      <c r="A204" s="1">
        <v>186</v>
      </c>
      <c r="B204" s="1">
        <f t="shared" ca="1" si="7"/>
        <v>2</v>
      </c>
      <c r="C204" s="1">
        <f t="shared" ca="1" si="8"/>
        <v>0.43676220055753845</v>
      </c>
      <c r="D204" s="1">
        <f t="shared" ca="1" si="9"/>
        <v>5</v>
      </c>
      <c r="S204" s="50">
        <v>179</v>
      </c>
      <c r="T204" s="50">
        <v>2</v>
      </c>
      <c r="U204" s="50">
        <v>6</v>
      </c>
    </row>
    <row r="205" spans="1:21" ht="18.75" x14ac:dyDescent="0.25">
      <c r="A205" s="1">
        <v>187</v>
      </c>
      <c r="B205" s="1">
        <f t="shared" ca="1" si="7"/>
        <v>2</v>
      </c>
      <c r="C205" s="1">
        <f t="shared" ca="1" si="8"/>
        <v>0.21815145597937413</v>
      </c>
      <c r="D205" s="1">
        <f t="shared" ca="1" si="9"/>
        <v>5</v>
      </c>
      <c r="S205" s="50">
        <v>180</v>
      </c>
      <c r="T205" s="50">
        <v>2</v>
      </c>
      <c r="U205" s="50">
        <v>6</v>
      </c>
    </row>
    <row r="206" spans="1:21" ht="18.75" x14ac:dyDescent="0.25">
      <c r="A206" s="1">
        <v>188</v>
      </c>
      <c r="B206" s="1">
        <f t="shared" ca="1" si="7"/>
        <v>2</v>
      </c>
      <c r="C206" s="1">
        <f t="shared" ca="1" si="8"/>
        <v>9.5354503150041348E-2</v>
      </c>
      <c r="D206" s="1">
        <f t="shared" ca="1" si="9"/>
        <v>5</v>
      </c>
      <c r="S206" s="50">
        <v>181</v>
      </c>
      <c r="T206" s="50">
        <v>2</v>
      </c>
      <c r="U206" s="50">
        <v>5</v>
      </c>
    </row>
    <row r="207" spans="1:21" ht="18.75" x14ac:dyDescent="0.25">
      <c r="A207" s="1">
        <v>189</v>
      </c>
      <c r="B207" s="1">
        <f t="shared" ca="1" si="7"/>
        <v>1</v>
      </c>
      <c r="C207" s="1">
        <f t="shared" ca="1" si="8"/>
        <v>0.62521283712427322</v>
      </c>
      <c r="D207" s="1">
        <f t="shared" ca="1" si="9"/>
        <v>4</v>
      </c>
      <c r="S207" s="50">
        <v>182</v>
      </c>
      <c r="T207" s="50">
        <v>2</v>
      </c>
      <c r="U207" s="50">
        <v>6</v>
      </c>
    </row>
    <row r="208" spans="1:21" ht="18.75" x14ac:dyDescent="0.25">
      <c r="A208" s="1">
        <v>190</v>
      </c>
      <c r="B208" s="1">
        <f t="shared" ca="1" si="7"/>
        <v>1</v>
      </c>
      <c r="C208" s="1">
        <f t="shared" ca="1" si="8"/>
        <v>0.18894191835339613</v>
      </c>
      <c r="D208" s="1">
        <f t="shared" ca="1" si="9"/>
        <v>3</v>
      </c>
      <c r="S208" s="50">
        <v>183</v>
      </c>
      <c r="T208" s="50">
        <v>2</v>
      </c>
      <c r="U208" s="50">
        <v>5</v>
      </c>
    </row>
    <row r="209" spans="1:21" ht="18.75" x14ac:dyDescent="0.25">
      <c r="A209" s="1">
        <v>191</v>
      </c>
      <c r="B209" s="1">
        <f t="shared" ca="1" si="7"/>
        <v>2</v>
      </c>
      <c r="C209" s="1">
        <f t="shared" ca="1" si="8"/>
        <v>0.30040375306924272</v>
      </c>
      <c r="D209" s="1">
        <f t="shared" ca="1" si="9"/>
        <v>5</v>
      </c>
      <c r="S209" s="50">
        <v>184</v>
      </c>
      <c r="T209" s="50">
        <v>1</v>
      </c>
      <c r="U209" s="50">
        <v>3</v>
      </c>
    </row>
    <row r="210" spans="1:21" ht="18.75" x14ac:dyDescent="0.25">
      <c r="A210" s="1">
        <v>192</v>
      </c>
      <c r="B210" s="1">
        <f t="shared" ca="1" si="7"/>
        <v>2</v>
      </c>
      <c r="C210" s="1">
        <f t="shared" ca="1" si="8"/>
        <v>9.8176444878073643E-2</v>
      </c>
      <c r="D210" s="1">
        <f t="shared" ca="1" si="9"/>
        <v>5</v>
      </c>
      <c r="S210" s="50">
        <v>185</v>
      </c>
      <c r="T210" s="50">
        <v>2</v>
      </c>
      <c r="U210" s="50">
        <v>5</v>
      </c>
    </row>
    <row r="211" spans="1:21" ht="18.75" x14ac:dyDescent="0.25">
      <c r="A211" s="1">
        <v>193</v>
      </c>
      <c r="B211" s="1">
        <f t="shared" ca="1" si="7"/>
        <v>2</v>
      </c>
      <c r="C211" s="1">
        <f t="shared" ca="1" si="8"/>
        <v>0.25007239982086715</v>
      </c>
      <c r="D211" s="1">
        <f t="shared" ca="1" si="9"/>
        <v>5</v>
      </c>
      <c r="S211" s="50">
        <v>186</v>
      </c>
      <c r="T211" s="50">
        <v>1</v>
      </c>
      <c r="U211" s="50">
        <v>3</v>
      </c>
    </row>
    <row r="212" spans="1:21" ht="18.75" x14ac:dyDescent="0.25">
      <c r="A212" s="1">
        <v>194</v>
      </c>
      <c r="B212" s="1">
        <f t="shared" ref="B212:B218" ca="1" si="10">IF(RAND()&lt;=0.4,1,2)</f>
        <v>1</v>
      </c>
      <c r="C212" s="1">
        <f t="shared" ref="C212:C218" ca="1" si="11">RAND()</f>
        <v>0.51745228992253578</v>
      </c>
      <c r="D212" s="1">
        <f t="shared" ca="1" si="9"/>
        <v>4</v>
      </c>
      <c r="S212" s="50">
        <v>187</v>
      </c>
      <c r="T212" s="50">
        <v>1</v>
      </c>
      <c r="U212" s="50">
        <v>3</v>
      </c>
    </row>
    <row r="213" spans="1:21" ht="18.75" x14ac:dyDescent="0.25">
      <c r="A213" s="1">
        <v>195</v>
      </c>
      <c r="B213" s="1">
        <f t="shared" ca="1" si="10"/>
        <v>2</v>
      </c>
      <c r="C213" s="1">
        <f t="shared" ca="1" si="11"/>
        <v>0.14687329017931972</v>
      </c>
      <c r="D213" s="1">
        <f t="shared" ca="1" si="9"/>
        <v>5</v>
      </c>
      <c r="S213" s="50">
        <v>188</v>
      </c>
      <c r="T213" s="50">
        <v>2</v>
      </c>
      <c r="U213" s="50">
        <v>6</v>
      </c>
    </row>
    <row r="214" spans="1:21" ht="18.75" x14ac:dyDescent="0.25">
      <c r="A214" s="1">
        <v>196</v>
      </c>
      <c r="B214" s="1">
        <f t="shared" ca="1" si="10"/>
        <v>2</v>
      </c>
      <c r="C214" s="1">
        <f t="shared" ca="1" si="11"/>
        <v>8.0223126671362888E-2</v>
      </c>
      <c r="D214" s="1">
        <f t="shared" ca="1" si="9"/>
        <v>5</v>
      </c>
      <c r="S214" s="50">
        <v>189</v>
      </c>
      <c r="T214" s="50">
        <v>2</v>
      </c>
      <c r="U214" s="50">
        <v>5</v>
      </c>
    </row>
    <row r="215" spans="1:21" ht="18.75" x14ac:dyDescent="0.25">
      <c r="A215" s="1">
        <v>197</v>
      </c>
      <c r="B215" s="1">
        <f t="shared" ca="1" si="10"/>
        <v>1</v>
      </c>
      <c r="C215" s="1">
        <f t="shared" ca="1" si="11"/>
        <v>6.5157881714848487E-2</v>
      </c>
      <c r="D215" s="1">
        <f t="shared" ca="1" si="9"/>
        <v>3</v>
      </c>
      <c r="S215" s="50">
        <v>190</v>
      </c>
      <c r="T215" s="50">
        <v>2</v>
      </c>
      <c r="U215" s="50">
        <v>6</v>
      </c>
    </row>
    <row r="216" spans="1:21" ht="18.75" x14ac:dyDescent="0.25">
      <c r="A216" s="1">
        <v>198</v>
      </c>
      <c r="B216" s="1">
        <f t="shared" ca="1" si="10"/>
        <v>1</v>
      </c>
      <c r="C216" s="1">
        <f t="shared" ca="1" si="11"/>
        <v>0.32781653897348273</v>
      </c>
      <c r="D216" s="1">
        <f t="shared" ca="1" si="9"/>
        <v>4</v>
      </c>
      <c r="S216" s="50">
        <v>191</v>
      </c>
      <c r="T216" s="50">
        <v>2</v>
      </c>
      <c r="U216" s="50">
        <v>5</v>
      </c>
    </row>
    <row r="217" spans="1:21" ht="18.75" x14ac:dyDescent="0.25">
      <c r="A217" s="1">
        <v>199</v>
      </c>
      <c r="B217" s="1">
        <f t="shared" ca="1" si="10"/>
        <v>2</v>
      </c>
      <c r="C217" s="1">
        <f t="shared" ca="1" si="11"/>
        <v>0.75576688992641849</v>
      </c>
      <c r="D217" s="1">
        <f t="shared" ca="1" si="9"/>
        <v>5</v>
      </c>
      <c r="S217" s="50">
        <v>192</v>
      </c>
      <c r="T217" s="50">
        <v>1</v>
      </c>
      <c r="U217" s="50">
        <v>4</v>
      </c>
    </row>
    <row r="218" spans="1:21" ht="18.75" x14ac:dyDescent="0.25">
      <c r="A218" s="1">
        <v>200</v>
      </c>
      <c r="B218" s="1">
        <f t="shared" ca="1" si="10"/>
        <v>2</v>
      </c>
      <c r="C218" s="1">
        <f t="shared" ca="1" si="11"/>
        <v>0.62349427927541634</v>
      </c>
      <c r="D218" s="1">
        <f t="shared" ca="1" si="9"/>
        <v>5</v>
      </c>
      <c r="S218" s="50">
        <v>193</v>
      </c>
      <c r="T218" s="50">
        <v>1</v>
      </c>
      <c r="U218" s="50">
        <v>4</v>
      </c>
    </row>
    <row r="219" spans="1:21" ht="18.75" x14ac:dyDescent="0.25">
      <c r="S219" s="50">
        <v>194</v>
      </c>
      <c r="T219" s="50">
        <v>1</v>
      </c>
      <c r="U219" s="50">
        <v>4</v>
      </c>
    </row>
    <row r="220" spans="1:21" ht="18.75" x14ac:dyDescent="0.25">
      <c r="S220" s="50">
        <v>195</v>
      </c>
      <c r="T220" s="50">
        <v>2</v>
      </c>
      <c r="U220" s="50">
        <v>5</v>
      </c>
    </row>
    <row r="221" spans="1:21" ht="18.75" x14ac:dyDescent="0.25">
      <c r="S221" s="50">
        <v>196</v>
      </c>
      <c r="T221" s="50">
        <v>1</v>
      </c>
      <c r="U221" s="50">
        <v>3</v>
      </c>
    </row>
    <row r="222" spans="1:21" ht="18.75" x14ac:dyDescent="0.25">
      <c r="S222" s="50">
        <v>197</v>
      </c>
      <c r="T222" s="50">
        <v>2</v>
      </c>
      <c r="U222" s="50">
        <v>5</v>
      </c>
    </row>
    <row r="223" spans="1:21" ht="18.75" x14ac:dyDescent="0.25">
      <c r="S223" s="50">
        <v>198</v>
      </c>
      <c r="T223" s="50">
        <v>2</v>
      </c>
      <c r="U223" s="50">
        <v>5</v>
      </c>
    </row>
    <row r="224" spans="1:21" ht="18.75" x14ac:dyDescent="0.25">
      <c r="S224" s="50">
        <v>199</v>
      </c>
      <c r="T224" s="50">
        <v>1</v>
      </c>
      <c r="U224" s="50">
        <v>4</v>
      </c>
    </row>
    <row r="225" spans="19:21" ht="18.75" x14ac:dyDescent="0.25">
      <c r="S225" s="50">
        <v>200</v>
      </c>
      <c r="T225" s="50">
        <v>2</v>
      </c>
      <c r="U225" s="50">
        <v>5</v>
      </c>
    </row>
  </sheetData>
  <mergeCells count="2">
    <mergeCell ref="W17:X17"/>
    <mergeCell ref="S17:T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mandButton2">
          <controlPr defaultSize="0" autoLine="0" r:id="rId4">
            <anchor moveWithCells="1">
              <from>
                <xdr:col>22</xdr:col>
                <xdr:colOff>628650</xdr:colOff>
                <xdr:row>34</xdr:row>
                <xdr:rowOff>85725</xdr:rowOff>
              </from>
              <to>
                <xdr:col>24</xdr:col>
                <xdr:colOff>19050</xdr:colOff>
                <xdr:row>36</xdr:row>
                <xdr:rowOff>133350</xdr:rowOff>
              </to>
            </anchor>
          </controlPr>
        </control>
      </mc:Choice>
      <mc:Fallback>
        <control shapeId="7170" r:id="rId3" name="CommandButton2"/>
      </mc:Fallback>
    </mc:AlternateContent>
    <mc:AlternateContent xmlns:mc="http://schemas.openxmlformats.org/markup-compatibility/2006">
      <mc:Choice Requires="x14">
        <control shapeId="7169" r:id="rId5" name="CommandButton1">
          <controlPr defaultSize="0" autoLine="0" r:id="rId6">
            <anchor moveWithCells="1">
              <from>
                <xdr:col>22</xdr:col>
                <xdr:colOff>304800</xdr:colOff>
                <xdr:row>12</xdr:row>
                <xdr:rowOff>95250</xdr:rowOff>
              </from>
              <to>
                <xdr:col>23</xdr:col>
                <xdr:colOff>276225</xdr:colOff>
                <xdr:row>14</xdr:row>
                <xdr:rowOff>142875</xdr:rowOff>
              </to>
            </anchor>
          </controlPr>
        </control>
      </mc:Choice>
      <mc:Fallback>
        <control shapeId="7169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AP222"/>
  <sheetViews>
    <sheetView zoomScale="74" zoomScaleNormal="74" workbookViewId="0"/>
  </sheetViews>
  <sheetFormatPr defaultRowHeight="15" x14ac:dyDescent="0.25"/>
  <cols>
    <col min="2" max="2" width="10.7109375" bestFit="1" customWidth="1"/>
    <col min="14" max="14" width="16.28515625" customWidth="1"/>
    <col min="15" max="15" width="15.42578125" customWidth="1"/>
  </cols>
  <sheetData>
    <row r="1" spans="1:42" ht="20.25" x14ac:dyDescent="0.25">
      <c r="P1" s="47">
        <v>1</v>
      </c>
      <c r="Q1" s="47">
        <v>2</v>
      </c>
      <c r="R1" s="47">
        <v>3</v>
      </c>
      <c r="S1" s="47">
        <v>4</v>
      </c>
      <c r="T1" s="47">
        <v>5</v>
      </c>
      <c r="U1" s="47">
        <v>6</v>
      </c>
      <c r="V1" s="47">
        <v>7</v>
      </c>
      <c r="W1" s="47">
        <v>8</v>
      </c>
      <c r="X1" s="47">
        <v>9</v>
      </c>
      <c r="Y1" s="47">
        <v>10</v>
      </c>
      <c r="Z1" s="47">
        <v>11</v>
      </c>
      <c r="AA1" s="47">
        <v>12</v>
      </c>
      <c r="AB1" s="47">
        <v>13</v>
      </c>
      <c r="AC1" s="47">
        <v>14</v>
      </c>
      <c r="AD1" s="47">
        <v>15</v>
      </c>
      <c r="AE1" s="47">
        <v>16</v>
      </c>
      <c r="AF1" s="47">
        <v>17</v>
      </c>
      <c r="AG1" s="47">
        <v>18</v>
      </c>
      <c r="AH1" s="47">
        <v>19</v>
      </c>
      <c r="AI1" s="47">
        <v>20</v>
      </c>
      <c r="AJ1" s="47">
        <v>21</v>
      </c>
      <c r="AK1" s="47">
        <v>22</v>
      </c>
      <c r="AL1" s="47">
        <v>23</v>
      </c>
      <c r="AM1" s="47">
        <v>24</v>
      </c>
      <c r="AN1" s="47">
        <v>25</v>
      </c>
      <c r="AO1" s="47">
        <v>26</v>
      </c>
      <c r="AP1" s="47">
        <v>27</v>
      </c>
    </row>
    <row r="2" spans="1:42" ht="24" x14ac:dyDescent="0.25">
      <c r="A2" s="45" t="s">
        <v>120</v>
      </c>
      <c r="O2" s="46" t="s">
        <v>123</v>
      </c>
      <c r="P2" s="47">
        <f ca="1">INT(15+10*RAND())</f>
        <v>20</v>
      </c>
      <c r="Q2" s="47">
        <f t="shared" ref="Q2:AP2" ca="1" si="0">INT(15+10*RAND())</f>
        <v>23</v>
      </c>
      <c r="R2" s="47">
        <f t="shared" ca="1" si="0"/>
        <v>16</v>
      </c>
      <c r="S2" s="47">
        <f t="shared" ca="1" si="0"/>
        <v>19</v>
      </c>
      <c r="T2" s="47">
        <f t="shared" ca="1" si="0"/>
        <v>23</v>
      </c>
      <c r="U2" s="47">
        <f t="shared" ca="1" si="0"/>
        <v>22</v>
      </c>
      <c r="V2" s="47">
        <f t="shared" ca="1" si="0"/>
        <v>22</v>
      </c>
      <c r="W2" s="47">
        <f t="shared" ca="1" si="0"/>
        <v>23</v>
      </c>
      <c r="X2" s="47">
        <f t="shared" ca="1" si="0"/>
        <v>19</v>
      </c>
      <c r="Y2" s="47">
        <f t="shared" ca="1" si="0"/>
        <v>24</v>
      </c>
      <c r="Z2" s="47">
        <f t="shared" ca="1" si="0"/>
        <v>21</v>
      </c>
      <c r="AA2" s="47">
        <f t="shared" ca="1" si="0"/>
        <v>22</v>
      </c>
      <c r="AB2" s="47">
        <f t="shared" ca="1" si="0"/>
        <v>18</v>
      </c>
      <c r="AC2" s="47">
        <f t="shared" ca="1" si="0"/>
        <v>23</v>
      </c>
      <c r="AD2" s="47">
        <f t="shared" ca="1" si="0"/>
        <v>20</v>
      </c>
      <c r="AE2" s="47">
        <f t="shared" ca="1" si="0"/>
        <v>17</v>
      </c>
      <c r="AF2" s="47">
        <f t="shared" ca="1" si="0"/>
        <v>24</v>
      </c>
      <c r="AG2" s="47">
        <f t="shared" ca="1" si="0"/>
        <v>19</v>
      </c>
      <c r="AH2" s="47">
        <f t="shared" ca="1" si="0"/>
        <v>18</v>
      </c>
      <c r="AI2" s="47">
        <f t="shared" ca="1" si="0"/>
        <v>23</v>
      </c>
      <c r="AJ2" s="47">
        <f t="shared" ca="1" si="0"/>
        <v>15</v>
      </c>
      <c r="AK2" s="47">
        <f t="shared" ca="1" si="0"/>
        <v>24</v>
      </c>
      <c r="AL2" s="47">
        <f t="shared" ca="1" si="0"/>
        <v>19</v>
      </c>
      <c r="AM2" s="47">
        <f t="shared" ca="1" si="0"/>
        <v>18</v>
      </c>
      <c r="AN2" s="47">
        <f t="shared" ca="1" si="0"/>
        <v>22</v>
      </c>
      <c r="AO2" s="47">
        <f t="shared" ca="1" si="0"/>
        <v>22</v>
      </c>
      <c r="AP2" s="47">
        <f t="shared" ca="1" si="0"/>
        <v>18</v>
      </c>
    </row>
    <row r="3" spans="1:42" ht="21" x14ac:dyDescent="0.25">
      <c r="O3" s="46" t="s">
        <v>124</v>
      </c>
      <c r="P3" s="47">
        <f ca="1">ROUND(0.1+0.4*RAND(),3)</f>
        <v>0.157</v>
      </c>
      <c r="Q3" s="47">
        <f t="shared" ref="Q3:AP3" ca="1" si="1">ROUND(0.1+0.4*RAND(),3)</f>
        <v>0.36399999999999999</v>
      </c>
      <c r="R3" s="47">
        <f t="shared" ca="1" si="1"/>
        <v>0.22900000000000001</v>
      </c>
      <c r="S3" s="47">
        <f t="shared" ca="1" si="1"/>
        <v>0.13400000000000001</v>
      </c>
      <c r="T3" s="47">
        <f t="shared" ca="1" si="1"/>
        <v>0.48199999999999998</v>
      </c>
      <c r="U3" s="47">
        <f t="shared" ca="1" si="1"/>
        <v>0.247</v>
      </c>
      <c r="V3" s="47">
        <f t="shared" ca="1" si="1"/>
        <v>0.20499999999999999</v>
      </c>
      <c r="W3" s="47">
        <f t="shared" ca="1" si="1"/>
        <v>0.36</v>
      </c>
      <c r="X3" s="47">
        <f t="shared" ca="1" si="1"/>
        <v>0.16</v>
      </c>
      <c r="Y3" s="47">
        <f t="shared" ca="1" si="1"/>
        <v>0.318</v>
      </c>
      <c r="Z3" s="47">
        <f t="shared" ca="1" si="1"/>
        <v>0.109</v>
      </c>
      <c r="AA3" s="47">
        <f t="shared" ca="1" si="1"/>
        <v>0.16</v>
      </c>
      <c r="AB3" s="47">
        <f t="shared" ca="1" si="1"/>
        <v>0.45600000000000002</v>
      </c>
      <c r="AC3" s="47">
        <f t="shared" ca="1" si="1"/>
        <v>0.41599999999999998</v>
      </c>
      <c r="AD3" s="47">
        <f t="shared" ca="1" si="1"/>
        <v>0.45100000000000001</v>
      </c>
      <c r="AE3" s="47">
        <f t="shared" ca="1" si="1"/>
        <v>0.38300000000000001</v>
      </c>
      <c r="AF3" s="47">
        <f t="shared" ca="1" si="1"/>
        <v>0.221</v>
      </c>
      <c r="AG3" s="47">
        <f t="shared" ca="1" si="1"/>
        <v>0.373</v>
      </c>
      <c r="AH3" s="47">
        <f t="shared" ca="1" si="1"/>
        <v>0.33200000000000002</v>
      </c>
      <c r="AI3" s="47">
        <f t="shared" ca="1" si="1"/>
        <v>0.111</v>
      </c>
      <c r="AJ3" s="47">
        <f t="shared" ca="1" si="1"/>
        <v>0.161</v>
      </c>
      <c r="AK3" s="47">
        <f t="shared" ca="1" si="1"/>
        <v>0.2</v>
      </c>
      <c r="AL3" s="47">
        <f t="shared" ca="1" si="1"/>
        <v>0.17</v>
      </c>
      <c r="AM3" s="47">
        <f t="shared" ca="1" si="1"/>
        <v>0.26</v>
      </c>
      <c r="AN3" s="47">
        <f t="shared" ca="1" si="1"/>
        <v>0.158</v>
      </c>
      <c r="AO3" s="47">
        <f t="shared" ca="1" si="1"/>
        <v>0.27900000000000003</v>
      </c>
      <c r="AP3" s="47">
        <f t="shared" ca="1" si="1"/>
        <v>0.42399999999999999</v>
      </c>
    </row>
    <row r="4" spans="1:42" ht="21" x14ac:dyDescent="0.25">
      <c r="O4" s="48" t="s">
        <v>125</v>
      </c>
      <c r="P4" s="47">
        <f ca="1">ROUND(0.05+0.35*RAND(),3)</f>
        <v>7.4999999999999997E-2</v>
      </c>
      <c r="Q4" s="47">
        <f t="shared" ref="Q4:AP4" ca="1" si="2">ROUND(0.05+0.35*RAND(),3)</f>
        <v>0.248</v>
      </c>
      <c r="R4" s="47">
        <f t="shared" ca="1" si="2"/>
        <v>0.26800000000000002</v>
      </c>
      <c r="S4" s="47">
        <f t="shared" ca="1" si="2"/>
        <v>0.39300000000000002</v>
      </c>
      <c r="T4" s="47">
        <f t="shared" ca="1" si="2"/>
        <v>0.11799999999999999</v>
      </c>
      <c r="U4" s="47">
        <f t="shared" ca="1" si="2"/>
        <v>0.39300000000000002</v>
      </c>
      <c r="V4" s="47">
        <f t="shared" ca="1" si="2"/>
        <v>0.158</v>
      </c>
      <c r="W4" s="47">
        <f t="shared" ca="1" si="2"/>
        <v>0.35499999999999998</v>
      </c>
      <c r="X4" s="47">
        <f t="shared" ca="1" si="2"/>
        <v>8.3000000000000004E-2</v>
      </c>
      <c r="Y4" s="47">
        <f t="shared" ca="1" si="2"/>
        <v>0.32300000000000001</v>
      </c>
      <c r="Z4" s="47">
        <f t="shared" ca="1" si="2"/>
        <v>0.184</v>
      </c>
      <c r="AA4" s="47">
        <f t="shared" ca="1" si="2"/>
        <v>0.13900000000000001</v>
      </c>
      <c r="AB4" s="47">
        <f t="shared" ca="1" si="2"/>
        <v>0.183</v>
      </c>
      <c r="AC4" s="47">
        <f t="shared" ca="1" si="2"/>
        <v>8.3000000000000004E-2</v>
      </c>
      <c r="AD4" s="47">
        <f t="shared" ca="1" si="2"/>
        <v>0.38400000000000001</v>
      </c>
      <c r="AE4" s="47">
        <f t="shared" ca="1" si="2"/>
        <v>5.2999999999999999E-2</v>
      </c>
      <c r="AF4" s="47">
        <f t="shared" ca="1" si="2"/>
        <v>0.38500000000000001</v>
      </c>
      <c r="AG4" s="47">
        <f t="shared" ca="1" si="2"/>
        <v>0.215</v>
      </c>
      <c r="AH4" s="47">
        <f t="shared" ca="1" si="2"/>
        <v>0.27300000000000002</v>
      </c>
      <c r="AI4" s="47">
        <f t="shared" ca="1" si="2"/>
        <v>0.36</v>
      </c>
      <c r="AJ4" s="47">
        <f t="shared" ca="1" si="2"/>
        <v>0.184</v>
      </c>
      <c r="AK4" s="47">
        <f t="shared" ca="1" si="2"/>
        <v>0.38200000000000001</v>
      </c>
      <c r="AL4" s="47">
        <f t="shared" ca="1" si="2"/>
        <v>0.39100000000000001</v>
      </c>
      <c r="AM4" s="47">
        <f t="shared" ca="1" si="2"/>
        <v>0.38500000000000001</v>
      </c>
      <c r="AN4" s="47">
        <f t="shared" ca="1" si="2"/>
        <v>0.127</v>
      </c>
      <c r="AO4" s="47">
        <f t="shared" ca="1" si="2"/>
        <v>0.32500000000000001</v>
      </c>
      <c r="AP4" s="47">
        <f t="shared" ca="1" si="2"/>
        <v>0.11899999999999999</v>
      </c>
    </row>
    <row r="5" spans="1:42" ht="21" x14ac:dyDescent="0.25">
      <c r="O5" s="46" t="s">
        <v>126</v>
      </c>
      <c r="P5" s="47">
        <f ca="1">INT(2+5*RAND())</f>
        <v>4</v>
      </c>
      <c r="Q5" s="47">
        <f t="shared" ref="Q5:AP5" ca="1" si="3">INT(2+5*RAND())</f>
        <v>4</v>
      </c>
      <c r="R5" s="47">
        <f t="shared" ca="1" si="3"/>
        <v>6</v>
      </c>
      <c r="S5" s="47">
        <f t="shared" ca="1" si="3"/>
        <v>2</v>
      </c>
      <c r="T5" s="47">
        <f t="shared" ca="1" si="3"/>
        <v>6</v>
      </c>
      <c r="U5" s="47">
        <f t="shared" ca="1" si="3"/>
        <v>5</v>
      </c>
      <c r="V5" s="47">
        <f t="shared" ca="1" si="3"/>
        <v>5</v>
      </c>
      <c r="W5" s="47">
        <f t="shared" ca="1" si="3"/>
        <v>6</v>
      </c>
      <c r="X5" s="47">
        <f t="shared" ca="1" si="3"/>
        <v>4</v>
      </c>
      <c r="Y5" s="47">
        <f t="shared" ca="1" si="3"/>
        <v>4</v>
      </c>
      <c r="Z5" s="47">
        <f t="shared" ca="1" si="3"/>
        <v>4</v>
      </c>
      <c r="AA5" s="47">
        <f t="shared" ca="1" si="3"/>
        <v>5</v>
      </c>
      <c r="AB5" s="47">
        <f t="shared" ca="1" si="3"/>
        <v>2</v>
      </c>
      <c r="AC5" s="47">
        <f t="shared" ca="1" si="3"/>
        <v>6</v>
      </c>
      <c r="AD5" s="47">
        <f t="shared" ca="1" si="3"/>
        <v>4</v>
      </c>
      <c r="AE5" s="47">
        <f t="shared" ca="1" si="3"/>
        <v>2</v>
      </c>
      <c r="AF5" s="47">
        <f t="shared" ca="1" si="3"/>
        <v>4</v>
      </c>
      <c r="AG5" s="47">
        <f t="shared" ca="1" si="3"/>
        <v>3</v>
      </c>
      <c r="AH5" s="47">
        <f t="shared" ca="1" si="3"/>
        <v>6</v>
      </c>
      <c r="AI5" s="47">
        <f t="shared" ca="1" si="3"/>
        <v>5</v>
      </c>
      <c r="AJ5" s="47">
        <f t="shared" ca="1" si="3"/>
        <v>5</v>
      </c>
      <c r="AK5" s="47">
        <f t="shared" ca="1" si="3"/>
        <v>3</v>
      </c>
      <c r="AL5" s="47">
        <f t="shared" ca="1" si="3"/>
        <v>2</v>
      </c>
      <c r="AM5" s="47">
        <f t="shared" ca="1" si="3"/>
        <v>5</v>
      </c>
      <c r="AN5" s="47">
        <f t="shared" ca="1" si="3"/>
        <v>3</v>
      </c>
      <c r="AO5" s="47">
        <f t="shared" ca="1" si="3"/>
        <v>4</v>
      </c>
      <c r="AP5" s="47">
        <f t="shared" ca="1" si="3"/>
        <v>4</v>
      </c>
    </row>
    <row r="9" spans="1:42" ht="23.25" x14ac:dyDescent="0.25">
      <c r="D9" s="41" t="s">
        <v>98</v>
      </c>
      <c r="E9" s="45" t="s">
        <v>121</v>
      </c>
    </row>
    <row r="12" spans="1:42" ht="23.25" x14ac:dyDescent="0.25">
      <c r="C12" s="41" t="s">
        <v>98</v>
      </c>
      <c r="D12" s="45" t="s">
        <v>122</v>
      </c>
    </row>
    <row r="14" spans="1:42" ht="24" x14ac:dyDescent="0.25">
      <c r="A14" s="46" t="s">
        <v>123</v>
      </c>
      <c r="B14" s="47">
        <v>20</v>
      </c>
    </row>
    <row r="15" spans="1:42" ht="21" x14ac:dyDescent="0.25">
      <c r="A15" s="46" t="s">
        <v>124</v>
      </c>
      <c r="B15" s="47">
        <v>0.2</v>
      </c>
    </row>
    <row r="16" spans="1:42" ht="21" x14ac:dyDescent="0.25">
      <c r="A16" s="48" t="s">
        <v>125</v>
      </c>
      <c r="B16" s="47">
        <v>0.1</v>
      </c>
    </row>
    <row r="17" spans="1:12" ht="21" x14ac:dyDescent="0.25">
      <c r="A17" s="46" t="s">
        <v>126</v>
      </c>
      <c r="B17" s="47">
        <v>5</v>
      </c>
    </row>
    <row r="19" spans="1:12" ht="23.25" x14ac:dyDescent="0.25">
      <c r="A19" s="45" t="s">
        <v>143</v>
      </c>
    </row>
    <row r="21" spans="1:12" x14ac:dyDescent="0.25">
      <c r="B21" s="1" t="s">
        <v>71</v>
      </c>
      <c r="C21" s="1" t="s">
        <v>207</v>
      </c>
      <c r="D21" s="1" t="s">
        <v>139</v>
      </c>
      <c r="E21" s="1" t="s">
        <v>129</v>
      </c>
      <c r="F21" s="1" t="s">
        <v>207</v>
      </c>
      <c r="G21" s="1" t="s">
        <v>139</v>
      </c>
      <c r="H21" s="1" t="s">
        <v>130</v>
      </c>
      <c r="I21" s="1" t="s">
        <v>207</v>
      </c>
      <c r="J21" s="1" t="s">
        <v>139</v>
      </c>
      <c r="K21" s="1" t="s">
        <v>131</v>
      </c>
      <c r="L21" s="1" t="s">
        <v>212</v>
      </c>
    </row>
    <row r="22" spans="1:12" x14ac:dyDescent="0.25">
      <c r="B22" s="1">
        <v>0</v>
      </c>
      <c r="C22" s="1">
        <v>0</v>
      </c>
      <c r="D22" s="1">
        <f>C22</f>
        <v>0</v>
      </c>
      <c r="E22" s="1">
        <f>$B$14+$B$15*$B22+$B$17*$B$16*D22</f>
        <v>20</v>
      </c>
      <c r="F22" s="1">
        <v>0</v>
      </c>
      <c r="G22" s="1">
        <f>F22</f>
        <v>0</v>
      </c>
      <c r="H22" s="1">
        <f>$B$14+$B$15*$B22+$B$17*$B$16*G22</f>
        <v>20</v>
      </c>
      <c r="I22" s="1">
        <v>0</v>
      </c>
      <c r="J22" s="1">
        <f>I22</f>
        <v>0</v>
      </c>
      <c r="K22" s="1">
        <f>$B$14+$B$15*$B22+$B$17*$B$16*J22</f>
        <v>20</v>
      </c>
      <c r="L22" s="1">
        <f>$B$14+$B$15*B22</f>
        <v>20</v>
      </c>
    </row>
    <row r="23" spans="1:12" x14ac:dyDescent="0.25">
      <c r="B23" s="1">
        <v>1</v>
      </c>
      <c r="C23" s="1">
        <f ca="1">SQRT(-2*LN(RAND()))*COS(2*PI()*RAND())</f>
        <v>0.43811236257912717</v>
      </c>
      <c r="D23" s="1">
        <f ca="1">D22+C23</f>
        <v>0.43811236257912717</v>
      </c>
      <c r="E23" s="1">
        <f t="shared" ref="E23:E86" ca="1" si="4">$B$14+$B$15*$B23+$B$17*$B$16*D23</f>
        <v>20.419056181289562</v>
      </c>
      <c r="F23" s="1">
        <f ca="1">SQRT(-2*LN(RAND()))*COS(2*PI()*RAND())</f>
        <v>0.20825905591830673</v>
      </c>
      <c r="G23" s="1">
        <f ca="1">G22+F23</f>
        <v>0.20825905591830673</v>
      </c>
      <c r="H23" s="1">
        <f t="shared" ref="H23:H86" ca="1" si="5">$B$14+$B$15*$B23+$B$17*$B$16*G23</f>
        <v>20.304129527959152</v>
      </c>
      <c r="I23" s="1">
        <f ca="1">SQRT(-2*LN(RAND()))*COS(2*PI()*RAND())</f>
        <v>-1.3744836613018536</v>
      </c>
      <c r="J23" s="1">
        <f ca="1">J22+I23</f>
        <v>-1.3744836613018536</v>
      </c>
      <c r="K23" s="1">
        <f t="shared" ref="K23:K86" ca="1" si="6">$B$14+$B$15*$B23+$B$17*$B$16*J23</f>
        <v>19.512758169349073</v>
      </c>
      <c r="L23" s="1">
        <f t="shared" ref="L23:L86" si="7">$B$14+$B$15*B23</f>
        <v>20.2</v>
      </c>
    </row>
    <row r="24" spans="1:12" ht="18" customHeight="1" x14ac:dyDescent="0.25">
      <c r="B24" s="1">
        <v>2</v>
      </c>
      <c r="C24" s="1">
        <f t="shared" ref="C24:C87" ca="1" si="8">SQRT(-2*LN(RAND()))*COS(2*PI()*RAND())</f>
        <v>0.12156001302730229</v>
      </c>
      <c r="D24" s="1">
        <f ca="1">D23+C24</f>
        <v>0.55967237560642946</v>
      </c>
      <c r="E24" s="1">
        <f t="shared" ca="1" si="4"/>
        <v>20.679836187803215</v>
      </c>
      <c r="F24" s="1">
        <f t="shared" ref="F24:F87" ca="1" si="9">SQRT(-2*LN(RAND()))*COS(2*PI()*RAND())</f>
        <v>0.20262088333455897</v>
      </c>
      <c r="G24" s="1">
        <f ca="1">G23+F24</f>
        <v>0.4108799392528657</v>
      </c>
      <c r="H24" s="1">
        <f t="shared" ca="1" si="5"/>
        <v>20.605439969626431</v>
      </c>
      <c r="I24" s="1">
        <f t="shared" ref="I24:I87" ca="1" si="10">SQRT(-2*LN(RAND()))*COS(2*PI()*RAND())</f>
        <v>-0.23791714632942737</v>
      </c>
      <c r="J24" s="1">
        <f ca="1">J23+I24</f>
        <v>-1.612400807631281</v>
      </c>
      <c r="K24" s="1">
        <f t="shared" ca="1" si="6"/>
        <v>19.593799596184358</v>
      </c>
      <c r="L24" s="1">
        <f t="shared" si="7"/>
        <v>20.399999999999999</v>
      </c>
    </row>
    <row r="25" spans="1:12" x14ac:dyDescent="0.25">
      <c r="B25" s="1">
        <v>3</v>
      </c>
      <c r="C25" s="1">
        <f t="shared" ca="1" si="8"/>
        <v>-0.67416590842283441</v>
      </c>
      <c r="D25" s="1">
        <f t="shared" ref="D25:D88" ca="1" si="11">D24+C25</f>
        <v>-0.11449353281640495</v>
      </c>
      <c r="E25" s="1">
        <f t="shared" ca="1" si="4"/>
        <v>20.542753233591799</v>
      </c>
      <c r="F25" s="1">
        <f t="shared" ca="1" si="9"/>
        <v>0.38291681681318557</v>
      </c>
      <c r="G25" s="1">
        <f t="shared" ref="G25:G88" ca="1" si="12">G24+F25</f>
        <v>0.79379675606605127</v>
      </c>
      <c r="H25" s="1">
        <f t="shared" ca="1" si="5"/>
        <v>20.996898378033027</v>
      </c>
      <c r="I25" s="1">
        <f t="shared" ca="1" si="10"/>
        <v>1.15514642338913</v>
      </c>
      <c r="J25" s="1">
        <f t="shared" ref="J25:J88" ca="1" si="13">J24+I25</f>
        <v>-0.45725438424215104</v>
      </c>
      <c r="K25" s="1">
        <f t="shared" ca="1" si="6"/>
        <v>20.371372807878927</v>
      </c>
      <c r="L25" s="1">
        <f t="shared" si="7"/>
        <v>20.6</v>
      </c>
    </row>
    <row r="26" spans="1:12" x14ac:dyDescent="0.25">
      <c r="B26" s="1">
        <v>4</v>
      </c>
      <c r="C26" s="1">
        <f t="shared" ca="1" si="8"/>
        <v>-0.55760192502507533</v>
      </c>
      <c r="D26" s="1">
        <f t="shared" ca="1" si="11"/>
        <v>-0.67209545784148028</v>
      </c>
      <c r="E26" s="1">
        <f t="shared" ca="1" si="4"/>
        <v>20.463952271079261</v>
      </c>
      <c r="F26" s="1">
        <f t="shared" ca="1" si="9"/>
        <v>0.34130037818042364</v>
      </c>
      <c r="G26" s="1">
        <f t="shared" ca="1" si="12"/>
        <v>1.1350971342464748</v>
      </c>
      <c r="H26" s="1">
        <f t="shared" ca="1" si="5"/>
        <v>21.367548567123237</v>
      </c>
      <c r="I26" s="1">
        <f t="shared" ca="1" si="10"/>
        <v>-0.46614385982507195</v>
      </c>
      <c r="J26" s="1">
        <f t="shared" ca="1" si="13"/>
        <v>-0.92339824406722304</v>
      </c>
      <c r="K26" s="1">
        <f t="shared" ca="1" si="6"/>
        <v>20.33830087796639</v>
      </c>
      <c r="L26" s="1">
        <f t="shared" si="7"/>
        <v>20.8</v>
      </c>
    </row>
    <row r="27" spans="1:12" x14ac:dyDescent="0.25">
      <c r="B27" s="1">
        <v>5</v>
      </c>
      <c r="C27" s="1">
        <f t="shared" ca="1" si="8"/>
        <v>-1.185541026543121</v>
      </c>
      <c r="D27" s="1">
        <f t="shared" ca="1" si="11"/>
        <v>-1.8576364843846012</v>
      </c>
      <c r="E27" s="1">
        <f t="shared" ca="1" si="4"/>
        <v>20.0711817578077</v>
      </c>
      <c r="F27" s="1">
        <f t="shared" ca="1" si="9"/>
        <v>-1.6084993627608879</v>
      </c>
      <c r="G27" s="1">
        <f t="shared" ca="1" si="12"/>
        <v>-0.47340222851441305</v>
      </c>
      <c r="H27" s="1">
        <f t="shared" ca="1" si="5"/>
        <v>20.763298885742792</v>
      </c>
      <c r="I27" s="1">
        <f t="shared" ca="1" si="10"/>
        <v>1.392439323922984</v>
      </c>
      <c r="J27" s="1">
        <f t="shared" ca="1" si="13"/>
        <v>0.46904107985576093</v>
      </c>
      <c r="K27" s="1">
        <f t="shared" ca="1" si="6"/>
        <v>21.234520539927882</v>
      </c>
      <c r="L27" s="1">
        <f t="shared" si="7"/>
        <v>21</v>
      </c>
    </row>
    <row r="28" spans="1:12" x14ac:dyDescent="0.25">
      <c r="B28" s="1">
        <v>6</v>
      </c>
      <c r="C28" s="1">
        <f t="shared" ca="1" si="8"/>
        <v>-1.2446426399327781</v>
      </c>
      <c r="D28" s="1">
        <f t="shared" ca="1" si="11"/>
        <v>-3.1022791243173793</v>
      </c>
      <c r="E28" s="1">
        <f t="shared" ca="1" si="4"/>
        <v>19.648860437841311</v>
      </c>
      <c r="F28" s="1">
        <f t="shared" ca="1" si="9"/>
        <v>-0.71308030388143961</v>
      </c>
      <c r="G28" s="1">
        <f t="shared" ca="1" si="12"/>
        <v>-1.1864825323958526</v>
      </c>
      <c r="H28" s="1">
        <f t="shared" ca="1" si="5"/>
        <v>20.606758733802074</v>
      </c>
      <c r="I28" s="1">
        <f t="shared" ca="1" si="10"/>
        <v>0.35184866415845706</v>
      </c>
      <c r="J28" s="1">
        <f t="shared" ca="1" si="13"/>
        <v>0.82088974401421799</v>
      </c>
      <c r="K28" s="1">
        <f t="shared" ca="1" si="6"/>
        <v>21.610444872007108</v>
      </c>
      <c r="L28" s="1">
        <f t="shared" si="7"/>
        <v>21.2</v>
      </c>
    </row>
    <row r="29" spans="1:12" x14ac:dyDescent="0.25">
      <c r="B29" s="1">
        <v>7</v>
      </c>
      <c r="C29" s="1">
        <f t="shared" ca="1" si="8"/>
        <v>0.49782680129130519</v>
      </c>
      <c r="D29" s="1">
        <f t="shared" ca="1" si="11"/>
        <v>-2.6044523230260741</v>
      </c>
      <c r="E29" s="1">
        <f t="shared" ca="1" si="4"/>
        <v>20.097773838486962</v>
      </c>
      <c r="F29" s="1">
        <f t="shared" ca="1" si="9"/>
        <v>-0.90239858174769416</v>
      </c>
      <c r="G29" s="1">
        <f t="shared" ca="1" si="12"/>
        <v>-2.0888811141435468</v>
      </c>
      <c r="H29" s="1">
        <f t="shared" ca="1" si="5"/>
        <v>20.355559442928225</v>
      </c>
      <c r="I29" s="1">
        <f t="shared" ca="1" si="10"/>
        <v>1.3934465991320073</v>
      </c>
      <c r="J29" s="1">
        <f t="shared" ca="1" si="13"/>
        <v>2.2143363431462255</v>
      </c>
      <c r="K29" s="1">
        <f t="shared" ca="1" si="6"/>
        <v>22.507168171573113</v>
      </c>
      <c r="L29" s="1">
        <f t="shared" si="7"/>
        <v>21.4</v>
      </c>
    </row>
    <row r="30" spans="1:12" x14ac:dyDescent="0.25">
      <c r="B30" s="1">
        <v>8</v>
      </c>
      <c r="C30" s="1">
        <f t="shared" ca="1" si="8"/>
        <v>-0.14640026871618192</v>
      </c>
      <c r="D30" s="1">
        <f t="shared" ca="1" si="11"/>
        <v>-2.7508525917422562</v>
      </c>
      <c r="E30" s="1">
        <f t="shared" ca="1" si="4"/>
        <v>20.224573704128872</v>
      </c>
      <c r="F30" s="1">
        <f t="shared" ca="1" si="9"/>
        <v>0.72176374499117046</v>
      </c>
      <c r="G30" s="1">
        <f t="shared" ca="1" si="12"/>
        <v>-1.3671173691523764</v>
      </c>
      <c r="H30" s="1">
        <f t="shared" ca="1" si="5"/>
        <v>20.916441315423814</v>
      </c>
      <c r="I30" s="1">
        <f t="shared" ca="1" si="10"/>
        <v>0.99759755010483453</v>
      </c>
      <c r="J30" s="1">
        <f t="shared" ca="1" si="13"/>
        <v>3.2119338932510599</v>
      </c>
      <c r="K30" s="1">
        <f t="shared" ca="1" si="6"/>
        <v>23.20596694662553</v>
      </c>
      <c r="L30" s="1">
        <f t="shared" si="7"/>
        <v>21.6</v>
      </c>
    </row>
    <row r="31" spans="1:12" x14ac:dyDescent="0.25">
      <c r="B31" s="1">
        <v>9</v>
      </c>
      <c r="C31" s="1">
        <f t="shared" ca="1" si="8"/>
        <v>2.9652859730791277</v>
      </c>
      <c r="D31" s="1">
        <f t="shared" ca="1" si="11"/>
        <v>0.21443338133687151</v>
      </c>
      <c r="E31" s="1">
        <f t="shared" ca="1" si="4"/>
        <v>21.907216690668438</v>
      </c>
      <c r="F31" s="1">
        <f t="shared" ca="1" si="9"/>
        <v>-0.19066574847297157</v>
      </c>
      <c r="G31" s="1">
        <f t="shared" ca="1" si="12"/>
        <v>-1.5577831176253478</v>
      </c>
      <c r="H31" s="1">
        <f t="shared" ca="1" si="5"/>
        <v>21.021108441187327</v>
      </c>
      <c r="I31" s="1">
        <f t="shared" ca="1" si="10"/>
        <v>-0.66824366145822767</v>
      </c>
      <c r="J31" s="1">
        <f t="shared" ca="1" si="13"/>
        <v>2.5436902317928323</v>
      </c>
      <c r="K31" s="1">
        <f t="shared" ca="1" si="6"/>
        <v>23.071845115896416</v>
      </c>
      <c r="L31" s="1">
        <f t="shared" si="7"/>
        <v>21.8</v>
      </c>
    </row>
    <row r="32" spans="1:12" x14ac:dyDescent="0.25">
      <c r="B32" s="1">
        <v>10</v>
      </c>
      <c r="C32" s="1">
        <f t="shared" ca="1" si="8"/>
        <v>0.10455086884540843</v>
      </c>
      <c r="D32" s="1">
        <f t="shared" ca="1" si="11"/>
        <v>0.31898425018227994</v>
      </c>
      <c r="E32" s="1">
        <f t="shared" ca="1" si="4"/>
        <v>22.159492125091141</v>
      </c>
      <c r="F32" s="1">
        <f t="shared" ca="1" si="9"/>
        <v>-0.49039969014722057</v>
      </c>
      <c r="G32" s="1">
        <f t="shared" ca="1" si="12"/>
        <v>-2.0481828077725686</v>
      </c>
      <c r="H32" s="1">
        <f t="shared" ca="1" si="5"/>
        <v>20.975908596113715</v>
      </c>
      <c r="I32" s="1">
        <f t="shared" ca="1" si="10"/>
        <v>1.9256616954718155</v>
      </c>
      <c r="J32" s="1">
        <f t="shared" ca="1" si="13"/>
        <v>4.4693519272646478</v>
      </c>
      <c r="K32" s="1">
        <f t="shared" ca="1" si="6"/>
        <v>24.234675963632323</v>
      </c>
      <c r="L32" s="1">
        <f t="shared" si="7"/>
        <v>22</v>
      </c>
    </row>
    <row r="33" spans="2:12" x14ac:dyDescent="0.25">
      <c r="B33" s="1">
        <v>11</v>
      </c>
      <c r="C33" s="1">
        <f t="shared" ca="1" si="8"/>
        <v>-0.34653135695568804</v>
      </c>
      <c r="D33" s="1">
        <f t="shared" ca="1" si="11"/>
        <v>-2.7547106773408103E-2</v>
      </c>
      <c r="E33" s="1">
        <f t="shared" ca="1" si="4"/>
        <v>22.186226446613297</v>
      </c>
      <c r="F33" s="1">
        <f t="shared" ca="1" si="9"/>
        <v>0.51892084528759719</v>
      </c>
      <c r="G33" s="1">
        <f t="shared" ca="1" si="12"/>
        <v>-1.5292619624849713</v>
      </c>
      <c r="H33" s="1">
        <f t="shared" ca="1" si="5"/>
        <v>21.435369018757513</v>
      </c>
      <c r="I33" s="1">
        <f t="shared" ca="1" si="10"/>
        <v>0.66187071973025013</v>
      </c>
      <c r="J33" s="1">
        <f t="shared" ca="1" si="13"/>
        <v>5.1312226469948978</v>
      </c>
      <c r="K33" s="1">
        <f t="shared" ca="1" si="6"/>
        <v>24.765611323497449</v>
      </c>
      <c r="L33" s="1">
        <f t="shared" si="7"/>
        <v>22.2</v>
      </c>
    </row>
    <row r="34" spans="2:12" x14ac:dyDescent="0.25">
      <c r="B34" s="1">
        <v>12</v>
      </c>
      <c r="C34" s="1">
        <f t="shared" ca="1" si="8"/>
        <v>-1.580381521074552</v>
      </c>
      <c r="D34" s="1">
        <f t="shared" ca="1" si="11"/>
        <v>-1.6079286278479601</v>
      </c>
      <c r="E34" s="1">
        <f t="shared" ca="1" si="4"/>
        <v>21.596035686076018</v>
      </c>
      <c r="F34" s="1">
        <f t="shared" ca="1" si="9"/>
        <v>0.68893185014635583</v>
      </c>
      <c r="G34" s="1">
        <f t="shared" ca="1" si="12"/>
        <v>-0.84033011233861543</v>
      </c>
      <c r="H34" s="1">
        <f t="shared" ca="1" si="5"/>
        <v>21.979834943830692</v>
      </c>
      <c r="I34" s="1">
        <f t="shared" ca="1" si="10"/>
        <v>-1.0364641172512321</v>
      </c>
      <c r="J34" s="1">
        <f t="shared" ca="1" si="13"/>
        <v>4.0947585297436655</v>
      </c>
      <c r="K34" s="1">
        <f t="shared" ca="1" si="6"/>
        <v>24.447379264871831</v>
      </c>
      <c r="L34" s="1">
        <f t="shared" si="7"/>
        <v>22.4</v>
      </c>
    </row>
    <row r="35" spans="2:12" x14ac:dyDescent="0.25">
      <c r="B35" s="1">
        <v>13</v>
      </c>
      <c r="C35" s="1">
        <f t="shared" ca="1" si="8"/>
        <v>0.16057165335382251</v>
      </c>
      <c r="D35" s="1">
        <f t="shared" ca="1" si="11"/>
        <v>-1.4473569744941375</v>
      </c>
      <c r="E35" s="1">
        <f t="shared" ca="1" si="4"/>
        <v>21.876321512752934</v>
      </c>
      <c r="F35" s="1">
        <f t="shared" ca="1" si="9"/>
        <v>-0.30174523917675894</v>
      </c>
      <c r="G35" s="1">
        <f t="shared" ca="1" si="12"/>
        <v>-1.1420753515153743</v>
      </c>
      <c r="H35" s="1">
        <f t="shared" ca="1" si="5"/>
        <v>22.028962324242315</v>
      </c>
      <c r="I35" s="1">
        <f t="shared" ca="1" si="10"/>
        <v>-0.38547845769906747</v>
      </c>
      <c r="J35" s="1">
        <f t="shared" ca="1" si="13"/>
        <v>3.709280072044598</v>
      </c>
      <c r="K35" s="1">
        <f t="shared" ca="1" si="6"/>
        <v>24.454640036022301</v>
      </c>
      <c r="L35" s="1">
        <f t="shared" si="7"/>
        <v>22.6</v>
      </c>
    </row>
    <row r="36" spans="2:12" x14ac:dyDescent="0.25">
      <c r="B36" s="1">
        <v>14</v>
      </c>
      <c r="C36" s="1">
        <f t="shared" ca="1" si="8"/>
        <v>0.28987205693958173</v>
      </c>
      <c r="D36" s="1">
        <f t="shared" ca="1" si="11"/>
        <v>-1.1574849175545556</v>
      </c>
      <c r="E36" s="1">
        <f t="shared" ca="1" si="4"/>
        <v>22.221257541222723</v>
      </c>
      <c r="F36" s="1">
        <f t="shared" ca="1" si="9"/>
        <v>-0.1892409205305764</v>
      </c>
      <c r="G36" s="1">
        <f t="shared" ca="1" si="12"/>
        <v>-1.3313162720459508</v>
      </c>
      <c r="H36" s="1">
        <f t="shared" ca="1" si="5"/>
        <v>22.134341863977024</v>
      </c>
      <c r="I36" s="1">
        <f t="shared" ca="1" si="10"/>
        <v>-0.79942246280114215</v>
      </c>
      <c r="J36" s="1">
        <f t="shared" ca="1" si="13"/>
        <v>2.9098576092434558</v>
      </c>
      <c r="K36" s="1">
        <f t="shared" ca="1" si="6"/>
        <v>24.254928804621727</v>
      </c>
      <c r="L36" s="1">
        <f t="shared" si="7"/>
        <v>22.8</v>
      </c>
    </row>
    <row r="37" spans="2:12" x14ac:dyDescent="0.25">
      <c r="B37" s="1">
        <v>15</v>
      </c>
      <c r="C37" s="1">
        <f t="shared" ca="1" si="8"/>
        <v>-0.58804325406124203</v>
      </c>
      <c r="D37" s="1">
        <f t="shared" ca="1" si="11"/>
        <v>-1.7455281716157978</v>
      </c>
      <c r="E37" s="1">
        <f t="shared" ca="1" si="4"/>
        <v>22.127235914192102</v>
      </c>
      <c r="F37" s="1">
        <f t="shared" ca="1" si="9"/>
        <v>-1.2289517138551489</v>
      </c>
      <c r="G37" s="1">
        <f t="shared" ca="1" si="12"/>
        <v>-2.5602679859010999</v>
      </c>
      <c r="H37" s="1">
        <f t="shared" ca="1" si="5"/>
        <v>21.71986600704945</v>
      </c>
      <c r="I37" s="1">
        <f t="shared" ca="1" si="10"/>
        <v>0.65294255364880083</v>
      </c>
      <c r="J37" s="1">
        <f t="shared" ca="1" si="13"/>
        <v>3.5628001628922568</v>
      </c>
      <c r="K37" s="1">
        <f t="shared" ca="1" si="6"/>
        <v>24.781400081446129</v>
      </c>
      <c r="L37" s="1">
        <f t="shared" si="7"/>
        <v>23</v>
      </c>
    </row>
    <row r="38" spans="2:12" x14ac:dyDescent="0.25">
      <c r="B38" s="1">
        <v>16</v>
      </c>
      <c r="C38" s="1">
        <f t="shared" ca="1" si="8"/>
        <v>1.4680925164441068</v>
      </c>
      <c r="D38" s="1">
        <f t="shared" ca="1" si="11"/>
        <v>-0.277435655171691</v>
      </c>
      <c r="E38" s="1">
        <f t="shared" ca="1" si="4"/>
        <v>23.061282172414153</v>
      </c>
      <c r="F38" s="1">
        <f t="shared" ca="1" si="9"/>
        <v>0.96847630280125596</v>
      </c>
      <c r="G38" s="1">
        <f t="shared" ca="1" si="12"/>
        <v>-1.591791683099844</v>
      </c>
      <c r="H38" s="1">
        <f t="shared" ca="1" si="5"/>
        <v>22.404104158450078</v>
      </c>
      <c r="I38" s="1">
        <f t="shared" ca="1" si="10"/>
        <v>1.4207800110713293</v>
      </c>
      <c r="J38" s="1">
        <f t="shared" ca="1" si="13"/>
        <v>4.9835801739635865</v>
      </c>
      <c r="K38" s="1">
        <f t="shared" ca="1" si="6"/>
        <v>25.691790086981793</v>
      </c>
      <c r="L38" s="1">
        <f t="shared" si="7"/>
        <v>23.2</v>
      </c>
    </row>
    <row r="39" spans="2:12" x14ac:dyDescent="0.25">
      <c r="B39" s="1">
        <v>17</v>
      </c>
      <c r="C39" s="1">
        <f t="shared" ca="1" si="8"/>
        <v>0.28330003760752503</v>
      </c>
      <c r="D39" s="1">
        <f t="shared" ca="1" si="11"/>
        <v>5.8643824358340368E-3</v>
      </c>
      <c r="E39" s="1">
        <f t="shared" ca="1" si="4"/>
        <v>23.402932191217914</v>
      </c>
      <c r="F39" s="1">
        <f t="shared" ca="1" si="9"/>
        <v>0.10236272044306294</v>
      </c>
      <c r="G39" s="1">
        <f t="shared" ca="1" si="12"/>
        <v>-1.4894289626567812</v>
      </c>
      <c r="H39" s="1">
        <f t="shared" ca="1" si="5"/>
        <v>22.655285518671608</v>
      </c>
      <c r="I39" s="1">
        <f t="shared" ca="1" si="10"/>
        <v>-7.5105015291733621E-2</v>
      </c>
      <c r="J39" s="1">
        <f t="shared" ca="1" si="13"/>
        <v>4.9084751586718527</v>
      </c>
      <c r="K39" s="1">
        <f t="shared" ca="1" si="6"/>
        <v>25.854237579335926</v>
      </c>
      <c r="L39" s="1">
        <f t="shared" si="7"/>
        <v>23.4</v>
      </c>
    </row>
    <row r="40" spans="2:12" x14ac:dyDescent="0.25">
      <c r="B40" s="1">
        <v>18</v>
      </c>
      <c r="C40" s="1">
        <f t="shared" ca="1" si="8"/>
        <v>0.73404164732655475</v>
      </c>
      <c r="D40" s="1">
        <f t="shared" ca="1" si="11"/>
        <v>0.73990602976238873</v>
      </c>
      <c r="E40" s="1">
        <f t="shared" ca="1" si="4"/>
        <v>23.969953014881195</v>
      </c>
      <c r="F40" s="1">
        <f t="shared" ca="1" si="9"/>
        <v>-0.40280872374599686</v>
      </c>
      <c r="G40" s="1">
        <f t="shared" ca="1" si="12"/>
        <v>-1.8922376864027779</v>
      </c>
      <c r="H40" s="1">
        <f t="shared" ca="1" si="5"/>
        <v>22.653881156798612</v>
      </c>
      <c r="I40" s="1">
        <f t="shared" ca="1" si="10"/>
        <v>-2.233530289836726E-2</v>
      </c>
      <c r="J40" s="1">
        <f t="shared" ca="1" si="13"/>
        <v>4.8861398557734859</v>
      </c>
      <c r="K40" s="1">
        <f t="shared" ca="1" si="6"/>
        <v>26.043069927886744</v>
      </c>
      <c r="L40" s="1">
        <f t="shared" si="7"/>
        <v>23.6</v>
      </c>
    </row>
    <row r="41" spans="2:12" x14ac:dyDescent="0.25">
      <c r="B41" s="1">
        <v>19</v>
      </c>
      <c r="C41" s="1">
        <f t="shared" ca="1" si="8"/>
        <v>-2.1194205194679041</v>
      </c>
      <c r="D41" s="1">
        <f t="shared" ca="1" si="11"/>
        <v>-1.3795144897055154</v>
      </c>
      <c r="E41" s="1">
        <f t="shared" ca="1" si="4"/>
        <v>23.110242755147244</v>
      </c>
      <c r="F41" s="1">
        <f t="shared" ca="1" si="9"/>
        <v>1.2068391094436997</v>
      </c>
      <c r="G41" s="1">
        <f t="shared" ca="1" si="12"/>
        <v>-0.68539857695907824</v>
      </c>
      <c r="H41" s="1">
        <f t="shared" ca="1" si="5"/>
        <v>23.45730071152046</v>
      </c>
      <c r="I41" s="1">
        <f t="shared" ca="1" si="10"/>
        <v>0.35897312221657918</v>
      </c>
      <c r="J41" s="1">
        <f t="shared" ca="1" si="13"/>
        <v>5.2451129779900647</v>
      </c>
      <c r="K41" s="1">
        <f t="shared" ca="1" si="6"/>
        <v>26.422556488995035</v>
      </c>
      <c r="L41" s="1">
        <f t="shared" si="7"/>
        <v>23.8</v>
      </c>
    </row>
    <row r="42" spans="2:12" x14ac:dyDescent="0.25">
      <c r="B42" s="1">
        <v>20</v>
      </c>
      <c r="C42" s="1">
        <f t="shared" ca="1" si="8"/>
        <v>-2.1963657941326185</v>
      </c>
      <c r="D42" s="1">
        <f t="shared" ca="1" si="11"/>
        <v>-3.5758802838381341</v>
      </c>
      <c r="E42" s="1">
        <f t="shared" ca="1" si="4"/>
        <v>22.212059858080934</v>
      </c>
      <c r="F42" s="1">
        <f t="shared" ca="1" si="9"/>
        <v>0.90537921125970722</v>
      </c>
      <c r="G42" s="1">
        <f t="shared" ca="1" si="12"/>
        <v>0.21998063430062897</v>
      </c>
      <c r="H42" s="1">
        <f t="shared" ca="1" si="5"/>
        <v>24.109990317150313</v>
      </c>
      <c r="I42" s="1">
        <f t="shared" ca="1" si="10"/>
        <v>-0.3391979287795675</v>
      </c>
      <c r="J42" s="1">
        <f t="shared" ca="1" si="13"/>
        <v>4.9059150492104973</v>
      </c>
      <c r="K42" s="1">
        <f t="shared" ca="1" si="6"/>
        <v>26.45295752460525</v>
      </c>
      <c r="L42" s="1">
        <f t="shared" si="7"/>
        <v>24</v>
      </c>
    </row>
    <row r="43" spans="2:12" x14ac:dyDescent="0.25">
      <c r="B43" s="1">
        <v>21</v>
      </c>
      <c r="C43" s="1">
        <f t="shared" ca="1" si="8"/>
        <v>0.92741777499242917</v>
      </c>
      <c r="D43" s="1">
        <f t="shared" ca="1" si="11"/>
        <v>-2.648462508845705</v>
      </c>
      <c r="E43" s="1">
        <f t="shared" ca="1" si="4"/>
        <v>22.875768745577147</v>
      </c>
      <c r="F43" s="1">
        <f t="shared" ca="1" si="9"/>
        <v>0.43173217308566963</v>
      </c>
      <c r="G43" s="1">
        <f t="shared" ca="1" si="12"/>
        <v>0.65171280738629855</v>
      </c>
      <c r="H43" s="1">
        <f t="shared" ca="1" si="5"/>
        <v>24.525856403693147</v>
      </c>
      <c r="I43" s="1">
        <f t="shared" ca="1" si="10"/>
        <v>0.97764341353142181</v>
      </c>
      <c r="J43" s="1">
        <f t="shared" ca="1" si="13"/>
        <v>5.8835584627419193</v>
      </c>
      <c r="K43" s="1">
        <f t="shared" ca="1" si="6"/>
        <v>27.141779231370958</v>
      </c>
      <c r="L43" s="1">
        <f t="shared" si="7"/>
        <v>24.2</v>
      </c>
    </row>
    <row r="44" spans="2:12" x14ac:dyDescent="0.25">
      <c r="B44" s="1">
        <v>22</v>
      </c>
      <c r="C44" s="1">
        <f t="shared" ca="1" si="8"/>
        <v>-1.2366115084039739</v>
      </c>
      <c r="D44" s="1">
        <f t="shared" ca="1" si="11"/>
        <v>-3.8850740172496789</v>
      </c>
      <c r="E44" s="1">
        <f t="shared" ca="1" si="4"/>
        <v>22.457462991375159</v>
      </c>
      <c r="F44" s="1">
        <f t="shared" ca="1" si="9"/>
        <v>-0.27354586239744411</v>
      </c>
      <c r="G44" s="1">
        <f t="shared" ca="1" si="12"/>
        <v>0.37816694498885445</v>
      </c>
      <c r="H44" s="1">
        <f t="shared" ca="1" si="5"/>
        <v>24.589083472494426</v>
      </c>
      <c r="I44" s="1">
        <f t="shared" ca="1" si="10"/>
        <v>-0.45738471148917459</v>
      </c>
      <c r="J44" s="1">
        <f t="shared" ca="1" si="13"/>
        <v>5.4261737512527448</v>
      </c>
      <c r="K44" s="1">
        <f t="shared" ca="1" si="6"/>
        <v>27.113086875626372</v>
      </c>
      <c r="L44" s="1">
        <f t="shared" si="7"/>
        <v>24.4</v>
      </c>
    </row>
    <row r="45" spans="2:12" x14ac:dyDescent="0.25">
      <c r="B45" s="1">
        <v>23</v>
      </c>
      <c r="C45" s="1">
        <f t="shared" ca="1" si="8"/>
        <v>-0.94340762585856497</v>
      </c>
      <c r="D45" s="1">
        <f t="shared" ca="1" si="11"/>
        <v>-4.828481643108244</v>
      </c>
      <c r="E45" s="1">
        <f t="shared" ca="1" si="4"/>
        <v>22.185759178445878</v>
      </c>
      <c r="F45" s="1">
        <f t="shared" ca="1" si="9"/>
        <v>-1.9027073363572276</v>
      </c>
      <c r="G45" s="1">
        <f t="shared" ca="1" si="12"/>
        <v>-1.524540391368373</v>
      </c>
      <c r="H45" s="1">
        <f t="shared" ca="1" si="5"/>
        <v>23.837729804315813</v>
      </c>
      <c r="I45" s="1">
        <f t="shared" ca="1" si="10"/>
        <v>-0.16253310918079375</v>
      </c>
      <c r="J45" s="1">
        <f t="shared" ca="1" si="13"/>
        <v>5.2636406420719508</v>
      </c>
      <c r="K45" s="1">
        <f t="shared" ca="1" si="6"/>
        <v>27.231820321035975</v>
      </c>
      <c r="L45" s="1">
        <f t="shared" si="7"/>
        <v>24.6</v>
      </c>
    </row>
    <row r="46" spans="2:12" x14ac:dyDescent="0.25">
      <c r="B46" s="1">
        <v>24</v>
      </c>
      <c r="C46" s="1">
        <f t="shared" ca="1" si="8"/>
        <v>1.3204001970771975</v>
      </c>
      <c r="D46" s="1">
        <f t="shared" ca="1" si="11"/>
        <v>-3.5080814460310465</v>
      </c>
      <c r="E46" s="1">
        <f t="shared" ca="1" si="4"/>
        <v>23.045959276984476</v>
      </c>
      <c r="F46" s="1">
        <f t="shared" ca="1" si="9"/>
        <v>0.35665698580791544</v>
      </c>
      <c r="G46" s="1">
        <f t="shared" ca="1" si="12"/>
        <v>-1.1678834055604577</v>
      </c>
      <c r="H46" s="1">
        <f t="shared" ca="1" si="5"/>
        <v>24.216058297219771</v>
      </c>
      <c r="I46" s="1">
        <f t="shared" ca="1" si="10"/>
        <v>0.40024387094090508</v>
      </c>
      <c r="J46" s="1">
        <f t="shared" ca="1" si="13"/>
        <v>5.6638845130128557</v>
      </c>
      <c r="K46" s="1">
        <f t="shared" ca="1" si="6"/>
        <v>27.631942256506427</v>
      </c>
      <c r="L46" s="1">
        <f t="shared" si="7"/>
        <v>24.8</v>
      </c>
    </row>
    <row r="47" spans="2:12" x14ac:dyDescent="0.25">
      <c r="B47" s="1">
        <v>25</v>
      </c>
      <c r="C47" s="1">
        <f t="shared" ca="1" si="8"/>
        <v>-0.34601269465928586</v>
      </c>
      <c r="D47" s="1">
        <f t="shared" ca="1" si="11"/>
        <v>-3.8540941406903322</v>
      </c>
      <c r="E47" s="1">
        <f t="shared" ca="1" si="4"/>
        <v>23.072952929654832</v>
      </c>
      <c r="F47" s="1">
        <f t="shared" ca="1" si="9"/>
        <v>-0.89815670500579914</v>
      </c>
      <c r="G47" s="1">
        <f t="shared" ca="1" si="12"/>
        <v>-2.0660401105662567</v>
      </c>
      <c r="H47" s="1">
        <f t="shared" ca="1" si="5"/>
        <v>23.966979944716872</v>
      </c>
      <c r="I47" s="1">
        <f t="shared" ca="1" si="10"/>
        <v>-1.0182289616508935</v>
      </c>
      <c r="J47" s="1">
        <f t="shared" ca="1" si="13"/>
        <v>4.645655551361962</v>
      </c>
      <c r="K47" s="1">
        <f t="shared" ca="1" si="6"/>
        <v>27.322827775680981</v>
      </c>
      <c r="L47" s="1">
        <f t="shared" si="7"/>
        <v>25</v>
      </c>
    </row>
    <row r="48" spans="2:12" x14ac:dyDescent="0.25">
      <c r="B48" s="1">
        <v>26</v>
      </c>
      <c r="C48" s="1">
        <f t="shared" ca="1" si="8"/>
        <v>6.8805953146556104E-2</v>
      </c>
      <c r="D48" s="1">
        <f t="shared" ca="1" si="11"/>
        <v>-3.7852881875437761</v>
      </c>
      <c r="E48" s="1">
        <f t="shared" ca="1" si="4"/>
        <v>23.307355906228111</v>
      </c>
      <c r="F48" s="1">
        <f t="shared" ca="1" si="9"/>
        <v>8.5543233779031017E-2</v>
      </c>
      <c r="G48" s="1">
        <f t="shared" ca="1" si="12"/>
        <v>-1.9804968767872257</v>
      </c>
      <c r="H48" s="1">
        <f t="shared" ca="1" si="5"/>
        <v>24.209751561606385</v>
      </c>
      <c r="I48" s="1">
        <f t="shared" ca="1" si="10"/>
        <v>-3.9329465392602604E-2</v>
      </c>
      <c r="J48" s="1">
        <f t="shared" ca="1" si="13"/>
        <v>4.6063260859693598</v>
      </c>
      <c r="K48" s="1">
        <f t="shared" ca="1" si="6"/>
        <v>27.503163042984678</v>
      </c>
      <c r="L48" s="1">
        <f t="shared" si="7"/>
        <v>25.2</v>
      </c>
    </row>
    <row r="49" spans="2:12" x14ac:dyDescent="0.25">
      <c r="B49" s="1">
        <v>27</v>
      </c>
      <c r="C49" s="1">
        <f t="shared" ca="1" si="8"/>
        <v>-2.0259687754804854</v>
      </c>
      <c r="D49" s="1">
        <f t="shared" ca="1" si="11"/>
        <v>-5.8112569630242614</v>
      </c>
      <c r="E49" s="1">
        <f t="shared" ca="1" si="4"/>
        <v>22.494371518487867</v>
      </c>
      <c r="F49" s="1">
        <f t="shared" ca="1" si="9"/>
        <v>0.12410320063093777</v>
      </c>
      <c r="G49" s="1">
        <f t="shared" ca="1" si="12"/>
        <v>-1.856393676156288</v>
      </c>
      <c r="H49" s="1">
        <f t="shared" ca="1" si="5"/>
        <v>24.471803161921855</v>
      </c>
      <c r="I49" s="1">
        <f t="shared" ca="1" si="10"/>
        <v>1.6302372603013493</v>
      </c>
      <c r="J49" s="1">
        <f t="shared" ca="1" si="13"/>
        <v>6.2365633462707093</v>
      </c>
      <c r="K49" s="1">
        <f t="shared" ca="1" si="6"/>
        <v>28.518281673135352</v>
      </c>
      <c r="L49" s="1">
        <f t="shared" si="7"/>
        <v>25.4</v>
      </c>
    </row>
    <row r="50" spans="2:12" x14ac:dyDescent="0.25">
      <c r="B50" s="1">
        <v>28</v>
      </c>
      <c r="C50" s="1">
        <f t="shared" ca="1" si="8"/>
        <v>-2.0804496434503106</v>
      </c>
      <c r="D50" s="1">
        <f t="shared" ca="1" si="11"/>
        <v>-7.891706606474572</v>
      </c>
      <c r="E50" s="1">
        <f t="shared" ca="1" si="4"/>
        <v>21.654146696762716</v>
      </c>
      <c r="F50" s="1">
        <f t="shared" ca="1" si="9"/>
        <v>1.4401106138426278</v>
      </c>
      <c r="G50" s="1">
        <f t="shared" ca="1" si="12"/>
        <v>-0.41628306231366019</v>
      </c>
      <c r="H50" s="1">
        <f t="shared" ca="1" si="5"/>
        <v>25.391858468843171</v>
      </c>
      <c r="I50" s="1">
        <f t="shared" ca="1" si="10"/>
        <v>0.43771702377337696</v>
      </c>
      <c r="J50" s="1">
        <f t="shared" ca="1" si="13"/>
        <v>6.6742803700440865</v>
      </c>
      <c r="K50" s="1">
        <f t="shared" ca="1" si="6"/>
        <v>28.937140185022045</v>
      </c>
      <c r="L50" s="1">
        <f t="shared" si="7"/>
        <v>25.6</v>
      </c>
    </row>
    <row r="51" spans="2:12" x14ac:dyDescent="0.25">
      <c r="B51" s="1">
        <v>29</v>
      </c>
      <c r="C51" s="1">
        <f t="shared" ca="1" si="8"/>
        <v>-0.31864930544292352</v>
      </c>
      <c r="D51" s="1">
        <f t="shared" ca="1" si="11"/>
        <v>-8.210355911917496</v>
      </c>
      <c r="E51" s="1">
        <f t="shared" ca="1" si="4"/>
        <v>21.694822044041253</v>
      </c>
      <c r="F51" s="1">
        <f t="shared" ca="1" si="9"/>
        <v>1.4759166199379607</v>
      </c>
      <c r="G51" s="1">
        <f t="shared" ca="1" si="12"/>
        <v>1.0596335576243006</v>
      </c>
      <c r="H51" s="1">
        <f t="shared" ca="1" si="5"/>
        <v>26.329816778812152</v>
      </c>
      <c r="I51" s="1">
        <f t="shared" ca="1" si="10"/>
        <v>-0.88501919117967187</v>
      </c>
      <c r="J51" s="1">
        <f t="shared" ca="1" si="13"/>
        <v>5.7892611788644146</v>
      </c>
      <c r="K51" s="1">
        <f t="shared" ca="1" si="6"/>
        <v>28.694630589432208</v>
      </c>
      <c r="L51" s="1">
        <f t="shared" si="7"/>
        <v>25.8</v>
      </c>
    </row>
    <row r="52" spans="2:12" x14ac:dyDescent="0.25">
      <c r="B52" s="1">
        <v>30</v>
      </c>
      <c r="C52" s="1">
        <f t="shared" ca="1" si="8"/>
        <v>-0.40446427032914284</v>
      </c>
      <c r="D52" s="1">
        <f t="shared" ca="1" si="11"/>
        <v>-8.614820182246639</v>
      </c>
      <c r="E52" s="1">
        <f t="shared" ca="1" si="4"/>
        <v>21.69258990887668</v>
      </c>
      <c r="F52" s="1">
        <f t="shared" ca="1" si="9"/>
        <v>0.41895993629976302</v>
      </c>
      <c r="G52" s="1">
        <f t="shared" ca="1" si="12"/>
        <v>1.4785934939240635</v>
      </c>
      <c r="H52" s="1">
        <f t="shared" ca="1" si="5"/>
        <v>26.739296746962033</v>
      </c>
      <c r="I52" s="1">
        <f t="shared" ca="1" si="10"/>
        <v>0.50811235359612883</v>
      </c>
      <c r="J52" s="1">
        <f t="shared" ca="1" si="13"/>
        <v>6.2973735324605435</v>
      </c>
      <c r="K52" s="1">
        <f t="shared" ca="1" si="6"/>
        <v>29.14868676623027</v>
      </c>
      <c r="L52" s="1">
        <f t="shared" si="7"/>
        <v>26</v>
      </c>
    </row>
    <row r="53" spans="2:12" x14ac:dyDescent="0.25">
      <c r="B53" s="1">
        <v>31</v>
      </c>
      <c r="C53" s="1">
        <f t="shared" ca="1" si="8"/>
        <v>1.2427826749559334</v>
      </c>
      <c r="D53" s="1">
        <f t="shared" ca="1" si="11"/>
        <v>-7.3720375072907061</v>
      </c>
      <c r="E53" s="1">
        <f t="shared" ca="1" si="4"/>
        <v>22.513981246354646</v>
      </c>
      <c r="F53" s="1">
        <f t="shared" ca="1" si="9"/>
        <v>-1.1214599913950796</v>
      </c>
      <c r="G53" s="1">
        <f t="shared" ca="1" si="12"/>
        <v>0.3571335025289839</v>
      </c>
      <c r="H53" s="1">
        <f t="shared" ca="1" si="5"/>
        <v>26.37856675126449</v>
      </c>
      <c r="I53" s="1">
        <f t="shared" ca="1" si="10"/>
        <v>-1.1348324691347778</v>
      </c>
      <c r="J53" s="1">
        <f t="shared" ca="1" si="13"/>
        <v>5.162541063325766</v>
      </c>
      <c r="K53" s="1">
        <f t="shared" ca="1" si="6"/>
        <v>28.781270531662884</v>
      </c>
      <c r="L53" s="1">
        <f t="shared" si="7"/>
        <v>26.2</v>
      </c>
    </row>
    <row r="54" spans="2:12" x14ac:dyDescent="0.25">
      <c r="B54" s="1">
        <v>32</v>
      </c>
      <c r="C54" s="1">
        <f t="shared" ca="1" si="8"/>
        <v>0.90049676186236116</v>
      </c>
      <c r="D54" s="1">
        <f t="shared" ca="1" si="11"/>
        <v>-6.4715407454283449</v>
      </c>
      <c r="E54" s="1">
        <f t="shared" ca="1" si="4"/>
        <v>23.164229627285827</v>
      </c>
      <c r="F54" s="1">
        <f t="shared" ca="1" si="9"/>
        <v>-0.2328381511111238</v>
      </c>
      <c r="G54" s="1">
        <f t="shared" ca="1" si="12"/>
        <v>0.12429535141786011</v>
      </c>
      <c r="H54" s="1">
        <f t="shared" ca="1" si="5"/>
        <v>26.462147675708927</v>
      </c>
      <c r="I54" s="1">
        <f t="shared" ca="1" si="10"/>
        <v>0.6357176761141019</v>
      </c>
      <c r="J54" s="1">
        <f t="shared" ca="1" si="13"/>
        <v>5.7982587394398681</v>
      </c>
      <c r="K54" s="1">
        <f t="shared" ca="1" si="6"/>
        <v>29.299129369719932</v>
      </c>
      <c r="L54" s="1">
        <f t="shared" si="7"/>
        <v>26.4</v>
      </c>
    </row>
    <row r="55" spans="2:12" x14ac:dyDescent="0.25">
      <c r="B55" s="1">
        <v>33</v>
      </c>
      <c r="C55" s="1">
        <f t="shared" ca="1" si="8"/>
        <v>-1.4542177382476258</v>
      </c>
      <c r="D55" s="1">
        <f t="shared" ca="1" si="11"/>
        <v>-7.9257584836759705</v>
      </c>
      <c r="E55" s="1">
        <f t="shared" ca="1" si="4"/>
        <v>22.637120758162016</v>
      </c>
      <c r="F55" s="1">
        <f t="shared" ca="1" si="9"/>
        <v>0.6949774082828295</v>
      </c>
      <c r="G55" s="1">
        <f t="shared" ca="1" si="12"/>
        <v>0.81927275970068958</v>
      </c>
      <c r="H55" s="1">
        <f t="shared" ca="1" si="5"/>
        <v>27.009636379850345</v>
      </c>
      <c r="I55" s="1">
        <f t="shared" ca="1" si="10"/>
        <v>1.5191608394866243</v>
      </c>
      <c r="J55" s="1">
        <f t="shared" ca="1" si="13"/>
        <v>7.3174195789264926</v>
      </c>
      <c r="K55" s="1">
        <f t="shared" ca="1" si="6"/>
        <v>30.258709789463246</v>
      </c>
      <c r="L55" s="1">
        <f t="shared" si="7"/>
        <v>26.6</v>
      </c>
    </row>
    <row r="56" spans="2:12" x14ac:dyDescent="0.25">
      <c r="B56" s="1">
        <v>34</v>
      </c>
      <c r="C56" s="1">
        <f t="shared" ca="1" si="8"/>
        <v>1.3178690305332443</v>
      </c>
      <c r="D56" s="1">
        <f t="shared" ca="1" si="11"/>
        <v>-6.6078894531427261</v>
      </c>
      <c r="E56" s="1">
        <f t="shared" ca="1" si="4"/>
        <v>23.496055273428638</v>
      </c>
      <c r="F56" s="1">
        <f t="shared" ca="1" si="9"/>
        <v>-1.1907001000253161</v>
      </c>
      <c r="G56" s="1">
        <f t="shared" ca="1" si="12"/>
        <v>-0.37142734032462654</v>
      </c>
      <c r="H56" s="1">
        <f t="shared" ca="1" si="5"/>
        <v>26.614286329837686</v>
      </c>
      <c r="I56" s="1">
        <f t="shared" ca="1" si="10"/>
        <v>-1.0215742278792299</v>
      </c>
      <c r="J56" s="1">
        <f t="shared" ca="1" si="13"/>
        <v>6.2958453510472623</v>
      </c>
      <c r="K56" s="1">
        <f t="shared" ca="1" si="6"/>
        <v>29.947922675523632</v>
      </c>
      <c r="L56" s="1">
        <f t="shared" si="7"/>
        <v>26.8</v>
      </c>
    </row>
    <row r="57" spans="2:12" x14ac:dyDescent="0.25">
      <c r="B57" s="1">
        <v>35</v>
      </c>
      <c r="C57" s="1">
        <f t="shared" ca="1" si="8"/>
        <v>1.1000198483307719</v>
      </c>
      <c r="D57" s="1">
        <f t="shared" ca="1" si="11"/>
        <v>-5.5078696048119546</v>
      </c>
      <c r="E57" s="1">
        <f t="shared" ca="1" si="4"/>
        <v>24.246065197594021</v>
      </c>
      <c r="F57" s="1">
        <f t="shared" ca="1" si="9"/>
        <v>-0.36151275432933933</v>
      </c>
      <c r="G57" s="1">
        <f t="shared" ca="1" si="12"/>
        <v>-0.73294009465396592</v>
      </c>
      <c r="H57" s="1">
        <f t="shared" ca="1" si="5"/>
        <v>26.633529952673015</v>
      </c>
      <c r="I57" s="1">
        <f t="shared" ca="1" si="10"/>
        <v>-0.14451332510995557</v>
      </c>
      <c r="J57" s="1">
        <f t="shared" ca="1" si="13"/>
        <v>6.1513320259373065</v>
      </c>
      <c r="K57" s="1">
        <f t="shared" ca="1" si="6"/>
        <v>30.075666012968654</v>
      </c>
      <c r="L57" s="1">
        <f t="shared" si="7"/>
        <v>27</v>
      </c>
    </row>
    <row r="58" spans="2:12" x14ac:dyDescent="0.25">
      <c r="B58" s="1">
        <v>36</v>
      </c>
      <c r="C58" s="1">
        <f t="shared" ca="1" si="8"/>
        <v>0.36337557882701055</v>
      </c>
      <c r="D58" s="1">
        <f t="shared" ca="1" si="11"/>
        <v>-5.1444940259849439</v>
      </c>
      <c r="E58" s="1">
        <f t="shared" ca="1" si="4"/>
        <v>24.627752987007526</v>
      </c>
      <c r="F58" s="1">
        <f t="shared" ca="1" si="9"/>
        <v>0.6352103419841636</v>
      </c>
      <c r="G58" s="1">
        <f t="shared" ca="1" si="12"/>
        <v>-9.7729752669802328E-2</v>
      </c>
      <c r="H58" s="1">
        <f t="shared" ca="1" si="5"/>
        <v>27.1511351236651</v>
      </c>
      <c r="I58" s="1">
        <f t="shared" ca="1" si="10"/>
        <v>-0.15854633165212612</v>
      </c>
      <c r="J58" s="1">
        <f t="shared" ca="1" si="13"/>
        <v>5.99278569428518</v>
      </c>
      <c r="K58" s="1">
        <f t="shared" ca="1" si="6"/>
        <v>30.19639284714259</v>
      </c>
      <c r="L58" s="1">
        <f t="shared" si="7"/>
        <v>27.2</v>
      </c>
    </row>
    <row r="59" spans="2:12" x14ac:dyDescent="0.25">
      <c r="B59" s="1">
        <v>37</v>
      </c>
      <c r="C59" s="1">
        <f t="shared" ca="1" si="8"/>
        <v>-0.48627681685364632</v>
      </c>
      <c r="D59" s="1">
        <f t="shared" ca="1" si="11"/>
        <v>-5.6307708428385901</v>
      </c>
      <c r="E59" s="1">
        <f t="shared" ca="1" si="4"/>
        <v>24.584614578580705</v>
      </c>
      <c r="F59" s="1">
        <f t="shared" ca="1" si="9"/>
        <v>0.83950279217650747</v>
      </c>
      <c r="G59" s="1">
        <f t="shared" ca="1" si="12"/>
        <v>0.74177303950670515</v>
      </c>
      <c r="H59" s="1">
        <f t="shared" ca="1" si="5"/>
        <v>27.770886519753351</v>
      </c>
      <c r="I59" s="1">
        <f t="shared" ca="1" si="10"/>
        <v>0.76396320436918319</v>
      </c>
      <c r="J59" s="1">
        <f t="shared" ca="1" si="13"/>
        <v>6.7567488986543633</v>
      </c>
      <c r="K59" s="1">
        <f t="shared" ca="1" si="6"/>
        <v>30.778374449327181</v>
      </c>
      <c r="L59" s="1">
        <f t="shared" si="7"/>
        <v>27.4</v>
      </c>
    </row>
    <row r="60" spans="2:12" x14ac:dyDescent="0.25">
      <c r="B60" s="1">
        <v>38</v>
      </c>
      <c r="C60" s="1">
        <f t="shared" ca="1" si="8"/>
        <v>-2.0629496332974617E-2</v>
      </c>
      <c r="D60" s="1">
        <f t="shared" ca="1" si="11"/>
        <v>-5.6514003391715644</v>
      </c>
      <c r="E60" s="1">
        <f t="shared" ca="1" si="4"/>
        <v>24.774299830414218</v>
      </c>
      <c r="F60" s="1">
        <f t="shared" ca="1" si="9"/>
        <v>-1.4483031609061028</v>
      </c>
      <c r="G60" s="1">
        <f t="shared" ca="1" si="12"/>
        <v>-0.70653012139939764</v>
      </c>
      <c r="H60" s="1">
        <f t="shared" ca="1" si="5"/>
        <v>27.246734939300303</v>
      </c>
      <c r="I60" s="1">
        <f t="shared" ca="1" si="10"/>
        <v>-1.0155387641755724</v>
      </c>
      <c r="J60" s="1">
        <f t="shared" ca="1" si="13"/>
        <v>5.7412101344787914</v>
      </c>
      <c r="K60" s="1">
        <f t="shared" ca="1" si="6"/>
        <v>30.470605067239397</v>
      </c>
      <c r="L60" s="1">
        <f t="shared" si="7"/>
        <v>27.6</v>
      </c>
    </row>
    <row r="61" spans="2:12" x14ac:dyDescent="0.25">
      <c r="B61" s="1">
        <v>39</v>
      </c>
      <c r="C61" s="1">
        <f t="shared" ca="1" si="8"/>
        <v>1.9931964669886493</v>
      </c>
      <c r="D61" s="1">
        <f t="shared" ca="1" si="11"/>
        <v>-3.6582038721829151</v>
      </c>
      <c r="E61" s="1">
        <f t="shared" ca="1" si="4"/>
        <v>25.970898063908542</v>
      </c>
      <c r="F61" s="1">
        <f t="shared" ca="1" si="9"/>
        <v>-0.57132595253551066</v>
      </c>
      <c r="G61" s="1">
        <f t="shared" ca="1" si="12"/>
        <v>-1.2778560739349083</v>
      </c>
      <c r="H61" s="1">
        <f t="shared" ca="1" si="5"/>
        <v>27.161071963032548</v>
      </c>
      <c r="I61" s="1">
        <f t="shared" ca="1" si="10"/>
        <v>-0.65228918098161148</v>
      </c>
      <c r="J61" s="1">
        <f t="shared" ca="1" si="13"/>
        <v>5.0889209534971798</v>
      </c>
      <c r="K61" s="1">
        <f t="shared" ca="1" si="6"/>
        <v>30.344460476748591</v>
      </c>
      <c r="L61" s="1">
        <f t="shared" si="7"/>
        <v>27.8</v>
      </c>
    </row>
    <row r="62" spans="2:12" x14ac:dyDescent="0.25">
      <c r="B62" s="1">
        <v>40</v>
      </c>
      <c r="C62" s="1">
        <f t="shared" ca="1" si="8"/>
        <v>0.8383056474530316</v>
      </c>
      <c r="D62" s="1">
        <f t="shared" ca="1" si="11"/>
        <v>-2.8198982247298834</v>
      </c>
      <c r="E62" s="1">
        <f t="shared" ca="1" si="4"/>
        <v>26.590050887635059</v>
      </c>
      <c r="F62" s="1">
        <f t="shared" ca="1" si="9"/>
        <v>0.85090334217404806</v>
      </c>
      <c r="G62" s="1">
        <f t="shared" ca="1" si="12"/>
        <v>-0.42695273176086024</v>
      </c>
      <c r="H62" s="1">
        <f t="shared" ca="1" si="5"/>
        <v>27.786523634119568</v>
      </c>
      <c r="I62" s="1">
        <f t="shared" ca="1" si="10"/>
        <v>-0.90971215909625847</v>
      </c>
      <c r="J62" s="1">
        <f t="shared" ca="1" si="13"/>
        <v>4.1792087944009211</v>
      </c>
      <c r="K62" s="1">
        <f t="shared" ca="1" si="6"/>
        <v>30.089604397200461</v>
      </c>
      <c r="L62" s="1">
        <f t="shared" si="7"/>
        <v>28</v>
      </c>
    </row>
    <row r="63" spans="2:12" x14ac:dyDescent="0.25">
      <c r="B63" s="1">
        <v>41</v>
      </c>
      <c r="C63" s="1">
        <f t="shared" ca="1" si="8"/>
        <v>0.27047117375170898</v>
      </c>
      <c r="D63" s="1">
        <f t="shared" ca="1" si="11"/>
        <v>-2.5494270509781742</v>
      </c>
      <c r="E63" s="1">
        <f t="shared" ca="1" si="4"/>
        <v>26.925286474510916</v>
      </c>
      <c r="F63" s="1">
        <f t="shared" ca="1" si="9"/>
        <v>1.7268635576156228</v>
      </c>
      <c r="G63" s="1">
        <f t="shared" ca="1" si="12"/>
        <v>1.2999108258547625</v>
      </c>
      <c r="H63" s="1">
        <f t="shared" ca="1" si="5"/>
        <v>28.849955412927383</v>
      </c>
      <c r="I63" s="1">
        <f t="shared" ca="1" si="10"/>
        <v>1.3555434329878406</v>
      </c>
      <c r="J63" s="1">
        <f t="shared" ca="1" si="13"/>
        <v>5.5347522273887613</v>
      </c>
      <c r="K63" s="1">
        <f t="shared" ca="1" si="6"/>
        <v>30.967376113694385</v>
      </c>
      <c r="L63" s="1">
        <f t="shared" si="7"/>
        <v>28.200000000000003</v>
      </c>
    </row>
    <row r="64" spans="2:12" x14ac:dyDescent="0.25">
      <c r="B64" s="1">
        <v>42</v>
      </c>
      <c r="C64" s="1">
        <f t="shared" ca="1" si="8"/>
        <v>0.57219448101989012</v>
      </c>
      <c r="D64" s="1">
        <f t="shared" ca="1" si="11"/>
        <v>-1.977232569958284</v>
      </c>
      <c r="E64" s="1">
        <f t="shared" ca="1" si="4"/>
        <v>27.411383715020857</v>
      </c>
      <c r="F64" s="1">
        <f t="shared" ca="1" si="9"/>
        <v>-0.90305612489583753</v>
      </c>
      <c r="G64" s="1">
        <f t="shared" ca="1" si="12"/>
        <v>0.39685470095892494</v>
      </c>
      <c r="H64" s="1">
        <f t="shared" ca="1" si="5"/>
        <v>28.598427350479461</v>
      </c>
      <c r="I64" s="1">
        <f t="shared" ca="1" si="10"/>
        <v>-0.85183742571520626</v>
      </c>
      <c r="J64" s="1">
        <f t="shared" ca="1" si="13"/>
        <v>4.6829148016735553</v>
      </c>
      <c r="K64" s="1">
        <f t="shared" ca="1" si="6"/>
        <v>30.741457400836776</v>
      </c>
      <c r="L64" s="1">
        <f t="shared" si="7"/>
        <v>28.4</v>
      </c>
    </row>
    <row r="65" spans="2:12" x14ac:dyDescent="0.25">
      <c r="B65" s="1">
        <v>43</v>
      </c>
      <c r="C65" s="1">
        <f t="shared" ca="1" si="8"/>
        <v>1.9665640637229447</v>
      </c>
      <c r="D65" s="1">
        <f t="shared" ca="1" si="11"/>
        <v>-1.0668506235339326E-2</v>
      </c>
      <c r="E65" s="1">
        <f t="shared" ca="1" si="4"/>
        <v>28.594665746882331</v>
      </c>
      <c r="F65" s="1">
        <f t="shared" ca="1" si="9"/>
        <v>0.37794531710347351</v>
      </c>
      <c r="G65" s="1">
        <f t="shared" ca="1" si="12"/>
        <v>0.7748000180623984</v>
      </c>
      <c r="H65" s="1">
        <f t="shared" ca="1" si="5"/>
        <v>28.987400009031202</v>
      </c>
      <c r="I65" s="1">
        <f t="shared" ca="1" si="10"/>
        <v>0.10002457006338517</v>
      </c>
      <c r="J65" s="1">
        <f t="shared" ca="1" si="13"/>
        <v>4.7829393717369406</v>
      </c>
      <c r="K65" s="1">
        <f t="shared" ca="1" si="6"/>
        <v>30.991469685868474</v>
      </c>
      <c r="L65" s="1">
        <f t="shared" si="7"/>
        <v>28.6</v>
      </c>
    </row>
    <row r="66" spans="2:12" x14ac:dyDescent="0.25">
      <c r="B66" s="1">
        <v>44</v>
      </c>
      <c r="C66" s="1">
        <f t="shared" ca="1" si="8"/>
        <v>0.83357644866995029</v>
      </c>
      <c r="D66" s="1">
        <f t="shared" ca="1" si="11"/>
        <v>0.82290794243461096</v>
      </c>
      <c r="E66" s="1">
        <f t="shared" ca="1" si="4"/>
        <v>29.211453971217306</v>
      </c>
      <c r="F66" s="1">
        <f t="shared" ca="1" si="9"/>
        <v>-1.1272440145446148</v>
      </c>
      <c r="G66" s="1">
        <f t="shared" ca="1" si="12"/>
        <v>-0.35244399648221636</v>
      </c>
      <c r="H66" s="1">
        <f t="shared" ca="1" si="5"/>
        <v>28.623778001758893</v>
      </c>
      <c r="I66" s="1">
        <f t="shared" ca="1" si="10"/>
        <v>0.69907232470345981</v>
      </c>
      <c r="J66" s="1">
        <f t="shared" ca="1" si="13"/>
        <v>5.4820116964404004</v>
      </c>
      <c r="K66" s="1">
        <f t="shared" ca="1" si="6"/>
        <v>31.541005848220202</v>
      </c>
      <c r="L66" s="1">
        <f t="shared" si="7"/>
        <v>28.8</v>
      </c>
    </row>
    <row r="67" spans="2:12" x14ac:dyDescent="0.25">
      <c r="B67" s="1">
        <v>45</v>
      </c>
      <c r="C67" s="1">
        <f t="shared" ca="1" si="8"/>
        <v>0.79710571128247321</v>
      </c>
      <c r="D67" s="1">
        <f t="shared" ca="1" si="11"/>
        <v>1.6200136537170842</v>
      </c>
      <c r="E67" s="1">
        <f t="shared" ca="1" si="4"/>
        <v>29.81000682685854</v>
      </c>
      <c r="F67" s="1">
        <f t="shared" ca="1" si="9"/>
        <v>1.0688702743999843</v>
      </c>
      <c r="G67" s="1">
        <f t="shared" ca="1" si="12"/>
        <v>0.71642627791776792</v>
      </c>
      <c r="H67" s="1">
        <f t="shared" ca="1" si="5"/>
        <v>29.358213138958885</v>
      </c>
      <c r="I67" s="1">
        <f t="shared" ca="1" si="10"/>
        <v>-1.2141576370335794</v>
      </c>
      <c r="J67" s="1">
        <f t="shared" ca="1" si="13"/>
        <v>4.2678540594068206</v>
      </c>
      <c r="K67" s="1">
        <f t="shared" ca="1" si="6"/>
        <v>31.133927029703411</v>
      </c>
      <c r="L67" s="1">
        <f t="shared" si="7"/>
        <v>29</v>
      </c>
    </row>
    <row r="68" spans="2:12" x14ac:dyDescent="0.25">
      <c r="B68" s="1">
        <v>46</v>
      </c>
      <c r="C68" s="1">
        <f t="shared" ca="1" si="8"/>
        <v>-0.45611152034733049</v>
      </c>
      <c r="D68" s="1">
        <f t="shared" ca="1" si="11"/>
        <v>1.1639021333697537</v>
      </c>
      <c r="E68" s="1">
        <f t="shared" ca="1" si="4"/>
        <v>29.781951066684879</v>
      </c>
      <c r="F68" s="1">
        <f t="shared" ca="1" si="9"/>
        <v>2.9642652038709243E-2</v>
      </c>
      <c r="G68" s="1">
        <f t="shared" ca="1" si="12"/>
        <v>0.74606892995647711</v>
      </c>
      <c r="H68" s="1">
        <f t="shared" ca="1" si="5"/>
        <v>29.573034464978242</v>
      </c>
      <c r="I68" s="1">
        <f t="shared" ca="1" si="10"/>
        <v>1.711326917840837</v>
      </c>
      <c r="J68" s="1">
        <f t="shared" ca="1" si="13"/>
        <v>5.9791809772476574</v>
      </c>
      <c r="K68" s="1">
        <f t="shared" ca="1" si="6"/>
        <v>32.189590488623828</v>
      </c>
      <c r="L68" s="1">
        <f t="shared" si="7"/>
        <v>29.200000000000003</v>
      </c>
    </row>
    <row r="69" spans="2:12" x14ac:dyDescent="0.25">
      <c r="B69" s="1">
        <v>47</v>
      </c>
      <c r="C69" s="1">
        <f t="shared" ca="1" si="8"/>
        <v>0.15503946036402677</v>
      </c>
      <c r="D69" s="1">
        <f t="shared" ca="1" si="11"/>
        <v>1.3189415937337805</v>
      </c>
      <c r="E69" s="1">
        <f t="shared" ca="1" si="4"/>
        <v>30.05947079686689</v>
      </c>
      <c r="F69" s="1">
        <f t="shared" ca="1" si="9"/>
        <v>-2.277002764210692</v>
      </c>
      <c r="G69" s="1">
        <f t="shared" ca="1" si="12"/>
        <v>-1.5309338342542149</v>
      </c>
      <c r="H69" s="1">
        <f t="shared" ca="1" si="5"/>
        <v>28.634533082872892</v>
      </c>
      <c r="I69" s="1">
        <f t="shared" ca="1" si="10"/>
        <v>0.4443954824588216</v>
      </c>
      <c r="J69" s="1">
        <f t="shared" ca="1" si="13"/>
        <v>6.4235764597064788</v>
      </c>
      <c r="K69" s="1">
        <f t="shared" ca="1" si="6"/>
        <v>32.611788229853239</v>
      </c>
      <c r="L69" s="1">
        <f t="shared" si="7"/>
        <v>29.4</v>
      </c>
    </row>
    <row r="70" spans="2:12" x14ac:dyDescent="0.25">
      <c r="B70" s="1">
        <v>48</v>
      </c>
      <c r="C70" s="1">
        <f t="shared" ca="1" si="8"/>
        <v>-0.42619774346130568</v>
      </c>
      <c r="D70" s="1">
        <f t="shared" ca="1" si="11"/>
        <v>0.89274385027247483</v>
      </c>
      <c r="E70" s="1">
        <f t="shared" ca="1" si="4"/>
        <v>30.046371925136238</v>
      </c>
      <c r="F70" s="1">
        <f t="shared" ca="1" si="9"/>
        <v>-0.33936421857295951</v>
      </c>
      <c r="G70" s="1">
        <f t="shared" ca="1" si="12"/>
        <v>-1.8702980528271744</v>
      </c>
      <c r="H70" s="1">
        <f t="shared" ca="1" si="5"/>
        <v>28.664850973586415</v>
      </c>
      <c r="I70" s="1">
        <f t="shared" ca="1" si="10"/>
        <v>1.7308904296868739</v>
      </c>
      <c r="J70" s="1">
        <f t="shared" ca="1" si="13"/>
        <v>8.154466889393353</v>
      </c>
      <c r="K70" s="1">
        <f t="shared" ca="1" si="6"/>
        <v>33.677233444696675</v>
      </c>
      <c r="L70" s="1">
        <f t="shared" si="7"/>
        <v>29.6</v>
      </c>
    </row>
    <row r="71" spans="2:12" x14ac:dyDescent="0.25">
      <c r="B71" s="1">
        <v>49</v>
      </c>
      <c r="C71" s="1">
        <f t="shared" ca="1" si="8"/>
        <v>1.9388527934858064</v>
      </c>
      <c r="D71" s="1">
        <f t="shared" ca="1" si="11"/>
        <v>2.8315966437582811</v>
      </c>
      <c r="E71" s="1">
        <f t="shared" ca="1" si="4"/>
        <v>31.215798321879141</v>
      </c>
      <c r="F71" s="1">
        <f t="shared" ca="1" si="9"/>
        <v>0.44561787570735473</v>
      </c>
      <c r="G71" s="1">
        <f t="shared" ca="1" si="12"/>
        <v>-1.4246801771198196</v>
      </c>
      <c r="H71" s="1">
        <f t="shared" ca="1" si="5"/>
        <v>29.087659911440092</v>
      </c>
      <c r="I71" s="1">
        <f t="shared" ca="1" si="10"/>
        <v>1.8387367470512981</v>
      </c>
      <c r="J71" s="1">
        <f t="shared" ca="1" si="13"/>
        <v>9.993203636444651</v>
      </c>
      <c r="K71" s="1">
        <f t="shared" ca="1" si="6"/>
        <v>34.796601818222328</v>
      </c>
      <c r="L71" s="1">
        <f t="shared" si="7"/>
        <v>29.8</v>
      </c>
    </row>
    <row r="72" spans="2:12" x14ac:dyDescent="0.25">
      <c r="B72" s="1">
        <v>50</v>
      </c>
      <c r="C72" s="1">
        <f t="shared" ca="1" si="8"/>
        <v>-0.15829481710566948</v>
      </c>
      <c r="D72" s="1">
        <f t="shared" ca="1" si="11"/>
        <v>2.6733018266526116</v>
      </c>
      <c r="E72" s="1">
        <f t="shared" ca="1" si="4"/>
        <v>31.336650913326306</v>
      </c>
      <c r="F72" s="1">
        <f t="shared" ca="1" si="9"/>
        <v>0.57836079883662483</v>
      </c>
      <c r="G72" s="1">
        <f t="shared" ca="1" si="12"/>
        <v>-0.84631937828319481</v>
      </c>
      <c r="H72" s="1">
        <f t="shared" ca="1" si="5"/>
        <v>29.576840310858401</v>
      </c>
      <c r="I72" s="1">
        <f t="shared" ca="1" si="10"/>
        <v>0.15725223582640291</v>
      </c>
      <c r="J72" s="1">
        <f t="shared" ca="1" si="13"/>
        <v>10.150455872271055</v>
      </c>
      <c r="K72" s="1">
        <f t="shared" ca="1" si="6"/>
        <v>35.075227936135526</v>
      </c>
      <c r="L72" s="1">
        <f t="shared" si="7"/>
        <v>30</v>
      </c>
    </row>
    <row r="73" spans="2:12" x14ac:dyDescent="0.25">
      <c r="B73" s="1">
        <v>51</v>
      </c>
      <c r="C73" s="1">
        <f t="shared" ca="1" si="8"/>
        <v>-0.53695416791427031</v>
      </c>
      <c r="D73" s="1">
        <f t="shared" ca="1" si="11"/>
        <v>2.1363476587383414</v>
      </c>
      <c r="E73" s="1">
        <f t="shared" ca="1" si="4"/>
        <v>31.268173829369175</v>
      </c>
      <c r="F73" s="1">
        <f t="shared" ca="1" si="9"/>
        <v>-0.33583143591440562</v>
      </c>
      <c r="G73" s="1">
        <f t="shared" ca="1" si="12"/>
        <v>-1.1821508141976005</v>
      </c>
      <c r="H73" s="1">
        <f t="shared" ca="1" si="5"/>
        <v>29.608924592901204</v>
      </c>
      <c r="I73" s="1">
        <f t="shared" ca="1" si="10"/>
        <v>0.35575434571746084</v>
      </c>
      <c r="J73" s="1">
        <f t="shared" ca="1" si="13"/>
        <v>10.506210217988516</v>
      </c>
      <c r="K73" s="1">
        <f t="shared" ca="1" si="6"/>
        <v>35.453105108994258</v>
      </c>
      <c r="L73" s="1">
        <f t="shared" si="7"/>
        <v>30.200000000000003</v>
      </c>
    </row>
    <row r="74" spans="2:12" x14ac:dyDescent="0.25">
      <c r="B74" s="1">
        <v>52</v>
      </c>
      <c r="C74" s="1">
        <f t="shared" ca="1" si="8"/>
        <v>0.73314765579185903</v>
      </c>
      <c r="D74" s="1">
        <f t="shared" ca="1" si="11"/>
        <v>2.8694953145302007</v>
      </c>
      <c r="E74" s="1">
        <f t="shared" ca="1" si="4"/>
        <v>31.834747657265098</v>
      </c>
      <c r="F74" s="1">
        <f t="shared" ca="1" si="9"/>
        <v>7.9661762587817306E-3</v>
      </c>
      <c r="G74" s="1">
        <f t="shared" ca="1" si="12"/>
        <v>-1.1741846379388188</v>
      </c>
      <c r="H74" s="1">
        <f t="shared" ca="1" si="5"/>
        <v>29.812907681030588</v>
      </c>
      <c r="I74" s="1">
        <f t="shared" ca="1" si="10"/>
        <v>1.5318684129435864</v>
      </c>
      <c r="J74" s="1">
        <f t="shared" ca="1" si="13"/>
        <v>12.038078630932102</v>
      </c>
      <c r="K74" s="1">
        <f t="shared" ca="1" si="6"/>
        <v>36.419039315466051</v>
      </c>
      <c r="L74" s="1">
        <f t="shared" si="7"/>
        <v>30.4</v>
      </c>
    </row>
    <row r="75" spans="2:12" x14ac:dyDescent="0.25">
      <c r="B75" s="1">
        <v>53</v>
      </c>
      <c r="C75" s="1">
        <f t="shared" ca="1" si="8"/>
        <v>-1.0981934951038628</v>
      </c>
      <c r="D75" s="1">
        <f t="shared" ca="1" si="11"/>
        <v>1.7713018194263379</v>
      </c>
      <c r="E75" s="1">
        <f t="shared" ca="1" si="4"/>
        <v>31.485650909713172</v>
      </c>
      <c r="F75" s="1">
        <f t="shared" ca="1" si="9"/>
        <v>-0.97482277472820433</v>
      </c>
      <c r="G75" s="1">
        <f t="shared" ca="1" si="12"/>
        <v>-2.1490074126670233</v>
      </c>
      <c r="H75" s="1">
        <f t="shared" ca="1" si="5"/>
        <v>29.525496293666489</v>
      </c>
      <c r="I75" s="1">
        <f t="shared" ca="1" si="10"/>
        <v>-0.46456518237589223</v>
      </c>
      <c r="J75" s="1">
        <f t="shared" ca="1" si="13"/>
        <v>11.573513448556209</v>
      </c>
      <c r="K75" s="1">
        <f t="shared" ca="1" si="6"/>
        <v>36.386756724278108</v>
      </c>
      <c r="L75" s="1">
        <f t="shared" si="7"/>
        <v>30.6</v>
      </c>
    </row>
    <row r="76" spans="2:12" x14ac:dyDescent="0.25">
      <c r="B76" s="1">
        <v>54</v>
      </c>
      <c r="C76" s="1">
        <f t="shared" ca="1" si="8"/>
        <v>-0.18350081364589579</v>
      </c>
      <c r="D76" s="1">
        <f t="shared" ca="1" si="11"/>
        <v>1.5878010057804421</v>
      </c>
      <c r="E76" s="1">
        <f t="shared" ca="1" si="4"/>
        <v>31.593900502890222</v>
      </c>
      <c r="F76" s="1">
        <f t="shared" ca="1" si="9"/>
        <v>0.27256706630954586</v>
      </c>
      <c r="G76" s="1">
        <f t="shared" ca="1" si="12"/>
        <v>-1.8764403463574775</v>
      </c>
      <c r="H76" s="1">
        <f t="shared" ca="1" si="5"/>
        <v>29.861779826821262</v>
      </c>
      <c r="I76" s="1">
        <f t="shared" ca="1" si="10"/>
        <v>-0.20435810729739012</v>
      </c>
      <c r="J76" s="1">
        <f t="shared" ca="1" si="13"/>
        <v>11.36915534125882</v>
      </c>
      <c r="K76" s="1">
        <f t="shared" ca="1" si="6"/>
        <v>36.484577670629413</v>
      </c>
      <c r="L76" s="1">
        <f t="shared" si="7"/>
        <v>30.8</v>
      </c>
    </row>
    <row r="77" spans="2:12" x14ac:dyDescent="0.25">
      <c r="B77" s="1">
        <v>55</v>
      </c>
      <c r="C77" s="1">
        <f t="shared" ca="1" si="8"/>
        <v>-0.58558915177693915</v>
      </c>
      <c r="D77" s="1">
        <f t="shared" ca="1" si="11"/>
        <v>1.002211854003503</v>
      </c>
      <c r="E77" s="1">
        <f t="shared" ca="1" si="4"/>
        <v>31.501105927001753</v>
      </c>
      <c r="F77" s="1">
        <f t="shared" ca="1" si="9"/>
        <v>1.6999073145936685</v>
      </c>
      <c r="G77" s="1">
        <f t="shared" ca="1" si="12"/>
        <v>-0.17653303176380897</v>
      </c>
      <c r="H77" s="1">
        <f t="shared" ca="1" si="5"/>
        <v>30.911733484118095</v>
      </c>
      <c r="I77" s="1">
        <f t="shared" ca="1" si="10"/>
        <v>-0.55693515256315429</v>
      </c>
      <c r="J77" s="1">
        <f t="shared" ca="1" si="13"/>
        <v>10.812220188695665</v>
      </c>
      <c r="K77" s="1">
        <f t="shared" ca="1" si="6"/>
        <v>36.406110094347831</v>
      </c>
      <c r="L77" s="1">
        <f t="shared" si="7"/>
        <v>31</v>
      </c>
    </row>
    <row r="78" spans="2:12" x14ac:dyDescent="0.25">
      <c r="B78" s="1">
        <v>56</v>
      </c>
      <c r="C78" s="1">
        <f t="shared" ca="1" si="8"/>
        <v>-0.27464534028068904</v>
      </c>
      <c r="D78" s="1">
        <f t="shared" ca="1" si="11"/>
        <v>0.727566513722814</v>
      </c>
      <c r="E78" s="1">
        <f t="shared" ca="1" si="4"/>
        <v>31.563783256861409</v>
      </c>
      <c r="F78" s="1">
        <f t="shared" ca="1" si="9"/>
        <v>-1.0158928629172519E-2</v>
      </c>
      <c r="G78" s="1">
        <f t="shared" ca="1" si="12"/>
        <v>-0.1866919603929815</v>
      </c>
      <c r="H78" s="1">
        <f t="shared" ca="1" si="5"/>
        <v>31.106654019803511</v>
      </c>
      <c r="I78" s="1">
        <f t="shared" ca="1" si="10"/>
        <v>-0.63387398331738709</v>
      </c>
      <c r="J78" s="1">
        <f t="shared" ca="1" si="13"/>
        <v>10.178346205378277</v>
      </c>
      <c r="K78" s="1">
        <f t="shared" ca="1" si="6"/>
        <v>36.289173102689141</v>
      </c>
      <c r="L78" s="1">
        <f t="shared" si="7"/>
        <v>31.200000000000003</v>
      </c>
    </row>
    <row r="79" spans="2:12" x14ac:dyDescent="0.25">
      <c r="B79" s="1">
        <v>57</v>
      </c>
      <c r="C79" s="1">
        <f t="shared" ca="1" si="8"/>
        <v>0.9108080090631373</v>
      </c>
      <c r="D79" s="1">
        <f t="shared" ca="1" si="11"/>
        <v>1.6383745227859512</v>
      </c>
      <c r="E79" s="1">
        <f t="shared" ca="1" si="4"/>
        <v>32.219187261392975</v>
      </c>
      <c r="F79" s="1">
        <f t="shared" ca="1" si="9"/>
        <v>1.4709738501054477</v>
      </c>
      <c r="G79" s="1">
        <f t="shared" ca="1" si="12"/>
        <v>1.2842818897124662</v>
      </c>
      <c r="H79" s="1">
        <f t="shared" ca="1" si="5"/>
        <v>32.042140944856229</v>
      </c>
      <c r="I79" s="1">
        <f t="shared" ca="1" si="10"/>
        <v>1.1457205112576847</v>
      </c>
      <c r="J79" s="1">
        <f t="shared" ca="1" si="13"/>
        <v>11.324066716635961</v>
      </c>
      <c r="K79" s="1">
        <f t="shared" ca="1" si="6"/>
        <v>37.062033358317976</v>
      </c>
      <c r="L79" s="1">
        <f t="shared" si="7"/>
        <v>31.4</v>
      </c>
    </row>
    <row r="80" spans="2:12" x14ac:dyDescent="0.25">
      <c r="B80" s="1">
        <v>58</v>
      </c>
      <c r="C80" s="1">
        <f t="shared" ca="1" si="8"/>
        <v>-0.28405450834697576</v>
      </c>
      <c r="D80" s="1">
        <f t="shared" ca="1" si="11"/>
        <v>1.3543200144389753</v>
      </c>
      <c r="E80" s="1">
        <f t="shared" ca="1" si="4"/>
        <v>32.277160007219486</v>
      </c>
      <c r="F80" s="1">
        <f t="shared" ca="1" si="9"/>
        <v>-0.90791383479460108</v>
      </c>
      <c r="G80" s="1">
        <f t="shared" ca="1" si="12"/>
        <v>0.37636805491786507</v>
      </c>
      <c r="H80" s="1">
        <f t="shared" ca="1" si="5"/>
        <v>31.788184027458932</v>
      </c>
      <c r="I80" s="1">
        <f t="shared" ca="1" si="10"/>
        <v>0.87180972098350473</v>
      </c>
      <c r="J80" s="1">
        <f t="shared" ca="1" si="13"/>
        <v>12.195876437619466</v>
      </c>
      <c r="K80" s="1">
        <f t="shared" ca="1" si="6"/>
        <v>37.697938218809732</v>
      </c>
      <c r="L80" s="1">
        <f t="shared" si="7"/>
        <v>31.6</v>
      </c>
    </row>
    <row r="81" spans="2:12" x14ac:dyDescent="0.25">
      <c r="B81" s="1">
        <v>59</v>
      </c>
      <c r="C81" s="1">
        <f t="shared" ca="1" si="8"/>
        <v>-0.73286976465279108</v>
      </c>
      <c r="D81" s="1">
        <f t="shared" ca="1" si="11"/>
        <v>0.62145024978618424</v>
      </c>
      <c r="E81" s="1">
        <f t="shared" ca="1" si="4"/>
        <v>32.110725124893094</v>
      </c>
      <c r="F81" s="1">
        <f t="shared" ca="1" si="9"/>
        <v>-1.2167202515742115</v>
      </c>
      <c r="G81" s="1">
        <f t="shared" ca="1" si="12"/>
        <v>-0.84035219665634642</v>
      </c>
      <c r="H81" s="1">
        <f t="shared" ca="1" si="5"/>
        <v>31.379823901671827</v>
      </c>
      <c r="I81" s="1">
        <f t="shared" ca="1" si="10"/>
        <v>0.87426900739840874</v>
      </c>
      <c r="J81" s="1">
        <f t="shared" ca="1" si="13"/>
        <v>13.070145445017875</v>
      </c>
      <c r="K81" s="1">
        <f t="shared" ca="1" si="6"/>
        <v>38.33507272250894</v>
      </c>
      <c r="L81" s="1">
        <f t="shared" si="7"/>
        <v>31.8</v>
      </c>
    </row>
    <row r="82" spans="2:12" x14ac:dyDescent="0.25">
      <c r="B82" s="1">
        <v>60</v>
      </c>
      <c r="C82" s="1">
        <f t="shared" ca="1" si="8"/>
        <v>-0.75792115525984349</v>
      </c>
      <c r="D82" s="1">
        <f t="shared" ca="1" si="11"/>
        <v>-0.13647090547365925</v>
      </c>
      <c r="E82" s="1">
        <f t="shared" ca="1" si="4"/>
        <v>31.931764547263171</v>
      </c>
      <c r="F82" s="1">
        <f t="shared" ca="1" si="9"/>
        <v>-1.3641700997053858</v>
      </c>
      <c r="G82" s="1">
        <f t="shared" ca="1" si="12"/>
        <v>-2.2045222963617324</v>
      </c>
      <c r="H82" s="1">
        <f t="shared" ca="1" si="5"/>
        <v>30.897738851819135</v>
      </c>
      <c r="I82" s="1">
        <f t="shared" ca="1" si="10"/>
        <v>0.24076707728400751</v>
      </c>
      <c r="J82" s="1">
        <f t="shared" ca="1" si="13"/>
        <v>13.310912522301882</v>
      </c>
      <c r="K82" s="1">
        <f t="shared" ca="1" si="6"/>
        <v>38.655456261150938</v>
      </c>
      <c r="L82" s="1">
        <f t="shared" si="7"/>
        <v>32</v>
      </c>
    </row>
    <row r="83" spans="2:12" x14ac:dyDescent="0.25">
      <c r="B83" s="1">
        <v>61</v>
      </c>
      <c r="C83" s="1">
        <f t="shared" ca="1" si="8"/>
        <v>1.4255342698487781</v>
      </c>
      <c r="D83" s="1">
        <f t="shared" ca="1" si="11"/>
        <v>1.2890633643751188</v>
      </c>
      <c r="E83" s="1">
        <f t="shared" ca="1" si="4"/>
        <v>32.844531682187565</v>
      </c>
      <c r="F83" s="1">
        <f t="shared" ca="1" si="9"/>
        <v>0.15142025107357573</v>
      </c>
      <c r="G83" s="1">
        <f t="shared" ca="1" si="12"/>
        <v>-2.0531020452881568</v>
      </c>
      <c r="H83" s="1">
        <f t="shared" ca="1" si="5"/>
        <v>31.173448977355925</v>
      </c>
      <c r="I83" s="1">
        <f t="shared" ca="1" si="10"/>
        <v>-0.91924401712331094</v>
      </c>
      <c r="J83" s="1">
        <f t="shared" ca="1" si="13"/>
        <v>12.39166850517857</v>
      </c>
      <c r="K83" s="1">
        <f t="shared" ca="1" si="6"/>
        <v>38.395834252589289</v>
      </c>
      <c r="L83" s="1">
        <f t="shared" si="7"/>
        <v>32.200000000000003</v>
      </c>
    </row>
    <row r="84" spans="2:12" x14ac:dyDescent="0.25">
      <c r="B84" s="1">
        <v>62</v>
      </c>
      <c r="C84" s="1">
        <f t="shared" ca="1" si="8"/>
        <v>0.49673007505555589</v>
      </c>
      <c r="D84" s="1">
        <f t="shared" ca="1" si="11"/>
        <v>1.7857934394306747</v>
      </c>
      <c r="E84" s="1">
        <f t="shared" ca="1" si="4"/>
        <v>33.292896719715337</v>
      </c>
      <c r="F84" s="1">
        <f t="shared" ca="1" si="9"/>
        <v>-0.35821709076382835</v>
      </c>
      <c r="G84" s="1">
        <f t="shared" ca="1" si="12"/>
        <v>-2.411319136051985</v>
      </c>
      <c r="H84" s="1">
        <f t="shared" ca="1" si="5"/>
        <v>31.194340431974005</v>
      </c>
      <c r="I84" s="1">
        <f t="shared" ca="1" si="10"/>
        <v>-0.48121085583334855</v>
      </c>
      <c r="J84" s="1">
        <f t="shared" ca="1" si="13"/>
        <v>11.910457649345222</v>
      </c>
      <c r="K84" s="1">
        <f t="shared" ca="1" si="6"/>
        <v>38.355228824672608</v>
      </c>
      <c r="L84" s="1">
        <f t="shared" si="7"/>
        <v>32.4</v>
      </c>
    </row>
    <row r="85" spans="2:12" x14ac:dyDescent="0.25">
      <c r="B85" s="1">
        <v>63</v>
      </c>
      <c r="C85" s="1">
        <f t="shared" ca="1" si="8"/>
        <v>0.83057519005439673</v>
      </c>
      <c r="D85" s="1">
        <f t="shared" ca="1" si="11"/>
        <v>2.6163686294850717</v>
      </c>
      <c r="E85" s="1">
        <f t="shared" ca="1" si="4"/>
        <v>33.908184314742535</v>
      </c>
      <c r="F85" s="1">
        <f t="shared" ca="1" si="9"/>
        <v>3.8848768674378864E-2</v>
      </c>
      <c r="G85" s="1">
        <f t="shared" ca="1" si="12"/>
        <v>-2.372470367377606</v>
      </c>
      <c r="H85" s="1">
        <f t="shared" ca="1" si="5"/>
        <v>31.413764816311197</v>
      </c>
      <c r="I85" s="1">
        <f t="shared" ca="1" si="10"/>
        <v>0.86466428107126814</v>
      </c>
      <c r="J85" s="1">
        <f t="shared" ca="1" si="13"/>
        <v>12.775121930416491</v>
      </c>
      <c r="K85" s="1">
        <f t="shared" ca="1" si="6"/>
        <v>38.987560965208246</v>
      </c>
      <c r="L85" s="1">
        <f t="shared" si="7"/>
        <v>32.6</v>
      </c>
    </row>
    <row r="86" spans="2:12" x14ac:dyDescent="0.25">
      <c r="B86" s="1">
        <v>64</v>
      </c>
      <c r="C86" s="1">
        <f t="shared" ca="1" si="8"/>
        <v>-0.74311501730378671</v>
      </c>
      <c r="D86" s="1">
        <f t="shared" ca="1" si="11"/>
        <v>1.8732536121812848</v>
      </c>
      <c r="E86" s="1">
        <f t="shared" ca="1" si="4"/>
        <v>33.736626806090641</v>
      </c>
      <c r="F86" s="1">
        <f t="shared" ca="1" si="9"/>
        <v>0.71863023328589659</v>
      </c>
      <c r="G86" s="1">
        <f t="shared" ca="1" si="12"/>
        <v>-1.6538401340917095</v>
      </c>
      <c r="H86" s="1">
        <f t="shared" ca="1" si="5"/>
        <v>31.973079932954143</v>
      </c>
      <c r="I86" s="1">
        <f t="shared" ca="1" si="10"/>
        <v>0.24311199802415465</v>
      </c>
      <c r="J86" s="1">
        <f t="shared" ca="1" si="13"/>
        <v>13.018233928440646</v>
      </c>
      <c r="K86" s="1">
        <f t="shared" ca="1" si="6"/>
        <v>39.309116964220323</v>
      </c>
      <c r="L86" s="1">
        <f t="shared" si="7"/>
        <v>32.799999999999997</v>
      </c>
    </row>
    <row r="87" spans="2:12" x14ac:dyDescent="0.25">
      <c r="B87" s="1">
        <v>65</v>
      </c>
      <c r="C87" s="1">
        <f t="shared" ca="1" si="8"/>
        <v>0.28950060570401481</v>
      </c>
      <c r="D87" s="1">
        <f t="shared" ca="1" si="11"/>
        <v>2.1627542178852996</v>
      </c>
      <c r="E87" s="1">
        <f t="shared" ref="E87:E150" ca="1" si="14">$B$14+$B$15*$B87+$B$17*$B$16*D87</f>
        <v>34.081377108942647</v>
      </c>
      <c r="F87" s="1">
        <f t="shared" ca="1" si="9"/>
        <v>-0.43644719778266089</v>
      </c>
      <c r="G87" s="1">
        <f t="shared" ca="1" si="12"/>
        <v>-2.0902873318743702</v>
      </c>
      <c r="H87" s="1">
        <f t="shared" ref="H87:H150" ca="1" si="15">$B$14+$B$15*$B87+$B$17*$B$16*G87</f>
        <v>31.954856334062814</v>
      </c>
      <c r="I87" s="1">
        <f t="shared" ca="1" si="10"/>
        <v>0.26263345488039636</v>
      </c>
      <c r="J87" s="1">
        <f t="shared" ca="1" si="13"/>
        <v>13.280867383321041</v>
      </c>
      <c r="K87" s="1">
        <f t="shared" ref="K87:K150" ca="1" si="16">$B$14+$B$15*$B87+$B$17*$B$16*J87</f>
        <v>39.640433691660519</v>
      </c>
      <c r="L87" s="1">
        <f t="shared" ref="L87:L150" si="17">$B$14+$B$15*B87</f>
        <v>33</v>
      </c>
    </row>
    <row r="88" spans="2:12" x14ac:dyDescent="0.25">
      <c r="B88" s="1">
        <v>66</v>
      </c>
      <c r="C88" s="1">
        <f t="shared" ref="C88:C151" ca="1" si="18">SQRT(-2*LN(RAND()))*COS(2*PI()*RAND())</f>
        <v>-1.1311189349568045</v>
      </c>
      <c r="D88" s="1">
        <f t="shared" ca="1" si="11"/>
        <v>1.0316352829284952</v>
      </c>
      <c r="E88" s="1">
        <f t="shared" ca="1" si="14"/>
        <v>33.715817641464248</v>
      </c>
      <c r="F88" s="1">
        <f t="shared" ref="F88:F151" ca="1" si="19">SQRT(-2*LN(RAND()))*COS(2*PI()*RAND())</f>
        <v>0.26111752071414246</v>
      </c>
      <c r="G88" s="1">
        <f t="shared" ca="1" si="12"/>
        <v>-1.8291698111602277</v>
      </c>
      <c r="H88" s="1">
        <f t="shared" ca="1" si="15"/>
        <v>32.285415094419889</v>
      </c>
      <c r="I88" s="1">
        <f t="shared" ref="I88:I151" ca="1" si="20">SQRT(-2*LN(RAND()))*COS(2*PI()*RAND())</f>
        <v>0.97324844137208155</v>
      </c>
      <c r="J88" s="1">
        <f t="shared" ca="1" si="13"/>
        <v>14.254115824693123</v>
      </c>
      <c r="K88" s="1">
        <f t="shared" ca="1" si="16"/>
        <v>40.327057912346561</v>
      </c>
      <c r="L88" s="1">
        <f t="shared" si="17"/>
        <v>33.200000000000003</v>
      </c>
    </row>
    <row r="89" spans="2:12" x14ac:dyDescent="0.25">
      <c r="B89" s="1">
        <v>67</v>
      </c>
      <c r="C89" s="1">
        <f t="shared" ca="1" si="18"/>
        <v>-6.8023969831984471E-2</v>
      </c>
      <c r="D89" s="1">
        <f t="shared" ref="D89:D152" ca="1" si="21">D88+C89</f>
        <v>0.96361131309651071</v>
      </c>
      <c r="E89" s="1">
        <f t="shared" ca="1" si="14"/>
        <v>33.881805656548252</v>
      </c>
      <c r="F89" s="1">
        <f t="shared" ca="1" si="19"/>
        <v>-0.61490481994313906</v>
      </c>
      <c r="G89" s="1">
        <f t="shared" ref="G89:G152" ca="1" si="22">G88+F89</f>
        <v>-2.4440746311033665</v>
      </c>
      <c r="H89" s="1">
        <f t="shared" ca="1" si="15"/>
        <v>32.177962684448318</v>
      </c>
      <c r="I89" s="1">
        <f t="shared" ca="1" si="20"/>
        <v>0.427480827094259</v>
      </c>
      <c r="J89" s="1">
        <f t="shared" ref="J89:J152" ca="1" si="23">J88+I89</f>
        <v>14.681596651787382</v>
      </c>
      <c r="K89" s="1">
        <f t="shared" ca="1" si="16"/>
        <v>40.740798325893692</v>
      </c>
      <c r="L89" s="1">
        <f t="shared" si="17"/>
        <v>33.4</v>
      </c>
    </row>
    <row r="90" spans="2:12" x14ac:dyDescent="0.25">
      <c r="B90" s="1">
        <v>68</v>
      </c>
      <c r="C90" s="1">
        <f t="shared" ca="1" si="18"/>
        <v>-0.83618668364806348</v>
      </c>
      <c r="D90" s="1">
        <f t="shared" ca="1" si="21"/>
        <v>0.12742462944844724</v>
      </c>
      <c r="E90" s="1">
        <f t="shared" ca="1" si="14"/>
        <v>33.663712314724222</v>
      </c>
      <c r="F90" s="1">
        <f t="shared" ca="1" si="19"/>
        <v>0.10844233829700928</v>
      </c>
      <c r="G90" s="1">
        <f t="shared" ca="1" si="22"/>
        <v>-2.3356322928063573</v>
      </c>
      <c r="H90" s="1">
        <f t="shared" ca="1" si="15"/>
        <v>32.432183853596825</v>
      </c>
      <c r="I90" s="1">
        <f t="shared" ca="1" si="20"/>
        <v>-1.5113984501284576</v>
      </c>
      <c r="J90" s="1">
        <f t="shared" ca="1" si="23"/>
        <v>13.170198201658925</v>
      </c>
      <c r="K90" s="1">
        <f t="shared" ca="1" si="16"/>
        <v>40.185099100829461</v>
      </c>
      <c r="L90" s="1">
        <f t="shared" si="17"/>
        <v>33.6</v>
      </c>
    </row>
    <row r="91" spans="2:12" x14ac:dyDescent="0.25">
      <c r="B91" s="1">
        <v>69</v>
      </c>
      <c r="C91" s="1">
        <f t="shared" ca="1" si="18"/>
        <v>0.49178925931472012</v>
      </c>
      <c r="D91" s="1">
        <f t="shared" ca="1" si="21"/>
        <v>0.6192138887631673</v>
      </c>
      <c r="E91" s="1">
        <f t="shared" ca="1" si="14"/>
        <v>34.109606944381582</v>
      </c>
      <c r="F91" s="1">
        <f t="shared" ca="1" si="19"/>
        <v>0.44972807834249434</v>
      </c>
      <c r="G91" s="1">
        <f t="shared" ca="1" si="22"/>
        <v>-1.8859042144638629</v>
      </c>
      <c r="H91" s="1">
        <f t="shared" ca="1" si="15"/>
        <v>32.857047892768065</v>
      </c>
      <c r="I91" s="1">
        <f t="shared" ca="1" si="20"/>
        <v>-0.17045634129652609</v>
      </c>
      <c r="J91" s="1">
        <f t="shared" ca="1" si="23"/>
        <v>12.999741860362398</v>
      </c>
      <c r="K91" s="1">
        <f t="shared" ca="1" si="16"/>
        <v>40.2998709301812</v>
      </c>
      <c r="L91" s="1">
        <f t="shared" si="17"/>
        <v>33.799999999999997</v>
      </c>
    </row>
    <row r="92" spans="2:12" x14ac:dyDescent="0.25">
      <c r="B92" s="1">
        <v>70</v>
      </c>
      <c r="C92" s="1">
        <f t="shared" ca="1" si="18"/>
        <v>-3.2180130108317253</v>
      </c>
      <c r="D92" s="1">
        <f t="shared" ca="1" si="21"/>
        <v>-2.598799122068558</v>
      </c>
      <c r="E92" s="1">
        <f t="shared" ca="1" si="14"/>
        <v>32.700600438965722</v>
      </c>
      <c r="F92" s="1">
        <f t="shared" ca="1" si="19"/>
        <v>-1.1952445428514316</v>
      </c>
      <c r="G92" s="1">
        <f t="shared" ca="1" si="22"/>
        <v>-3.0811487573152947</v>
      </c>
      <c r="H92" s="1">
        <f t="shared" ca="1" si="15"/>
        <v>32.459425621342355</v>
      </c>
      <c r="I92" s="1">
        <f t="shared" ca="1" si="20"/>
        <v>-0.94340364459063719</v>
      </c>
      <c r="J92" s="1">
        <f t="shared" ca="1" si="23"/>
        <v>12.056338215771762</v>
      </c>
      <c r="K92" s="1">
        <f t="shared" ca="1" si="16"/>
        <v>40.02816910788588</v>
      </c>
      <c r="L92" s="1">
        <f t="shared" si="17"/>
        <v>34</v>
      </c>
    </row>
    <row r="93" spans="2:12" x14ac:dyDescent="0.25">
      <c r="B93" s="1">
        <v>71</v>
      </c>
      <c r="C93" s="1">
        <f t="shared" ca="1" si="18"/>
        <v>-1.2985380144286545</v>
      </c>
      <c r="D93" s="1">
        <f t="shared" ca="1" si="21"/>
        <v>-3.8973371364972125</v>
      </c>
      <c r="E93" s="1">
        <f t="shared" ca="1" si="14"/>
        <v>32.251331431751396</v>
      </c>
      <c r="F93" s="1">
        <f t="shared" ca="1" si="19"/>
        <v>-0.852508890403751</v>
      </c>
      <c r="G93" s="1">
        <f t="shared" ca="1" si="22"/>
        <v>-3.9336576477190457</v>
      </c>
      <c r="H93" s="1">
        <f t="shared" ca="1" si="15"/>
        <v>32.23317117614048</v>
      </c>
      <c r="I93" s="1">
        <f t="shared" ca="1" si="20"/>
        <v>-1.0433043290731441</v>
      </c>
      <c r="J93" s="1">
        <f t="shared" ca="1" si="23"/>
        <v>11.013033886698617</v>
      </c>
      <c r="K93" s="1">
        <f t="shared" ca="1" si="16"/>
        <v>39.706516943349314</v>
      </c>
      <c r="L93" s="1">
        <f t="shared" si="17"/>
        <v>34.200000000000003</v>
      </c>
    </row>
    <row r="94" spans="2:12" x14ac:dyDescent="0.25">
      <c r="B94" s="1">
        <v>72</v>
      </c>
      <c r="C94" s="1">
        <f t="shared" ca="1" si="18"/>
        <v>-1.5285538960980807</v>
      </c>
      <c r="D94" s="1">
        <f t="shared" ca="1" si="21"/>
        <v>-5.4258910325952936</v>
      </c>
      <c r="E94" s="1">
        <f t="shared" ca="1" si="14"/>
        <v>31.687054483702351</v>
      </c>
      <c r="F94" s="1">
        <f t="shared" ca="1" si="19"/>
        <v>3.8743188496662119E-2</v>
      </c>
      <c r="G94" s="1">
        <f t="shared" ca="1" si="22"/>
        <v>-3.8949144592223837</v>
      </c>
      <c r="H94" s="1">
        <f t="shared" ca="1" si="15"/>
        <v>32.45254277038881</v>
      </c>
      <c r="I94" s="1">
        <f t="shared" ca="1" si="20"/>
        <v>0.93251267901701118</v>
      </c>
      <c r="J94" s="1">
        <f t="shared" ca="1" si="23"/>
        <v>11.945546565715627</v>
      </c>
      <c r="K94" s="1">
        <f t="shared" ca="1" si="16"/>
        <v>40.372773282857814</v>
      </c>
      <c r="L94" s="1">
        <f t="shared" si="17"/>
        <v>34.4</v>
      </c>
    </row>
    <row r="95" spans="2:12" x14ac:dyDescent="0.25">
      <c r="B95" s="1">
        <v>73</v>
      </c>
      <c r="C95" s="1">
        <f t="shared" ca="1" si="18"/>
        <v>-0.76675285551966477</v>
      </c>
      <c r="D95" s="1">
        <f t="shared" ca="1" si="21"/>
        <v>-6.1926438881149579</v>
      </c>
      <c r="E95" s="1">
        <f t="shared" ca="1" si="14"/>
        <v>31.503678055942522</v>
      </c>
      <c r="F95" s="1">
        <f t="shared" ca="1" si="19"/>
        <v>-0.42548907380286105</v>
      </c>
      <c r="G95" s="1">
        <f t="shared" ca="1" si="22"/>
        <v>-4.320403533025245</v>
      </c>
      <c r="H95" s="1">
        <f t="shared" ca="1" si="15"/>
        <v>32.43979823348738</v>
      </c>
      <c r="I95" s="1">
        <f t="shared" ca="1" si="20"/>
        <v>0.50462586847839808</v>
      </c>
      <c r="J95" s="1">
        <f t="shared" ca="1" si="23"/>
        <v>12.450172434194025</v>
      </c>
      <c r="K95" s="1">
        <f t="shared" ca="1" si="16"/>
        <v>40.825086217097017</v>
      </c>
      <c r="L95" s="1">
        <f t="shared" si="17"/>
        <v>34.6</v>
      </c>
    </row>
    <row r="96" spans="2:12" x14ac:dyDescent="0.25">
      <c r="B96" s="1">
        <v>74</v>
      </c>
      <c r="C96" s="1">
        <f t="shared" ca="1" si="18"/>
        <v>-7.8868951772158025E-2</v>
      </c>
      <c r="D96" s="1">
        <f t="shared" ca="1" si="21"/>
        <v>-6.2715128398871158</v>
      </c>
      <c r="E96" s="1">
        <f t="shared" ca="1" si="14"/>
        <v>31.664243580056439</v>
      </c>
      <c r="F96" s="1">
        <f t="shared" ca="1" si="19"/>
        <v>1.8628264232822962</v>
      </c>
      <c r="G96" s="1">
        <f t="shared" ca="1" si="22"/>
        <v>-2.4575771097429486</v>
      </c>
      <c r="H96" s="1">
        <f t="shared" ca="1" si="15"/>
        <v>33.571211445128526</v>
      </c>
      <c r="I96" s="1">
        <f t="shared" ca="1" si="20"/>
        <v>-0.14727177291595495</v>
      </c>
      <c r="J96" s="1">
        <f t="shared" ca="1" si="23"/>
        <v>12.30290066127807</v>
      </c>
      <c r="K96" s="1">
        <f t="shared" ca="1" si="16"/>
        <v>40.951450330639034</v>
      </c>
      <c r="L96" s="1">
        <f t="shared" si="17"/>
        <v>34.799999999999997</v>
      </c>
    </row>
    <row r="97" spans="2:12" x14ac:dyDescent="0.25">
      <c r="B97" s="1">
        <v>75</v>
      </c>
      <c r="C97" s="1">
        <f t="shared" ca="1" si="18"/>
        <v>0.13326385979186897</v>
      </c>
      <c r="D97" s="1">
        <f t="shared" ca="1" si="21"/>
        <v>-6.1382489800952467</v>
      </c>
      <c r="E97" s="1">
        <f t="shared" ca="1" si="14"/>
        <v>31.930875509952376</v>
      </c>
      <c r="F97" s="1">
        <f t="shared" ca="1" si="19"/>
        <v>0.22310129542368246</v>
      </c>
      <c r="G97" s="1">
        <f t="shared" ca="1" si="22"/>
        <v>-2.234475814319266</v>
      </c>
      <c r="H97" s="1">
        <f t="shared" ca="1" si="15"/>
        <v>33.882762092840366</v>
      </c>
      <c r="I97" s="1">
        <f t="shared" ca="1" si="20"/>
        <v>-0.81444813634310509</v>
      </c>
      <c r="J97" s="1">
        <f t="shared" ca="1" si="23"/>
        <v>11.488452524934965</v>
      </c>
      <c r="K97" s="1">
        <f t="shared" ca="1" si="16"/>
        <v>40.744226262467485</v>
      </c>
      <c r="L97" s="1">
        <f t="shared" si="17"/>
        <v>35</v>
      </c>
    </row>
    <row r="98" spans="2:12" x14ac:dyDescent="0.25">
      <c r="B98" s="1">
        <v>76</v>
      </c>
      <c r="C98" s="1">
        <f t="shared" ca="1" si="18"/>
        <v>0.30901893956700771</v>
      </c>
      <c r="D98" s="1">
        <f t="shared" ca="1" si="21"/>
        <v>-5.8292300405282393</v>
      </c>
      <c r="E98" s="1">
        <f t="shared" ca="1" si="14"/>
        <v>32.285384979735881</v>
      </c>
      <c r="F98" s="1">
        <f t="shared" ca="1" si="19"/>
        <v>0.11459537866973271</v>
      </c>
      <c r="G98" s="1">
        <f t="shared" ca="1" si="22"/>
        <v>-2.1198804356495331</v>
      </c>
      <c r="H98" s="1">
        <f t="shared" ca="1" si="15"/>
        <v>34.140059782175236</v>
      </c>
      <c r="I98" s="1">
        <f t="shared" ca="1" si="20"/>
        <v>5.7860515161477895E-2</v>
      </c>
      <c r="J98" s="1">
        <f t="shared" ca="1" si="23"/>
        <v>11.546313040096443</v>
      </c>
      <c r="K98" s="1">
        <f t="shared" ca="1" si="16"/>
        <v>40.973156520048221</v>
      </c>
      <c r="L98" s="1">
        <f t="shared" si="17"/>
        <v>35.200000000000003</v>
      </c>
    </row>
    <row r="99" spans="2:12" x14ac:dyDescent="0.25">
      <c r="B99" s="1">
        <v>77</v>
      </c>
      <c r="C99" s="1">
        <f t="shared" ca="1" si="18"/>
        <v>0.59712828473727797</v>
      </c>
      <c r="D99" s="1">
        <f t="shared" ca="1" si="21"/>
        <v>-5.2321017557909615</v>
      </c>
      <c r="E99" s="1">
        <f t="shared" ca="1" si="14"/>
        <v>32.783949122104517</v>
      </c>
      <c r="F99" s="1">
        <f t="shared" ca="1" si="19"/>
        <v>0.33339390295449245</v>
      </c>
      <c r="G99" s="1">
        <f t="shared" ca="1" si="22"/>
        <v>-1.7864865326950405</v>
      </c>
      <c r="H99" s="1">
        <f t="shared" ca="1" si="15"/>
        <v>34.50675673365248</v>
      </c>
      <c r="I99" s="1">
        <f t="shared" ca="1" si="20"/>
        <v>-0.85194596009555312</v>
      </c>
      <c r="J99" s="1">
        <f t="shared" ca="1" si="23"/>
        <v>10.694367080000889</v>
      </c>
      <c r="K99" s="1">
        <f t="shared" ca="1" si="16"/>
        <v>40.747183540000442</v>
      </c>
      <c r="L99" s="1">
        <f t="shared" si="17"/>
        <v>35.4</v>
      </c>
    </row>
    <row r="100" spans="2:12" x14ac:dyDescent="0.25">
      <c r="B100" s="1">
        <v>78</v>
      </c>
      <c r="C100" s="1">
        <f t="shared" ca="1" si="18"/>
        <v>1.3082784690866021</v>
      </c>
      <c r="D100" s="1">
        <f t="shared" ca="1" si="21"/>
        <v>-3.9238232867043594</v>
      </c>
      <c r="E100" s="1">
        <f t="shared" ca="1" si="14"/>
        <v>33.63808835664782</v>
      </c>
      <c r="F100" s="1">
        <f t="shared" ca="1" si="19"/>
        <v>0.52597841704810477</v>
      </c>
      <c r="G100" s="1">
        <f t="shared" ca="1" si="22"/>
        <v>-1.2605081156469358</v>
      </c>
      <c r="H100" s="1">
        <f t="shared" ca="1" si="15"/>
        <v>34.96974594217653</v>
      </c>
      <c r="I100" s="1">
        <f t="shared" ca="1" si="20"/>
        <v>-0.33724151389436896</v>
      </c>
      <c r="J100" s="1">
        <f t="shared" ca="1" si="23"/>
        <v>10.35712556610652</v>
      </c>
      <c r="K100" s="1">
        <f t="shared" ca="1" si="16"/>
        <v>40.77856278305326</v>
      </c>
      <c r="L100" s="1">
        <f t="shared" si="17"/>
        <v>35.6</v>
      </c>
    </row>
    <row r="101" spans="2:12" x14ac:dyDescent="0.25">
      <c r="B101" s="1">
        <v>79</v>
      </c>
      <c r="C101" s="1">
        <f t="shared" ca="1" si="18"/>
        <v>-0.52551749480896937</v>
      </c>
      <c r="D101" s="1">
        <f t="shared" ca="1" si="21"/>
        <v>-4.449340781513329</v>
      </c>
      <c r="E101" s="1">
        <f t="shared" ca="1" si="14"/>
        <v>33.575329609243333</v>
      </c>
      <c r="F101" s="1">
        <f t="shared" ca="1" si="19"/>
        <v>0.66938838682432311</v>
      </c>
      <c r="G101" s="1">
        <f t="shared" ca="1" si="22"/>
        <v>-0.59111972882261266</v>
      </c>
      <c r="H101" s="1">
        <f t="shared" ca="1" si="15"/>
        <v>35.504440135588688</v>
      </c>
      <c r="I101" s="1">
        <f t="shared" ca="1" si="20"/>
        <v>1.537252180248089</v>
      </c>
      <c r="J101" s="1">
        <f t="shared" ca="1" si="23"/>
        <v>11.894377746354609</v>
      </c>
      <c r="K101" s="1">
        <f t="shared" ca="1" si="16"/>
        <v>41.747188873177301</v>
      </c>
      <c r="L101" s="1">
        <f t="shared" si="17"/>
        <v>35.799999999999997</v>
      </c>
    </row>
    <row r="102" spans="2:12" x14ac:dyDescent="0.25">
      <c r="B102" s="1">
        <v>80</v>
      </c>
      <c r="C102" s="1">
        <f t="shared" ca="1" si="18"/>
        <v>0.39872547463928759</v>
      </c>
      <c r="D102" s="1">
        <f t="shared" ca="1" si="21"/>
        <v>-4.0506153068740414</v>
      </c>
      <c r="E102" s="1">
        <f t="shared" ca="1" si="14"/>
        <v>33.974692346562982</v>
      </c>
      <c r="F102" s="1">
        <f t="shared" ca="1" si="19"/>
        <v>0.64808277561271188</v>
      </c>
      <c r="G102" s="1">
        <f t="shared" ca="1" si="22"/>
        <v>5.6963046790099225E-2</v>
      </c>
      <c r="H102" s="1">
        <f t="shared" ca="1" si="15"/>
        <v>36.028481523395051</v>
      </c>
      <c r="I102" s="1">
        <f t="shared" ca="1" si="20"/>
        <v>-0.10147108625758848</v>
      </c>
      <c r="J102" s="1">
        <f t="shared" ca="1" si="23"/>
        <v>11.792906660097021</v>
      </c>
      <c r="K102" s="1">
        <f t="shared" ca="1" si="16"/>
        <v>41.896453330048509</v>
      </c>
      <c r="L102" s="1">
        <f t="shared" si="17"/>
        <v>36</v>
      </c>
    </row>
    <row r="103" spans="2:12" x14ac:dyDescent="0.25">
      <c r="B103" s="1">
        <v>81</v>
      </c>
      <c r="C103" s="1">
        <f t="shared" ca="1" si="18"/>
        <v>-9.3403496753454565E-2</v>
      </c>
      <c r="D103" s="1">
        <f t="shared" ca="1" si="21"/>
        <v>-4.1440188036274961</v>
      </c>
      <c r="E103" s="1">
        <f t="shared" ca="1" si="14"/>
        <v>34.127990598186258</v>
      </c>
      <c r="F103" s="1">
        <f t="shared" ca="1" si="19"/>
        <v>1.6628212575008352</v>
      </c>
      <c r="G103" s="1">
        <f t="shared" ca="1" si="22"/>
        <v>1.7197843042909344</v>
      </c>
      <c r="H103" s="1">
        <f t="shared" ca="1" si="15"/>
        <v>37.059892152145473</v>
      </c>
      <c r="I103" s="1">
        <f t="shared" ca="1" si="20"/>
        <v>0.10953267782565883</v>
      </c>
      <c r="J103" s="1">
        <f t="shared" ca="1" si="23"/>
        <v>11.902439337922679</v>
      </c>
      <c r="K103" s="1">
        <f t="shared" ca="1" si="16"/>
        <v>42.151219668961346</v>
      </c>
      <c r="L103" s="1">
        <f t="shared" si="17"/>
        <v>36.200000000000003</v>
      </c>
    </row>
    <row r="104" spans="2:12" x14ac:dyDescent="0.25">
      <c r="B104" s="1">
        <v>82</v>
      </c>
      <c r="C104" s="1">
        <f t="shared" ca="1" si="18"/>
        <v>-1.7139527472855181</v>
      </c>
      <c r="D104" s="1">
        <f t="shared" ca="1" si="21"/>
        <v>-5.8579715509130139</v>
      </c>
      <c r="E104" s="1">
        <f t="shared" ca="1" si="14"/>
        <v>33.471014224543495</v>
      </c>
      <c r="F104" s="1">
        <f t="shared" ca="1" si="19"/>
        <v>7.7681813612997391E-2</v>
      </c>
      <c r="G104" s="1">
        <f t="shared" ca="1" si="22"/>
        <v>1.7974661179039317</v>
      </c>
      <c r="H104" s="1">
        <f t="shared" ca="1" si="15"/>
        <v>37.298733058951974</v>
      </c>
      <c r="I104" s="1">
        <f t="shared" ca="1" si="20"/>
        <v>-0.65308436704233475</v>
      </c>
      <c r="J104" s="1">
        <f t="shared" ca="1" si="23"/>
        <v>11.249354970880345</v>
      </c>
      <c r="K104" s="1">
        <f t="shared" ca="1" si="16"/>
        <v>42.024677485440179</v>
      </c>
      <c r="L104" s="1">
        <f t="shared" si="17"/>
        <v>36.400000000000006</v>
      </c>
    </row>
    <row r="105" spans="2:12" x14ac:dyDescent="0.25">
      <c r="B105" s="1">
        <v>83</v>
      </c>
      <c r="C105" s="1">
        <f t="shared" ca="1" si="18"/>
        <v>1.0160317884817867</v>
      </c>
      <c r="D105" s="1">
        <f t="shared" ca="1" si="21"/>
        <v>-4.8419397624312275</v>
      </c>
      <c r="E105" s="1">
        <f t="shared" ca="1" si="14"/>
        <v>34.179030118784389</v>
      </c>
      <c r="F105" s="1">
        <f t="shared" ca="1" si="19"/>
        <v>1.2459725289935963</v>
      </c>
      <c r="G105" s="1">
        <f t="shared" ca="1" si="22"/>
        <v>3.0434386468975281</v>
      </c>
      <c r="H105" s="1">
        <f t="shared" ca="1" si="15"/>
        <v>38.121719323448765</v>
      </c>
      <c r="I105" s="1">
        <f t="shared" ca="1" si="20"/>
        <v>0.86943425329297586</v>
      </c>
      <c r="J105" s="1">
        <f t="shared" ca="1" si="23"/>
        <v>12.118789224173321</v>
      </c>
      <c r="K105" s="1">
        <f t="shared" ca="1" si="16"/>
        <v>42.659394612086665</v>
      </c>
      <c r="L105" s="1">
        <f t="shared" si="17"/>
        <v>36.6</v>
      </c>
    </row>
    <row r="106" spans="2:12" x14ac:dyDescent="0.25">
      <c r="B106" s="1">
        <v>84</v>
      </c>
      <c r="C106" s="1">
        <f t="shared" ca="1" si="18"/>
        <v>-1.0224146341589584</v>
      </c>
      <c r="D106" s="1">
        <f t="shared" ca="1" si="21"/>
        <v>-5.8643543965901861</v>
      </c>
      <c r="E106" s="1">
        <f t="shared" ca="1" si="14"/>
        <v>33.867822801704904</v>
      </c>
      <c r="F106" s="1">
        <f t="shared" ca="1" si="19"/>
        <v>0.61512187412265507</v>
      </c>
      <c r="G106" s="1">
        <f t="shared" ca="1" si="22"/>
        <v>3.658560521020183</v>
      </c>
      <c r="H106" s="1">
        <f t="shared" ca="1" si="15"/>
        <v>38.629280260510086</v>
      </c>
      <c r="I106" s="1">
        <f t="shared" ca="1" si="20"/>
        <v>0.22934338200568227</v>
      </c>
      <c r="J106" s="1">
        <f t="shared" ca="1" si="23"/>
        <v>12.348132606179004</v>
      </c>
      <c r="K106" s="1">
        <f t="shared" ca="1" si="16"/>
        <v>42.974066303089501</v>
      </c>
      <c r="L106" s="1">
        <f t="shared" si="17"/>
        <v>36.799999999999997</v>
      </c>
    </row>
    <row r="107" spans="2:12" x14ac:dyDescent="0.25">
      <c r="B107" s="1">
        <v>85</v>
      </c>
      <c r="C107" s="1">
        <f t="shared" ca="1" si="18"/>
        <v>-0.52703525296983045</v>
      </c>
      <c r="D107" s="1">
        <f t="shared" ca="1" si="21"/>
        <v>-6.3913896495600167</v>
      </c>
      <c r="E107" s="1">
        <f t="shared" ca="1" si="14"/>
        <v>33.804305175219994</v>
      </c>
      <c r="F107" s="1">
        <f t="shared" ca="1" si="19"/>
        <v>-0.12792043393485777</v>
      </c>
      <c r="G107" s="1">
        <f t="shared" ca="1" si="22"/>
        <v>3.5306400870853252</v>
      </c>
      <c r="H107" s="1">
        <f t="shared" ca="1" si="15"/>
        <v>38.765320043542665</v>
      </c>
      <c r="I107" s="1">
        <f t="shared" ca="1" si="20"/>
        <v>-0.66088481059102633</v>
      </c>
      <c r="J107" s="1">
        <f t="shared" ca="1" si="23"/>
        <v>11.687247795587977</v>
      </c>
      <c r="K107" s="1">
        <f t="shared" ca="1" si="16"/>
        <v>42.843623897793989</v>
      </c>
      <c r="L107" s="1">
        <f t="shared" si="17"/>
        <v>37</v>
      </c>
    </row>
    <row r="108" spans="2:12" x14ac:dyDescent="0.25">
      <c r="B108" s="1">
        <v>86</v>
      </c>
      <c r="C108" s="1">
        <f t="shared" ca="1" si="18"/>
        <v>4.2992912901487601E-2</v>
      </c>
      <c r="D108" s="1">
        <f t="shared" ca="1" si="21"/>
        <v>-6.348396736658529</v>
      </c>
      <c r="E108" s="1">
        <f t="shared" ca="1" si="14"/>
        <v>34.025801631670738</v>
      </c>
      <c r="F108" s="1">
        <f t="shared" ca="1" si="19"/>
        <v>-1.1796257578792146</v>
      </c>
      <c r="G108" s="1">
        <f t="shared" ca="1" si="22"/>
        <v>2.3510143292061105</v>
      </c>
      <c r="H108" s="1">
        <f t="shared" ca="1" si="15"/>
        <v>38.375507164603057</v>
      </c>
      <c r="I108" s="1">
        <f t="shared" ca="1" si="20"/>
        <v>2.2511683628766717</v>
      </c>
      <c r="J108" s="1">
        <f t="shared" ca="1" si="23"/>
        <v>13.938416158464648</v>
      </c>
      <c r="K108" s="1">
        <f t="shared" ca="1" si="16"/>
        <v>44.169208079232327</v>
      </c>
      <c r="L108" s="1">
        <f t="shared" si="17"/>
        <v>37.200000000000003</v>
      </c>
    </row>
    <row r="109" spans="2:12" x14ac:dyDescent="0.25">
      <c r="B109" s="1">
        <v>87</v>
      </c>
      <c r="C109" s="1">
        <f t="shared" ca="1" si="18"/>
        <v>-4.6493912726256234E-2</v>
      </c>
      <c r="D109" s="1">
        <f t="shared" ca="1" si="21"/>
        <v>-6.3948906493847852</v>
      </c>
      <c r="E109" s="1">
        <f t="shared" ca="1" si="14"/>
        <v>34.20255467530761</v>
      </c>
      <c r="F109" s="1">
        <f t="shared" ca="1" si="19"/>
        <v>1.411680247576242</v>
      </c>
      <c r="G109" s="1">
        <f t="shared" ca="1" si="22"/>
        <v>3.7626945767823523</v>
      </c>
      <c r="H109" s="1">
        <f t="shared" ca="1" si="15"/>
        <v>39.281347288391181</v>
      </c>
      <c r="I109" s="1">
        <f t="shared" ca="1" si="20"/>
        <v>-0.40874644264474863</v>
      </c>
      <c r="J109" s="1">
        <f t="shared" ca="1" si="23"/>
        <v>13.5296697158199</v>
      </c>
      <c r="K109" s="1">
        <f t="shared" ca="1" si="16"/>
        <v>44.164834857909952</v>
      </c>
      <c r="L109" s="1">
        <f t="shared" si="17"/>
        <v>37.400000000000006</v>
      </c>
    </row>
    <row r="110" spans="2:12" x14ac:dyDescent="0.25">
      <c r="B110" s="1">
        <v>88</v>
      </c>
      <c r="C110" s="1">
        <f t="shared" ca="1" si="18"/>
        <v>-1.4068644811773225</v>
      </c>
      <c r="D110" s="1">
        <f t="shared" ca="1" si="21"/>
        <v>-7.8017551305621078</v>
      </c>
      <c r="E110" s="1">
        <f t="shared" ca="1" si="14"/>
        <v>33.699122434718944</v>
      </c>
      <c r="F110" s="1">
        <f t="shared" ca="1" si="19"/>
        <v>0.47986060246797513</v>
      </c>
      <c r="G110" s="1">
        <f t="shared" ca="1" si="22"/>
        <v>4.2425551792503278</v>
      </c>
      <c r="H110" s="1">
        <f t="shared" ca="1" si="15"/>
        <v>39.721277589625167</v>
      </c>
      <c r="I110" s="1">
        <f t="shared" ca="1" si="20"/>
        <v>5.0098949075267969E-2</v>
      </c>
      <c r="J110" s="1">
        <f t="shared" ca="1" si="23"/>
        <v>13.579768664895168</v>
      </c>
      <c r="K110" s="1">
        <f t="shared" ca="1" si="16"/>
        <v>44.389884332447586</v>
      </c>
      <c r="L110" s="1">
        <f t="shared" si="17"/>
        <v>37.6</v>
      </c>
    </row>
    <row r="111" spans="2:12" x14ac:dyDescent="0.25">
      <c r="B111" s="1">
        <v>89</v>
      </c>
      <c r="C111" s="1">
        <f t="shared" ca="1" si="18"/>
        <v>-1.7175786930296759</v>
      </c>
      <c r="D111" s="1">
        <f t="shared" ca="1" si="21"/>
        <v>-9.5193338235917828</v>
      </c>
      <c r="E111" s="1">
        <f t="shared" ca="1" si="14"/>
        <v>33.040333088204108</v>
      </c>
      <c r="F111" s="1">
        <f t="shared" ca="1" si="19"/>
        <v>-0.15700594503393803</v>
      </c>
      <c r="G111" s="1">
        <f t="shared" ca="1" si="22"/>
        <v>4.0855492342163897</v>
      </c>
      <c r="H111" s="1">
        <f t="shared" ca="1" si="15"/>
        <v>39.842774617108191</v>
      </c>
      <c r="I111" s="1">
        <f t="shared" ca="1" si="20"/>
        <v>-1.2510625474992583</v>
      </c>
      <c r="J111" s="1">
        <f t="shared" ca="1" si="23"/>
        <v>12.32870611739591</v>
      </c>
      <c r="K111" s="1">
        <f t="shared" ca="1" si="16"/>
        <v>43.964353058697952</v>
      </c>
      <c r="L111" s="1">
        <f t="shared" si="17"/>
        <v>37.799999999999997</v>
      </c>
    </row>
    <row r="112" spans="2:12" x14ac:dyDescent="0.25">
      <c r="B112" s="1">
        <v>90</v>
      </c>
      <c r="C112" s="1">
        <f t="shared" ca="1" si="18"/>
        <v>1.24493413799701</v>
      </c>
      <c r="D112" s="1">
        <f t="shared" ca="1" si="21"/>
        <v>-8.2743996855947728</v>
      </c>
      <c r="E112" s="1">
        <f t="shared" ca="1" si="14"/>
        <v>33.862800157202614</v>
      </c>
      <c r="F112" s="1">
        <f t="shared" ca="1" si="19"/>
        <v>-1.267171192613038</v>
      </c>
      <c r="G112" s="1">
        <f t="shared" ca="1" si="22"/>
        <v>2.8183780416033519</v>
      </c>
      <c r="H112" s="1">
        <f t="shared" ca="1" si="15"/>
        <v>39.409189020801676</v>
      </c>
      <c r="I112" s="1">
        <f t="shared" ca="1" si="20"/>
        <v>-0.23767647378526316</v>
      </c>
      <c r="J112" s="1">
        <f t="shared" ca="1" si="23"/>
        <v>12.091029643610646</v>
      </c>
      <c r="K112" s="1">
        <f t="shared" ca="1" si="16"/>
        <v>44.045514821805327</v>
      </c>
      <c r="L112" s="1">
        <f t="shared" si="17"/>
        <v>38</v>
      </c>
    </row>
    <row r="113" spans="2:12" x14ac:dyDescent="0.25">
      <c r="B113" s="1">
        <v>91</v>
      </c>
      <c r="C113" s="1">
        <f t="shared" ca="1" si="18"/>
        <v>1.4713078072200814</v>
      </c>
      <c r="D113" s="1">
        <f t="shared" ca="1" si="21"/>
        <v>-6.8030918783746914</v>
      </c>
      <c r="E113" s="1">
        <f t="shared" ca="1" si="14"/>
        <v>34.798454060812659</v>
      </c>
      <c r="F113" s="1">
        <f t="shared" ca="1" si="19"/>
        <v>1.6445768076042033</v>
      </c>
      <c r="G113" s="1">
        <f t="shared" ca="1" si="22"/>
        <v>4.4629548492075557</v>
      </c>
      <c r="H113" s="1">
        <f t="shared" ca="1" si="15"/>
        <v>40.431477424603784</v>
      </c>
      <c r="I113" s="1">
        <f t="shared" ca="1" si="20"/>
        <v>1.4543413189458028</v>
      </c>
      <c r="J113" s="1">
        <f t="shared" ca="1" si="23"/>
        <v>13.545370962556449</v>
      </c>
      <c r="K113" s="1">
        <f t="shared" ca="1" si="16"/>
        <v>44.972685481278226</v>
      </c>
      <c r="L113" s="1">
        <f t="shared" si="17"/>
        <v>38.200000000000003</v>
      </c>
    </row>
    <row r="114" spans="2:12" x14ac:dyDescent="0.25">
      <c r="B114" s="1">
        <v>92</v>
      </c>
      <c r="C114" s="1">
        <f t="shared" ca="1" si="18"/>
        <v>0.74621977284597274</v>
      </c>
      <c r="D114" s="1">
        <f t="shared" ca="1" si="21"/>
        <v>-6.0568721055287185</v>
      </c>
      <c r="E114" s="1">
        <f t="shared" ca="1" si="14"/>
        <v>35.371563947235643</v>
      </c>
      <c r="F114" s="1">
        <f t="shared" ca="1" si="19"/>
        <v>-0.38977296151357832</v>
      </c>
      <c r="G114" s="1">
        <f t="shared" ca="1" si="22"/>
        <v>4.0731818876939769</v>
      </c>
      <c r="H114" s="1">
        <f t="shared" ca="1" si="15"/>
        <v>40.436590943846994</v>
      </c>
      <c r="I114" s="1">
        <f t="shared" ca="1" si="20"/>
        <v>-0.29247686909400095</v>
      </c>
      <c r="J114" s="1">
        <f t="shared" ca="1" si="23"/>
        <v>13.252894093462448</v>
      </c>
      <c r="K114" s="1">
        <f t="shared" ca="1" si="16"/>
        <v>45.026447046731228</v>
      </c>
      <c r="L114" s="1">
        <f t="shared" si="17"/>
        <v>38.400000000000006</v>
      </c>
    </row>
    <row r="115" spans="2:12" x14ac:dyDescent="0.25">
      <c r="B115" s="1">
        <v>93</v>
      </c>
      <c r="C115" s="1">
        <f t="shared" ca="1" si="18"/>
        <v>-0.11903151012191315</v>
      </c>
      <c r="D115" s="1">
        <f t="shared" ca="1" si="21"/>
        <v>-6.1759036156506317</v>
      </c>
      <c r="E115" s="1">
        <f t="shared" ca="1" si="14"/>
        <v>35.512048192174689</v>
      </c>
      <c r="F115" s="1">
        <f t="shared" ca="1" si="19"/>
        <v>1.292582473815983</v>
      </c>
      <c r="G115" s="1">
        <f t="shared" ca="1" si="22"/>
        <v>5.3657643615099602</v>
      </c>
      <c r="H115" s="1">
        <f t="shared" ca="1" si="15"/>
        <v>41.282882180754982</v>
      </c>
      <c r="I115" s="1">
        <f t="shared" ca="1" si="20"/>
        <v>1.5754777931060491</v>
      </c>
      <c r="J115" s="1">
        <f t="shared" ca="1" si="23"/>
        <v>14.828371886568497</v>
      </c>
      <c r="K115" s="1">
        <f t="shared" ca="1" si="16"/>
        <v>46.014185943284247</v>
      </c>
      <c r="L115" s="1">
        <f t="shared" si="17"/>
        <v>38.6</v>
      </c>
    </row>
    <row r="116" spans="2:12" x14ac:dyDescent="0.25">
      <c r="B116" s="1">
        <v>94</v>
      </c>
      <c r="C116" s="1">
        <f t="shared" ca="1" si="18"/>
        <v>6.9196165606025595E-2</v>
      </c>
      <c r="D116" s="1">
        <f t="shared" ca="1" si="21"/>
        <v>-6.1067074500446061</v>
      </c>
      <c r="E116" s="1">
        <f t="shared" ca="1" si="14"/>
        <v>35.746646274977692</v>
      </c>
      <c r="F116" s="1">
        <f t="shared" ca="1" si="19"/>
        <v>4.0526656846857044E-2</v>
      </c>
      <c r="G116" s="1">
        <f t="shared" ca="1" si="22"/>
        <v>5.4062910183568169</v>
      </c>
      <c r="H116" s="1">
        <f t="shared" ca="1" si="15"/>
        <v>41.503145509178403</v>
      </c>
      <c r="I116" s="1">
        <f t="shared" ca="1" si="20"/>
        <v>-1.0606916856019342</v>
      </c>
      <c r="J116" s="1">
        <f t="shared" ca="1" si="23"/>
        <v>13.767680200966563</v>
      </c>
      <c r="K116" s="1">
        <f t="shared" ca="1" si="16"/>
        <v>45.68384010048328</v>
      </c>
      <c r="L116" s="1">
        <f t="shared" si="17"/>
        <v>38.799999999999997</v>
      </c>
    </row>
    <row r="117" spans="2:12" x14ac:dyDescent="0.25">
      <c r="B117" s="1">
        <v>95</v>
      </c>
      <c r="C117" s="1">
        <f t="shared" ca="1" si="18"/>
        <v>-8.6704775950228394E-3</v>
      </c>
      <c r="D117" s="1">
        <f t="shared" ca="1" si="21"/>
        <v>-6.1153779276396287</v>
      </c>
      <c r="E117" s="1">
        <f t="shared" ca="1" si="14"/>
        <v>35.942311036180186</v>
      </c>
      <c r="F117" s="1">
        <f t="shared" ca="1" si="19"/>
        <v>-0.11368449877519091</v>
      </c>
      <c r="G117" s="1">
        <f t="shared" ca="1" si="22"/>
        <v>5.2926065195816259</v>
      </c>
      <c r="H117" s="1">
        <f t="shared" ca="1" si="15"/>
        <v>41.646303259790812</v>
      </c>
      <c r="I117" s="1">
        <f t="shared" ca="1" si="20"/>
        <v>-0.23715549289996277</v>
      </c>
      <c r="J117" s="1">
        <f t="shared" ca="1" si="23"/>
        <v>13.530524708066601</v>
      </c>
      <c r="K117" s="1">
        <f t="shared" ca="1" si="16"/>
        <v>45.765262354033297</v>
      </c>
      <c r="L117" s="1">
        <f t="shared" si="17"/>
        <v>39</v>
      </c>
    </row>
    <row r="118" spans="2:12" x14ac:dyDescent="0.25">
      <c r="B118" s="1">
        <v>96</v>
      </c>
      <c r="C118" s="1">
        <f t="shared" ca="1" si="18"/>
        <v>0.81155805186787044</v>
      </c>
      <c r="D118" s="1">
        <f t="shared" ca="1" si="21"/>
        <v>-5.3038198757717581</v>
      </c>
      <c r="E118" s="1">
        <f t="shared" ca="1" si="14"/>
        <v>36.548090062114127</v>
      </c>
      <c r="F118" s="1">
        <f t="shared" ca="1" si="19"/>
        <v>-8.1411287457486506E-2</v>
      </c>
      <c r="G118" s="1">
        <f t="shared" ca="1" si="22"/>
        <v>5.2111952321241395</v>
      </c>
      <c r="H118" s="1">
        <f t="shared" ca="1" si="15"/>
        <v>41.805597616062073</v>
      </c>
      <c r="I118" s="1">
        <f t="shared" ca="1" si="20"/>
        <v>-5.2049771054136301E-2</v>
      </c>
      <c r="J118" s="1">
        <f t="shared" ca="1" si="23"/>
        <v>13.478474937012464</v>
      </c>
      <c r="K118" s="1">
        <f t="shared" ca="1" si="16"/>
        <v>45.939237468506235</v>
      </c>
      <c r="L118" s="1">
        <f t="shared" si="17"/>
        <v>39.200000000000003</v>
      </c>
    </row>
    <row r="119" spans="2:12" x14ac:dyDescent="0.25">
      <c r="B119" s="1">
        <v>97</v>
      </c>
      <c r="C119" s="1">
        <f t="shared" ca="1" si="18"/>
        <v>0.1195822456981884</v>
      </c>
      <c r="D119" s="1">
        <f t="shared" ca="1" si="21"/>
        <v>-5.1842376300735697</v>
      </c>
      <c r="E119" s="1">
        <f t="shared" ca="1" si="14"/>
        <v>36.807881184963222</v>
      </c>
      <c r="F119" s="1">
        <f t="shared" ca="1" si="19"/>
        <v>-1.4611131693664869</v>
      </c>
      <c r="G119" s="1">
        <f t="shared" ca="1" si="22"/>
        <v>3.7500820627576523</v>
      </c>
      <c r="H119" s="1">
        <f t="shared" ca="1" si="15"/>
        <v>41.275041031378834</v>
      </c>
      <c r="I119" s="1">
        <f t="shared" ca="1" si="20"/>
        <v>1.6595679331181248</v>
      </c>
      <c r="J119" s="1">
        <f t="shared" ca="1" si="23"/>
        <v>15.138042870130588</v>
      </c>
      <c r="K119" s="1">
        <f t="shared" ca="1" si="16"/>
        <v>46.969021435065301</v>
      </c>
      <c r="L119" s="1">
        <f t="shared" si="17"/>
        <v>39.400000000000006</v>
      </c>
    </row>
    <row r="120" spans="2:12" x14ac:dyDescent="0.25">
      <c r="B120" s="1">
        <v>98</v>
      </c>
      <c r="C120" s="1">
        <f t="shared" ca="1" si="18"/>
        <v>-0.27799760555077374</v>
      </c>
      <c r="D120" s="1">
        <f t="shared" ca="1" si="21"/>
        <v>-5.4622352356243438</v>
      </c>
      <c r="E120" s="1">
        <f t="shared" ca="1" si="14"/>
        <v>36.868882382187827</v>
      </c>
      <c r="F120" s="1">
        <f t="shared" ca="1" si="19"/>
        <v>1.4054341369499315</v>
      </c>
      <c r="G120" s="1">
        <f t="shared" ca="1" si="22"/>
        <v>5.1555161997075842</v>
      </c>
      <c r="H120" s="1">
        <f t="shared" ca="1" si="15"/>
        <v>42.17775809985379</v>
      </c>
      <c r="I120" s="1">
        <f t="shared" ca="1" si="20"/>
        <v>-0.51023931374032416</v>
      </c>
      <c r="J120" s="1">
        <f t="shared" ca="1" si="23"/>
        <v>14.627803556390264</v>
      </c>
      <c r="K120" s="1">
        <f t="shared" ca="1" si="16"/>
        <v>46.913901778195132</v>
      </c>
      <c r="L120" s="1">
        <f t="shared" si="17"/>
        <v>39.6</v>
      </c>
    </row>
    <row r="121" spans="2:12" x14ac:dyDescent="0.25">
      <c r="B121" s="1">
        <v>99</v>
      </c>
      <c r="C121" s="1">
        <f t="shared" ca="1" si="18"/>
        <v>-0.51808958238107838</v>
      </c>
      <c r="D121" s="1">
        <f t="shared" ca="1" si="21"/>
        <v>-5.980324818005422</v>
      </c>
      <c r="E121" s="1">
        <f t="shared" ca="1" si="14"/>
        <v>36.809837590997283</v>
      </c>
      <c r="F121" s="1">
        <f t="shared" ca="1" si="19"/>
        <v>-3.4993713366944141</v>
      </c>
      <c r="G121" s="1">
        <f t="shared" ca="1" si="22"/>
        <v>1.6561448630131701</v>
      </c>
      <c r="H121" s="1">
        <f t="shared" ca="1" si="15"/>
        <v>40.628072431506581</v>
      </c>
      <c r="I121" s="1">
        <f t="shared" ca="1" si="20"/>
        <v>-1.5940890221939659</v>
      </c>
      <c r="J121" s="1">
        <f t="shared" ca="1" si="23"/>
        <v>13.033714534196298</v>
      </c>
      <c r="K121" s="1">
        <f t="shared" ca="1" si="16"/>
        <v>46.316857267098143</v>
      </c>
      <c r="L121" s="1">
        <f t="shared" si="17"/>
        <v>39.799999999999997</v>
      </c>
    </row>
    <row r="122" spans="2:12" x14ac:dyDescent="0.25">
      <c r="B122" s="1">
        <v>100</v>
      </c>
      <c r="C122" s="1">
        <f t="shared" ca="1" si="18"/>
        <v>0.36997931502039172</v>
      </c>
      <c r="D122" s="1">
        <f t="shared" ca="1" si="21"/>
        <v>-5.6103455029850302</v>
      </c>
      <c r="E122" s="1">
        <f t="shared" ca="1" si="14"/>
        <v>37.194827248507487</v>
      </c>
      <c r="F122" s="1">
        <f t="shared" ca="1" si="19"/>
        <v>-0.44453184834404608</v>
      </c>
      <c r="G122" s="1">
        <f t="shared" ca="1" si="22"/>
        <v>1.211613014669124</v>
      </c>
      <c r="H122" s="1">
        <f t="shared" ca="1" si="15"/>
        <v>40.605806507334563</v>
      </c>
      <c r="I122" s="1">
        <f t="shared" ca="1" si="20"/>
        <v>0.86456714592341777</v>
      </c>
      <c r="J122" s="1">
        <f t="shared" ca="1" si="23"/>
        <v>13.898281680119716</v>
      </c>
      <c r="K122" s="1">
        <f t="shared" ca="1" si="16"/>
        <v>46.949140840059854</v>
      </c>
      <c r="L122" s="1">
        <f t="shared" si="17"/>
        <v>40</v>
      </c>
    </row>
    <row r="123" spans="2:12" x14ac:dyDescent="0.25">
      <c r="B123" s="1">
        <v>101</v>
      </c>
      <c r="C123" s="1">
        <f t="shared" ca="1" si="18"/>
        <v>-0.66407091393742856</v>
      </c>
      <c r="D123" s="1">
        <f t="shared" ca="1" si="21"/>
        <v>-6.2744164169224588</v>
      </c>
      <c r="E123" s="1">
        <f t="shared" ca="1" si="14"/>
        <v>37.062791791538771</v>
      </c>
      <c r="F123" s="1">
        <f t="shared" ca="1" si="19"/>
        <v>-2.6827198936446166</v>
      </c>
      <c r="G123" s="1">
        <f t="shared" ca="1" si="22"/>
        <v>-1.4711068789754926</v>
      </c>
      <c r="H123" s="1">
        <f t="shared" ca="1" si="15"/>
        <v>39.464446560512258</v>
      </c>
      <c r="I123" s="1">
        <f t="shared" ca="1" si="20"/>
        <v>-0.15975779114633384</v>
      </c>
      <c r="J123" s="1">
        <f t="shared" ca="1" si="23"/>
        <v>13.738523888973383</v>
      </c>
      <c r="K123" s="1">
        <f t="shared" ca="1" si="16"/>
        <v>47.069261944486698</v>
      </c>
      <c r="L123" s="1">
        <f t="shared" si="17"/>
        <v>40.200000000000003</v>
      </c>
    </row>
    <row r="124" spans="2:12" x14ac:dyDescent="0.25">
      <c r="B124" s="1">
        <v>102</v>
      </c>
      <c r="C124" s="1">
        <f t="shared" ca="1" si="18"/>
        <v>-0.10613229434759734</v>
      </c>
      <c r="D124" s="1">
        <f t="shared" ca="1" si="21"/>
        <v>-6.3805487112700563</v>
      </c>
      <c r="E124" s="1">
        <f t="shared" ca="1" si="14"/>
        <v>37.20972564436498</v>
      </c>
      <c r="F124" s="1">
        <f t="shared" ca="1" si="19"/>
        <v>0.35054773367274011</v>
      </c>
      <c r="G124" s="1">
        <f t="shared" ca="1" si="22"/>
        <v>-1.1205591453027526</v>
      </c>
      <c r="H124" s="1">
        <f t="shared" ca="1" si="15"/>
        <v>39.839720427348631</v>
      </c>
      <c r="I124" s="1">
        <f t="shared" ca="1" si="20"/>
        <v>1.1690892232705499</v>
      </c>
      <c r="J124" s="1">
        <f t="shared" ca="1" si="23"/>
        <v>14.907613112243933</v>
      </c>
      <c r="K124" s="1">
        <f t="shared" ca="1" si="16"/>
        <v>47.853806556121974</v>
      </c>
      <c r="L124" s="1">
        <f t="shared" si="17"/>
        <v>40.400000000000006</v>
      </c>
    </row>
    <row r="125" spans="2:12" x14ac:dyDescent="0.25">
      <c r="B125" s="1">
        <v>103</v>
      </c>
      <c r="C125" s="1">
        <f t="shared" ca="1" si="18"/>
        <v>-0.4737256605966515</v>
      </c>
      <c r="D125" s="1">
        <f t="shared" ca="1" si="21"/>
        <v>-6.8542743718667074</v>
      </c>
      <c r="E125" s="1">
        <f t="shared" ca="1" si="14"/>
        <v>37.172862814066647</v>
      </c>
      <c r="F125" s="1">
        <f t="shared" ca="1" si="19"/>
        <v>0.97301078066011848</v>
      </c>
      <c r="G125" s="1">
        <f t="shared" ca="1" si="22"/>
        <v>-0.1475483646426341</v>
      </c>
      <c r="H125" s="1">
        <f t="shared" ca="1" si="15"/>
        <v>40.526225817678686</v>
      </c>
      <c r="I125" s="1">
        <f t="shared" ca="1" si="20"/>
        <v>-1.7329283907637374</v>
      </c>
      <c r="J125" s="1">
        <f t="shared" ca="1" si="23"/>
        <v>13.174684721480196</v>
      </c>
      <c r="K125" s="1">
        <f t="shared" ca="1" si="16"/>
        <v>47.187342360740097</v>
      </c>
      <c r="L125" s="1">
        <f t="shared" si="17"/>
        <v>40.6</v>
      </c>
    </row>
    <row r="126" spans="2:12" x14ac:dyDescent="0.25">
      <c r="B126" s="1">
        <v>104</v>
      </c>
      <c r="C126" s="1">
        <f t="shared" ca="1" si="18"/>
        <v>2.9544502461394893</v>
      </c>
      <c r="D126" s="1">
        <f t="shared" ca="1" si="21"/>
        <v>-3.8998241257272181</v>
      </c>
      <c r="E126" s="1">
        <f t="shared" ca="1" si="14"/>
        <v>38.850087937136387</v>
      </c>
      <c r="F126" s="1">
        <f t="shared" ca="1" si="19"/>
        <v>1.0947140925300332</v>
      </c>
      <c r="G126" s="1">
        <f t="shared" ca="1" si="22"/>
        <v>0.94716572788739906</v>
      </c>
      <c r="H126" s="1">
        <f t="shared" ca="1" si="15"/>
        <v>41.273582863943695</v>
      </c>
      <c r="I126" s="1">
        <f t="shared" ca="1" si="20"/>
        <v>-2.1293196824226852</v>
      </c>
      <c r="J126" s="1">
        <f t="shared" ca="1" si="23"/>
        <v>11.045365039057511</v>
      </c>
      <c r="K126" s="1">
        <f t="shared" ca="1" si="16"/>
        <v>46.322682519528755</v>
      </c>
      <c r="L126" s="1">
        <f t="shared" si="17"/>
        <v>40.799999999999997</v>
      </c>
    </row>
    <row r="127" spans="2:12" x14ac:dyDescent="0.25">
      <c r="B127" s="1">
        <v>105</v>
      </c>
      <c r="C127" s="1">
        <f t="shared" ca="1" si="18"/>
        <v>-0.21971004123916199</v>
      </c>
      <c r="D127" s="1">
        <f t="shared" ca="1" si="21"/>
        <v>-4.1195341669663801</v>
      </c>
      <c r="E127" s="1">
        <f t="shared" ca="1" si="14"/>
        <v>38.940232916516813</v>
      </c>
      <c r="F127" s="1">
        <f t="shared" ca="1" si="19"/>
        <v>0.6200906318583681</v>
      </c>
      <c r="G127" s="1">
        <f t="shared" ca="1" si="22"/>
        <v>1.5672563597457672</v>
      </c>
      <c r="H127" s="1">
        <f t="shared" ca="1" si="15"/>
        <v>41.783628179872885</v>
      </c>
      <c r="I127" s="1">
        <f t="shared" ca="1" si="20"/>
        <v>0.70425650954263486</v>
      </c>
      <c r="J127" s="1">
        <f t="shared" ca="1" si="23"/>
        <v>11.749621548600146</v>
      </c>
      <c r="K127" s="1">
        <f t="shared" ca="1" si="16"/>
        <v>46.874810774300073</v>
      </c>
      <c r="L127" s="1">
        <f t="shared" si="17"/>
        <v>41</v>
      </c>
    </row>
    <row r="128" spans="2:12" x14ac:dyDescent="0.25">
      <c r="B128" s="1">
        <v>106</v>
      </c>
      <c r="C128" s="1">
        <f t="shared" ca="1" si="18"/>
        <v>1.2691298010458789</v>
      </c>
      <c r="D128" s="1">
        <f t="shared" ca="1" si="21"/>
        <v>-2.8504043659205012</v>
      </c>
      <c r="E128" s="1">
        <f t="shared" ca="1" si="14"/>
        <v>39.774797817039754</v>
      </c>
      <c r="F128" s="1">
        <f t="shared" ca="1" si="19"/>
        <v>-0.73982824401864056</v>
      </c>
      <c r="G128" s="1">
        <f t="shared" ca="1" si="22"/>
        <v>0.8274281157271266</v>
      </c>
      <c r="H128" s="1">
        <f t="shared" ca="1" si="15"/>
        <v>41.613714057863568</v>
      </c>
      <c r="I128" s="1">
        <f t="shared" ca="1" si="20"/>
        <v>-2.1939998262627332</v>
      </c>
      <c r="J128" s="1">
        <f t="shared" ca="1" si="23"/>
        <v>9.5556217223374134</v>
      </c>
      <c r="K128" s="1">
        <f t="shared" ca="1" si="16"/>
        <v>45.977810861168706</v>
      </c>
      <c r="L128" s="1">
        <f t="shared" si="17"/>
        <v>41.2</v>
      </c>
    </row>
    <row r="129" spans="2:12" x14ac:dyDescent="0.25">
      <c r="B129" s="1">
        <v>107</v>
      </c>
      <c r="C129" s="1">
        <f t="shared" ca="1" si="18"/>
        <v>-0.80042481982917146</v>
      </c>
      <c r="D129" s="1">
        <f t="shared" ca="1" si="21"/>
        <v>-3.6508291857496724</v>
      </c>
      <c r="E129" s="1">
        <f t="shared" ca="1" si="14"/>
        <v>39.57458540712517</v>
      </c>
      <c r="F129" s="1">
        <f t="shared" ca="1" si="19"/>
        <v>0.27695275520692597</v>
      </c>
      <c r="G129" s="1">
        <f t="shared" ca="1" si="22"/>
        <v>1.1043808709340526</v>
      </c>
      <c r="H129" s="1">
        <f t="shared" ca="1" si="15"/>
        <v>41.952190435467031</v>
      </c>
      <c r="I129" s="1">
        <f t="shared" ca="1" si="20"/>
        <v>1.5206575304117336</v>
      </c>
      <c r="J129" s="1">
        <f t="shared" ca="1" si="23"/>
        <v>11.076279252749147</v>
      </c>
      <c r="K129" s="1">
        <f t="shared" ca="1" si="16"/>
        <v>46.938139626374578</v>
      </c>
      <c r="L129" s="1">
        <f t="shared" si="17"/>
        <v>41.400000000000006</v>
      </c>
    </row>
    <row r="130" spans="2:12" x14ac:dyDescent="0.25">
      <c r="B130" s="1">
        <v>108</v>
      </c>
      <c r="C130" s="1">
        <f t="shared" ca="1" si="18"/>
        <v>1.231971882337356</v>
      </c>
      <c r="D130" s="1">
        <f t="shared" ca="1" si="21"/>
        <v>-2.4188573034123166</v>
      </c>
      <c r="E130" s="1">
        <f t="shared" ca="1" si="14"/>
        <v>40.390571348293847</v>
      </c>
      <c r="F130" s="1">
        <f t="shared" ca="1" si="19"/>
        <v>-0.31899832664459454</v>
      </c>
      <c r="G130" s="1">
        <f t="shared" ca="1" si="22"/>
        <v>0.78538254428945797</v>
      </c>
      <c r="H130" s="1">
        <f t="shared" ca="1" si="15"/>
        <v>41.992691272144732</v>
      </c>
      <c r="I130" s="1">
        <f t="shared" ca="1" si="20"/>
        <v>-0.14897509620498467</v>
      </c>
      <c r="J130" s="1">
        <f t="shared" ca="1" si="23"/>
        <v>10.927304156544162</v>
      </c>
      <c r="K130" s="1">
        <f t="shared" ca="1" si="16"/>
        <v>47.063652078272085</v>
      </c>
      <c r="L130" s="1">
        <f t="shared" si="17"/>
        <v>41.6</v>
      </c>
    </row>
    <row r="131" spans="2:12" x14ac:dyDescent="0.25">
      <c r="B131" s="1">
        <v>109</v>
      </c>
      <c r="C131" s="1">
        <f t="shared" ca="1" si="18"/>
        <v>0.51627198193742574</v>
      </c>
      <c r="D131" s="1">
        <f t="shared" ca="1" si="21"/>
        <v>-1.9025853214748909</v>
      </c>
      <c r="E131" s="1">
        <f t="shared" ca="1" si="14"/>
        <v>40.848707339262553</v>
      </c>
      <c r="F131" s="1">
        <f t="shared" ca="1" si="19"/>
        <v>0.33146960397550967</v>
      </c>
      <c r="G131" s="1">
        <f t="shared" ca="1" si="22"/>
        <v>1.1168521482649676</v>
      </c>
      <c r="H131" s="1">
        <f t="shared" ca="1" si="15"/>
        <v>42.358426074132481</v>
      </c>
      <c r="I131" s="1">
        <f t="shared" ca="1" si="20"/>
        <v>0.9720784491330573</v>
      </c>
      <c r="J131" s="1">
        <f t="shared" ca="1" si="23"/>
        <v>11.89938260567722</v>
      </c>
      <c r="K131" s="1">
        <f t="shared" ca="1" si="16"/>
        <v>47.749691302838606</v>
      </c>
      <c r="L131" s="1">
        <f t="shared" si="17"/>
        <v>41.8</v>
      </c>
    </row>
    <row r="132" spans="2:12" x14ac:dyDescent="0.25">
      <c r="B132" s="1">
        <v>110</v>
      </c>
      <c r="C132" s="1">
        <f t="shared" ca="1" si="18"/>
        <v>-4.8507796025086244E-2</v>
      </c>
      <c r="D132" s="1">
        <f t="shared" ca="1" si="21"/>
        <v>-1.951093117499977</v>
      </c>
      <c r="E132" s="1">
        <f t="shared" ca="1" si="14"/>
        <v>41.02445344125001</v>
      </c>
      <c r="F132" s="1">
        <f t="shared" ca="1" si="19"/>
        <v>-0.69969147725636327</v>
      </c>
      <c r="G132" s="1">
        <f t="shared" ca="1" si="22"/>
        <v>0.41716067100860432</v>
      </c>
      <c r="H132" s="1">
        <f t="shared" ca="1" si="15"/>
        <v>42.208580335504301</v>
      </c>
      <c r="I132" s="1">
        <f t="shared" ca="1" si="20"/>
        <v>-1.146516367282324E-2</v>
      </c>
      <c r="J132" s="1">
        <f t="shared" ca="1" si="23"/>
        <v>11.887917442004396</v>
      </c>
      <c r="K132" s="1">
        <f t="shared" ca="1" si="16"/>
        <v>47.943958721002197</v>
      </c>
      <c r="L132" s="1">
        <f t="shared" si="17"/>
        <v>42</v>
      </c>
    </row>
    <row r="133" spans="2:12" x14ac:dyDescent="0.25">
      <c r="B133" s="1">
        <v>111</v>
      </c>
      <c r="C133" s="1">
        <f t="shared" ca="1" si="18"/>
        <v>-1.1990424671327824</v>
      </c>
      <c r="D133" s="1">
        <f t="shared" ca="1" si="21"/>
        <v>-3.1501355846327597</v>
      </c>
      <c r="E133" s="1">
        <f t="shared" ca="1" si="14"/>
        <v>40.624932207683621</v>
      </c>
      <c r="F133" s="1">
        <f t="shared" ca="1" si="19"/>
        <v>-0.5427654038979054</v>
      </c>
      <c r="G133" s="1">
        <f t="shared" ca="1" si="22"/>
        <v>-0.12560473288930107</v>
      </c>
      <c r="H133" s="1">
        <f t="shared" ca="1" si="15"/>
        <v>42.137197633555353</v>
      </c>
      <c r="I133" s="1">
        <f t="shared" ca="1" si="20"/>
        <v>-3.1262582706957596</v>
      </c>
      <c r="J133" s="1">
        <f t="shared" ca="1" si="23"/>
        <v>8.7616591713086365</v>
      </c>
      <c r="K133" s="1">
        <f t="shared" ca="1" si="16"/>
        <v>46.580829585654321</v>
      </c>
      <c r="L133" s="1">
        <f t="shared" si="17"/>
        <v>42.2</v>
      </c>
    </row>
    <row r="134" spans="2:12" x14ac:dyDescent="0.25">
      <c r="B134" s="1">
        <v>112</v>
      </c>
      <c r="C134" s="1">
        <f t="shared" ca="1" si="18"/>
        <v>-1.3031224358323337</v>
      </c>
      <c r="D134" s="1">
        <f t="shared" ca="1" si="21"/>
        <v>-4.4532580204650936</v>
      </c>
      <c r="E134" s="1">
        <f t="shared" ca="1" si="14"/>
        <v>40.173370989767456</v>
      </c>
      <c r="F134" s="1">
        <f t="shared" ca="1" si="19"/>
        <v>-1.855536861148847</v>
      </c>
      <c r="G134" s="1">
        <f t="shared" ca="1" si="22"/>
        <v>-1.981141594038148</v>
      </c>
      <c r="H134" s="1">
        <f t="shared" ca="1" si="15"/>
        <v>41.409429202980931</v>
      </c>
      <c r="I134" s="1">
        <f t="shared" ca="1" si="20"/>
        <v>-0.51846807290144759</v>
      </c>
      <c r="J134" s="1">
        <f t="shared" ca="1" si="23"/>
        <v>8.2431910984071894</v>
      </c>
      <c r="K134" s="1">
        <f t="shared" ca="1" si="16"/>
        <v>46.521595549203603</v>
      </c>
      <c r="L134" s="1">
        <f t="shared" si="17"/>
        <v>42.400000000000006</v>
      </c>
    </row>
    <row r="135" spans="2:12" x14ac:dyDescent="0.25">
      <c r="B135" s="1">
        <v>113</v>
      </c>
      <c r="C135" s="1">
        <f t="shared" ca="1" si="18"/>
        <v>-0.45682339723017235</v>
      </c>
      <c r="D135" s="1">
        <f t="shared" ca="1" si="21"/>
        <v>-4.9100814176952658</v>
      </c>
      <c r="E135" s="1">
        <f t="shared" ca="1" si="14"/>
        <v>40.144959291152368</v>
      </c>
      <c r="F135" s="1">
        <f t="shared" ca="1" si="19"/>
        <v>1.2940275368667806</v>
      </c>
      <c r="G135" s="1">
        <f t="shared" ca="1" si="22"/>
        <v>-0.68711405717136742</v>
      </c>
      <c r="H135" s="1">
        <f t="shared" ca="1" si="15"/>
        <v>42.256442971414316</v>
      </c>
      <c r="I135" s="1">
        <f t="shared" ca="1" si="20"/>
        <v>-1.5403991164123914</v>
      </c>
      <c r="J135" s="1">
        <f t="shared" ca="1" si="23"/>
        <v>6.7027919819947979</v>
      </c>
      <c r="K135" s="1">
        <f t="shared" ca="1" si="16"/>
        <v>45.951395990997398</v>
      </c>
      <c r="L135" s="1">
        <f t="shared" si="17"/>
        <v>42.6</v>
      </c>
    </row>
    <row r="136" spans="2:12" x14ac:dyDescent="0.25">
      <c r="B136" s="1">
        <v>114</v>
      </c>
      <c r="C136" s="1">
        <f t="shared" ca="1" si="18"/>
        <v>0.39151919717668388</v>
      </c>
      <c r="D136" s="1">
        <f t="shared" ca="1" si="21"/>
        <v>-4.5185622205185823</v>
      </c>
      <c r="E136" s="1">
        <f t="shared" ca="1" si="14"/>
        <v>40.540718889740702</v>
      </c>
      <c r="F136" s="1">
        <f t="shared" ca="1" si="19"/>
        <v>2.0713034129576724</v>
      </c>
      <c r="G136" s="1">
        <f t="shared" ca="1" si="22"/>
        <v>1.384189355786305</v>
      </c>
      <c r="H136" s="1">
        <f t="shared" ca="1" si="15"/>
        <v>43.492094677893149</v>
      </c>
      <c r="I136" s="1">
        <f t="shared" ca="1" si="20"/>
        <v>0.35705885426309897</v>
      </c>
      <c r="J136" s="1">
        <f t="shared" ca="1" si="23"/>
        <v>7.0598508362578967</v>
      </c>
      <c r="K136" s="1">
        <f t="shared" ca="1" si="16"/>
        <v>46.329925418128944</v>
      </c>
      <c r="L136" s="1">
        <f t="shared" si="17"/>
        <v>42.8</v>
      </c>
    </row>
    <row r="137" spans="2:12" x14ac:dyDescent="0.25">
      <c r="B137" s="1">
        <v>115</v>
      </c>
      <c r="C137" s="1">
        <f t="shared" ca="1" si="18"/>
        <v>-0.25234074247882249</v>
      </c>
      <c r="D137" s="1">
        <f t="shared" ca="1" si="21"/>
        <v>-4.7709029629974049</v>
      </c>
      <c r="E137" s="1">
        <f t="shared" ca="1" si="14"/>
        <v>40.614548518501294</v>
      </c>
      <c r="F137" s="1">
        <f t="shared" ca="1" si="19"/>
        <v>-8.2445291147987765E-2</v>
      </c>
      <c r="G137" s="1">
        <f t="shared" ca="1" si="22"/>
        <v>1.3017440646383172</v>
      </c>
      <c r="H137" s="1">
        <f t="shared" ca="1" si="15"/>
        <v>43.650872032319157</v>
      </c>
      <c r="I137" s="1">
        <f t="shared" ca="1" si="20"/>
        <v>0.56954151356014848</v>
      </c>
      <c r="J137" s="1">
        <f t="shared" ca="1" si="23"/>
        <v>7.6293923498180449</v>
      </c>
      <c r="K137" s="1">
        <f t="shared" ca="1" si="16"/>
        <v>46.814696174909024</v>
      </c>
      <c r="L137" s="1">
        <f t="shared" si="17"/>
        <v>43</v>
      </c>
    </row>
    <row r="138" spans="2:12" x14ac:dyDescent="0.25">
      <c r="B138" s="1">
        <v>116</v>
      </c>
      <c r="C138" s="1">
        <f t="shared" ca="1" si="18"/>
        <v>0.32498442295398633</v>
      </c>
      <c r="D138" s="1">
        <f t="shared" ca="1" si="21"/>
        <v>-4.4459185400434187</v>
      </c>
      <c r="E138" s="1">
        <f t="shared" ca="1" si="14"/>
        <v>40.977040729978292</v>
      </c>
      <c r="F138" s="1">
        <f t="shared" ca="1" si="19"/>
        <v>-0.40506685732380149</v>
      </c>
      <c r="G138" s="1">
        <f t="shared" ca="1" si="22"/>
        <v>0.89667720731451572</v>
      </c>
      <c r="H138" s="1">
        <f t="shared" ca="1" si="15"/>
        <v>43.648338603657258</v>
      </c>
      <c r="I138" s="1">
        <f t="shared" ca="1" si="20"/>
        <v>2.6619808226834212</v>
      </c>
      <c r="J138" s="1">
        <f t="shared" ca="1" si="23"/>
        <v>10.291373172501466</v>
      </c>
      <c r="K138" s="1">
        <f t="shared" ca="1" si="16"/>
        <v>48.345686586250736</v>
      </c>
      <c r="L138" s="1">
        <f t="shared" si="17"/>
        <v>43.2</v>
      </c>
    </row>
    <row r="139" spans="2:12" x14ac:dyDescent="0.25">
      <c r="B139" s="1">
        <v>117</v>
      </c>
      <c r="C139" s="1">
        <f t="shared" ca="1" si="18"/>
        <v>-0.7235019687534664</v>
      </c>
      <c r="D139" s="1">
        <f t="shared" ca="1" si="21"/>
        <v>-5.1694205087968852</v>
      </c>
      <c r="E139" s="1">
        <f t="shared" ca="1" si="14"/>
        <v>40.815289745601561</v>
      </c>
      <c r="F139" s="1">
        <f t="shared" ca="1" si="19"/>
        <v>-0.79352317457477595</v>
      </c>
      <c r="G139" s="1">
        <f t="shared" ca="1" si="22"/>
        <v>0.10315403273973978</v>
      </c>
      <c r="H139" s="1">
        <f t="shared" ca="1" si="15"/>
        <v>43.451577016369875</v>
      </c>
      <c r="I139" s="1">
        <f t="shared" ca="1" si="20"/>
        <v>-0.32544864567320159</v>
      </c>
      <c r="J139" s="1">
        <f t="shared" ca="1" si="23"/>
        <v>9.9659245268282639</v>
      </c>
      <c r="K139" s="1">
        <f t="shared" ca="1" si="16"/>
        <v>48.382962263414136</v>
      </c>
      <c r="L139" s="1">
        <f t="shared" si="17"/>
        <v>43.400000000000006</v>
      </c>
    </row>
    <row r="140" spans="2:12" x14ac:dyDescent="0.25">
      <c r="B140" s="1">
        <v>118</v>
      </c>
      <c r="C140" s="1">
        <f t="shared" ca="1" si="18"/>
        <v>-0.96120919200823129</v>
      </c>
      <c r="D140" s="1">
        <f t="shared" ca="1" si="21"/>
        <v>-6.130629700805116</v>
      </c>
      <c r="E140" s="1">
        <f t="shared" ca="1" si="14"/>
        <v>40.534685149597443</v>
      </c>
      <c r="F140" s="1">
        <f t="shared" ca="1" si="19"/>
        <v>-1.0625852051429125</v>
      </c>
      <c r="G140" s="1">
        <f t="shared" ca="1" si="22"/>
        <v>-0.95943117240317277</v>
      </c>
      <c r="H140" s="1">
        <f t="shared" ca="1" si="15"/>
        <v>43.120284413798416</v>
      </c>
      <c r="I140" s="1">
        <f t="shared" ca="1" si="20"/>
        <v>0.83655738883533515</v>
      </c>
      <c r="J140" s="1">
        <f t="shared" ca="1" si="23"/>
        <v>10.802481915663598</v>
      </c>
      <c r="K140" s="1">
        <f t="shared" ca="1" si="16"/>
        <v>49.001240957831797</v>
      </c>
      <c r="L140" s="1">
        <f t="shared" si="17"/>
        <v>43.6</v>
      </c>
    </row>
    <row r="141" spans="2:12" x14ac:dyDescent="0.25">
      <c r="B141" s="1">
        <v>119</v>
      </c>
      <c r="C141" s="1">
        <f t="shared" ca="1" si="18"/>
        <v>0.41234027038392274</v>
      </c>
      <c r="D141" s="1">
        <f t="shared" ca="1" si="21"/>
        <v>-5.7182894304211933</v>
      </c>
      <c r="E141" s="1">
        <f t="shared" ca="1" si="14"/>
        <v>40.9408552847894</v>
      </c>
      <c r="F141" s="1">
        <f t="shared" ca="1" si="19"/>
        <v>0.92660009958658285</v>
      </c>
      <c r="G141" s="1">
        <f t="shared" ca="1" si="22"/>
        <v>-3.2831072816589923E-2</v>
      </c>
      <c r="H141" s="1">
        <f t="shared" ca="1" si="15"/>
        <v>43.783584463591701</v>
      </c>
      <c r="I141" s="1">
        <f t="shared" ca="1" si="20"/>
        <v>0.16196568512064377</v>
      </c>
      <c r="J141" s="1">
        <f t="shared" ca="1" si="23"/>
        <v>10.964447600784242</v>
      </c>
      <c r="K141" s="1">
        <f t="shared" ca="1" si="16"/>
        <v>49.282223800392117</v>
      </c>
      <c r="L141" s="1">
        <f t="shared" si="17"/>
        <v>43.8</v>
      </c>
    </row>
    <row r="142" spans="2:12" x14ac:dyDescent="0.25">
      <c r="B142" s="1">
        <v>120</v>
      </c>
      <c r="C142" s="1">
        <f t="shared" ca="1" si="18"/>
        <v>-1.7710271617803803</v>
      </c>
      <c r="D142" s="1">
        <f t="shared" ca="1" si="21"/>
        <v>-7.4893165922015736</v>
      </c>
      <c r="E142" s="1">
        <f t="shared" ca="1" si="14"/>
        <v>40.255341703899212</v>
      </c>
      <c r="F142" s="1">
        <f t="shared" ca="1" si="19"/>
        <v>-0.63687503322872119</v>
      </c>
      <c r="G142" s="1">
        <f t="shared" ca="1" si="22"/>
        <v>-0.66970610604531111</v>
      </c>
      <c r="H142" s="1">
        <f t="shared" ca="1" si="15"/>
        <v>43.665146946977345</v>
      </c>
      <c r="I142" s="1">
        <f t="shared" ca="1" si="20"/>
        <v>0.71153439242531924</v>
      </c>
      <c r="J142" s="1">
        <f t="shared" ca="1" si="23"/>
        <v>11.675981993209561</v>
      </c>
      <c r="K142" s="1">
        <f t="shared" ca="1" si="16"/>
        <v>49.83799099660478</v>
      </c>
      <c r="L142" s="1">
        <f t="shared" si="17"/>
        <v>44</v>
      </c>
    </row>
    <row r="143" spans="2:12" x14ac:dyDescent="0.25">
      <c r="B143" s="1">
        <v>121</v>
      </c>
      <c r="C143" s="1">
        <f t="shared" ca="1" si="18"/>
        <v>-1.2643365883222768</v>
      </c>
      <c r="D143" s="1">
        <f t="shared" ca="1" si="21"/>
        <v>-8.75365318052385</v>
      </c>
      <c r="E143" s="1">
        <f t="shared" ca="1" si="14"/>
        <v>39.823173409738075</v>
      </c>
      <c r="F143" s="1">
        <f t="shared" ca="1" si="19"/>
        <v>-2.2185890993554773E-2</v>
      </c>
      <c r="G143" s="1">
        <f t="shared" ca="1" si="22"/>
        <v>-0.69189199703886584</v>
      </c>
      <c r="H143" s="1">
        <f t="shared" ca="1" si="15"/>
        <v>43.85405400148057</v>
      </c>
      <c r="I143" s="1">
        <f t="shared" ca="1" si="20"/>
        <v>1.4285494785184241</v>
      </c>
      <c r="J143" s="1">
        <f t="shared" ca="1" si="23"/>
        <v>13.104531471727984</v>
      </c>
      <c r="K143" s="1">
        <f t="shared" ca="1" si="16"/>
        <v>50.752265735863993</v>
      </c>
      <c r="L143" s="1">
        <f t="shared" si="17"/>
        <v>44.2</v>
      </c>
    </row>
    <row r="144" spans="2:12" x14ac:dyDescent="0.25">
      <c r="B144" s="1">
        <v>122</v>
      </c>
      <c r="C144" s="1">
        <f t="shared" ca="1" si="18"/>
        <v>0.12312109621369199</v>
      </c>
      <c r="D144" s="1">
        <f t="shared" ca="1" si="21"/>
        <v>-8.6305320843101576</v>
      </c>
      <c r="E144" s="1">
        <f t="shared" ca="1" si="14"/>
        <v>40.084733957844925</v>
      </c>
      <c r="F144" s="1">
        <f t="shared" ca="1" si="19"/>
        <v>-1.3906280332087371</v>
      </c>
      <c r="G144" s="1">
        <f t="shared" ca="1" si="22"/>
        <v>-2.0825200302476028</v>
      </c>
      <c r="H144" s="1">
        <f t="shared" ca="1" si="15"/>
        <v>43.358739984876202</v>
      </c>
      <c r="I144" s="1">
        <f t="shared" ca="1" si="20"/>
        <v>0.46198917690237967</v>
      </c>
      <c r="J144" s="1">
        <f t="shared" ca="1" si="23"/>
        <v>13.566520648630364</v>
      </c>
      <c r="K144" s="1">
        <f t="shared" ca="1" si="16"/>
        <v>51.183260324315185</v>
      </c>
      <c r="L144" s="1">
        <f t="shared" si="17"/>
        <v>44.400000000000006</v>
      </c>
    </row>
    <row r="145" spans="2:12" x14ac:dyDescent="0.25">
      <c r="B145" s="1">
        <v>123</v>
      </c>
      <c r="C145" s="1">
        <f t="shared" ca="1" si="18"/>
        <v>-0.23465291405691552</v>
      </c>
      <c r="D145" s="1">
        <f t="shared" ca="1" si="21"/>
        <v>-8.8651849983670736</v>
      </c>
      <c r="E145" s="1">
        <f t="shared" ca="1" si="14"/>
        <v>40.167407500816466</v>
      </c>
      <c r="F145" s="1">
        <f t="shared" ca="1" si="19"/>
        <v>-0.72458200848787979</v>
      </c>
      <c r="G145" s="1">
        <f t="shared" ca="1" si="22"/>
        <v>-2.8071020387354828</v>
      </c>
      <c r="H145" s="1">
        <f t="shared" ca="1" si="15"/>
        <v>43.196448980632262</v>
      </c>
      <c r="I145" s="1">
        <f t="shared" ca="1" si="20"/>
        <v>0.17743911856353911</v>
      </c>
      <c r="J145" s="1">
        <f t="shared" ca="1" si="23"/>
        <v>13.743959767193903</v>
      </c>
      <c r="K145" s="1">
        <f t="shared" ca="1" si="16"/>
        <v>51.471979883596951</v>
      </c>
      <c r="L145" s="1">
        <f t="shared" si="17"/>
        <v>44.6</v>
      </c>
    </row>
    <row r="146" spans="2:12" x14ac:dyDescent="0.25">
      <c r="B146" s="1">
        <v>124</v>
      </c>
      <c r="C146" s="1">
        <f t="shared" ca="1" si="18"/>
        <v>1.4952746693257504</v>
      </c>
      <c r="D146" s="1">
        <f t="shared" ca="1" si="21"/>
        <v>-7.369910329041323</v>
      </c>
      <c r="E146" s="1">
        <f t="shared" ca="1" si="14"/>
        <v>41.115044835479338</v>
      </c>
      <c r="F146" s="1">
        <f t="shared" ca="1" si="19"/>
        <v>-1.5017586402716525</v>
      </c>
      <c r="G146" s="1">
        <f t="shared" ca="1" si="22"/>
        <v>-4.3088606790071351</v>
      </c>
      <c r="H146" s="1">
        <f t="shared" ca="1" si="15"/>
        <v>42.645569660496427</v>
      </c>
      <c r="I146" s="1">
        <f t="shared" ca="1" si="20"/>
        <v>-0.41334032282124217</v>
      </c>
      <c r="J146" s="1">
        <f t="shared" ca="1" si="23"/>
        <v>13.330619444372662</v>
      </c>
      <c r="K146" s="1">
        <f t="shared" ca="1" si="16"/>
        <v>51.465309722186326</v>
      </c>
      <c r="L146" s="1">
        <f t="shared" si="17"/>
        <v>44.8</v>
      </c>
    </row>
    <row r="147" spans="2:12" x14ac:dyDescent="0.25">
      <c r="B147" s="1">
        <v>125</v>
      </c>
      <c r="C147" s="1">
        <f t="shared" ca="1" si="18"/>
        <v>-1.7535177012072214</v>
      </c>
      <c r="D147" s="1">
        <f t="shared" ca="1" si="21"/>
        <v>-9.1234280302485438</v>
      </c>
      <c r="E147" s="1">
        <f t="shared" ca="1" si="14"/>
        <v>40.438285984875726</v>
      </c>
      <c r="F147" s="1">
        <f t="shared" ca="1" si="19"/>
        <v>0.69832153847705813</v>
      </c>
      <c r="G147" s="1">
        <f t="shared" ca="1" si="22"/>
        <v>-3.6105391405300771</v>
      </c>
      <c r="H147" s="1">
        <f t="shared" ca="1" si="15"/>
        <v>43.19473042973496</v>
      </c>
      <c r="I147" s="1">
        <f t="shared" ca="1" si="20"/>
        <v>0.2148914356274971</v>
      </c>
      <c r="J147" s="1">
        <f t="shared" ca="1" si="23"/>
        <v>13.545510880000158</v>
      </c>
      <c r="K147" s="1">
        <f t="shared" ca="1" si="16"/>
        <v>51.772755440000083</v>
      </c>
      <c r="L147" s="1">
        <f t="shared" si="17"/>
        <v>45</v>
      </c>
    </row>
    <row r="148" spans="2:12" x14ac:dyDescent="0.25">
      <c r="B148" s="1">
        <v>126</v>
      </c>
      <c r="C148" s="1">
        <f t="shared" ca="1" si="18"/>
        <v>-1.0730154094478479E-2</v>
      </c>
      <c r="D148" s="1">
        <f t="shared" ca="1" si="21"/>
        <v>-9.134158184343022</v>
      </c>
      <c r="E148" s="1">
        <f t="shared" ca="1" si="14"/>
        <v>40.632920907828492</v>
      </c>
      <c r="F148" s="1">
        <f t="shared" ca="1" si="19"/>
        <v>8.7035016693438064E-2</v>
      </c>
      <c r="G148" s="1">
        <f t="shared" ca="1" si="22"/>
        <v>-3.5235041238366391</v>
      </c>
      <c r="H148" s="1">
        <f t="shared" ca="1" si="15"/>
        <v>43.43824793808168</v>
      </c>
      <c r="I148" s="1">
        <f t="shared" ca="1" si="20"/>
        <v>-0.24172903557073142</v>
      </c>
      <c r="J148" s="1">
        <f t="shared" ca="1" si="23"/>
        <v>13.303781844429427</v>
      </c>
      <c r="K148" s="1">
        <f t="shared" ca="1" si="16"/>
        <v>51.851890922214714</v>
      </c>
      <c r="L148" s="1">
        <f t="shared" si="17"/>
        <v>45.2</v>
      </c>
    </row>
    <row r="149" spans="2:12" x14ac:dyDescent="0.25">
      <c r="B149" s="1">
        <v>127</v>
      </c>
      <c r="C149" s="1">
        <f t="shared" ca="1" si="18"/>
        <v>-0.74565051525259873</v>
      </c>
      <c r="D149" s="1">
        <f t="shared" ca="1" si="21"/>
        <v>-9.8798086995956211</v>
      </c>
      <c r="E149" s="1">
        <f t="shared" ca="1" si="14"/>
        <v>40.460095650202192</v>
      </c>
      <c r="F149" s="1">
        <f t="shared" ca="1" si="19"/>
        <v>0.10164605990318683</v>
      </c>
      <c r="G149" s="1">
        <f t="shared" ca="1" si="22"/>
        <v>-3.4218580639334522</v>
      </c>
      <c r="H149" s="1">
        <f t="shared" ca="1" si="15"/>
        <v>43.689070968033278</v>
      </c>
      <c r="I149" s="1">
        <f t="shared" ca="1" si="20"/>
        <v>-0.80663085177419525</v>
      </c>
      <c r="J149" s="1">
        <f t="shared" ca="1" si="23"/>
        <v>12.497150992655232</v>
      </c>
      <c r="K149" s="1">
        <f t="shared" ca="1" si="16"/>
        <v>51.648575496327624</v>
      </c>
      <c r="L149" s="1">
        <f t="shared" si="17"/>
        <v>45.400000000000006</v>
      </c>
    </row>
    <row r="150" spans="2:12" x14ac:dyDescent="0.25">
      <c r="B150" s="1">
        <v>128</v>
      </c>
      <c r="C150" s="1">
        <f t="shared" ca="1" si="18"/>
        <v>-0.59828223920694279</v>
      </c>
      <c r="D150" s="1">
        <f t="shared" ca="1" si="21"/>
        <v>-10.478090938802564</v>
      </c>
      <c r="E150" s="1">
        <f t="shared" ca="1" si="14"/>
        <v>40.360954530598718</v>
      </c>
      <c r="F150" s="1">
        <f t="shared" ca="1" si="19"/>
        <v>-0.28590426995020546</v>
      </c>
      <c r="G150" s="1">
        <f t="shared" ca="1" si="22"/>
        <v>-3.7077623338836574</v>
      </c>
      <c r="H150" s="1">
        <f t="shared" ca="1" si="15"/>
        <v>43.746118833058176</v>
      </c>
      <c r="I150" s="1">
        <f t="shared" ca="1" si="20"/>
        <v>-0.7495077293908714</v>
      </c>
      <c r="J150" s="1">
        <f t="shared" ca="1" si="23"/>
        <v>11.747643263264361</v>
      </c>
      <c r="K150" s="1">
        <f t="shared" ca="1" si="16"/>
        <v>51.473821631632184</v>
      </c>
      <c r="L150" s="1">
        <f t="shared" si="17"/>
        <v>45.6</v>
      </c>
    </row>
    <row r="151" spans="2:12" x14ac:dyDescent="0.25">
      <c r="B151" s="1">
        <v>129</v>
      </c>
      <c r="C151" s="1">
        <f t="shared" ca="1" si="18"/>
        <v>1.9666757510435842</v>
      </c>
      <c r="D151" s="1">
        <f t="shared" ca="1" si="21"/>
        <v>-8.5114151877589812</v>
      </c>
      <c r="E151" s="1">
        <f t="shared" ref="E151:E214" ca="1" si="24">$B$14+$B$15*$B151+$B$17*$B$16*D151</f>
        <v>41.544292406120505</v>
      </c>
      <c r="F151" s="1">
        <f t="shared" ca="1" si="19"/>
        <v>0.47347191411598044</v>
      </c>
      <c r="G151" s="1">
        <f t="shared" ca="1" si="22"/>
        <v>-3.2342904197676772</v>
      </c>
      <c r="H151" s="1">
        <f t="shared" ref="H151:H214" ca="1" si="25">$B$14+$B$15*$B151+$B$17*$B$16*G151</f>
        <v>44.18285479011616</v>
      </c>
      <c r="I151" s="1">
        <f t="shared" ca="1" si="20"/>
        <v>1.3691082165623014</v>
      </c>
      <c r="J151" s="1">
        <f t="shared" ca="1" si="23"/>
        <v>13.116751479826663</v>
      </c>
      <c r="K151" s="1">
        <f t="shared" ref="K151:K214" ca="1" si="26">$B$14+$B$15*$B151+$B$17*$B$16*J151</f>
        <v>52.358375739913328</v>
      </c>
      <c r="L151" s="1">
        <f t="shared" ref="L151:L214" si="27">$B$14+$B$15*B151</f>
        <v>45.8</v>
      </c>
    </row>
    <row r="152" spans="2:12" x14ac:dyDescent="0.25">
      <c r="B152" s="1">
        <v>130</v>
      </c>
      <c r="C152" s="1">
        <f t="shared" ref="C152:C215" ca="1" si="28">SQRT(-2*LN(RAND()))*COS(2*PI()*RAND())</f>
        <v>0.36371638616003837</v>
      </c>
      <c r="D152" s="1">
        <f t="shared" ca="1" si="21"/>
        <v>-8.147698801598942</v>
      </c>
      <c r="E152" s="1">
        <f t="shared" ca="1" si="24"/>
        <v>41.926150599200525</v>
      </c>
      <c r="F152" s="1">
        <f t="shared" ref="F152:F215" ca="1" si="29">SQRT(-2*LN(RAND()))*COS(2*PI()*RAND())</f>
        <v>0.61414977422712091</v>
      </c>
      <c r="G152" s="1">
        <f t="shared" ca="1" si="22"/>
        <v>-2.6201406455405563</v>
      </c>
      <c r="H152" s="1">
        <f t="shared" ca="1" si="25"/>
        <v>44.689929677229721</v>
      </c>
      <c r="I152" s="1">
        <f t="shared" ref="I152:I215" ca="1" si="30">SQRT(-2*LN(RAND()))*COS(2*PI()*RAND())</f>
        <v>0.28870122002767229</v>
      </c>
      <c r="J152" s="1">
        <f t="shared" ca="1" si="23"/>
        <v>13.405452699854335</v>
      </c>
      <c r="K152" s="1">
        <f t="shared" ca="1" si="26"/>
        <v>52.702726349927168</v>
      </c>
      <c r="L152" s="1">
        <f t="shared" si="27"/>
        <v>46</v>
      </c>
    </row>
    <row r="153" spans="2:12" x14ac:dyDescent="0.25">
      <c r="B153" s="1">
        <v>131</v>
      </c>
      <c r="C153" s="1">
        <f t="shared" ca="1" si="28"/>
        <v>-0.14954741529336252</v>
      </c>
      <c r="D153" s="1">
        <f t="shared" ref="D153:D216" ca="1" si="31">D152+C153</f>
        <v>-8.2972462168923045</v>
      </c>
      <c r="E153" s="1">
        <f t="shared" ca="1" si="24"/>
        <v>42.051376891553851</v>
      </c>
      <c r="F153" s="1">
        <f t="shared" ca="1" si="29"/>
        <v>-0.65775074543935641</v>
      </c>
      <c r="G153" s="1">
        <f t="shared" ref="G153:G216" ca="1" si="32">G152+F153</f>
        <v>-3.2778913909799128</v>
      </c>
      <c r="H153" s="1">
        <f t="shared" ca="1" si="25"/>
        <v>44.561054304510044</v>
      </c>
      <c r="I153" s="1">
        <f t="shared" ca="1" si="30"/>
        <v>1.5197134362852009</v>
      </c>
      <c r="J153" s="1">
        <f t="shared" ref="J153:J216" ca="1" si="33">J152+I153</f>
        <v>14.925166136139536</v>
      </c>
      <c r="K153" s="1">
        <f t="shared" ca="1" si="26"/>
        <v>53.662583068069772</v>
      </c>
      <c r="L153" s="1">
        <f t="shared" si="27"/>
        <v>46.2</v>
      </c>
    </row>
    <row r="154" spans="2:12" x14ac:dyDescent="0.25">
      <c r="B154" s="1">
        <v>132</v>
      </c>
      <c r="C154" s="1">
        <f t="shared" ca="1" si="28"/>
        <v>-0.99160507852222068</v>
      </c>
      <c r="D154" s="1">
        <f t="shared" ca="1" si="31"/>
        <v>-9.2888512954145259</v>
      </c>
      <c r="E154" s="1">
        <f t="shared" ca="1" si="24"/>
        <v>41.75557435229274</v>
      </c>
      <c r="F154" s="1">
        <f t="shared" ca="1" si="29"/>
        <v>0.20709959694772681</v>
      </c>
      <c r="G154" s="1">
        <f t="shared" ca="1" si="32"/>
        <v>-3.0707917940321861</v>
      </c>
      <c r="H154" s="1">
        <f t="shared" ca="1" si="25"/>
        <v>44.864604102983911</v>
      </c>
      <c r="I154" s="1">
        <f t="shared" ca="1" si="30"/>
        <v>-0.57722889879476524</v>
      </c>
      <c r="J154" s="1">
        <f t="shared" ca="1" si="33"/>
        <v>14.347937237344771</v>
      </c>
      <c r="K154" s="1">
        <f t="shared" ca="1" si="26"/>
        <v>53.573968618672389</v>
      </c>
      <c r="L154" s="1">
        <f t="shared" si="27"/>
        <v>46.400000000000006</v>
      </c>
    </row>
    <row r="155" spans="2:12" x14ac:dyDescent="0.25">
      <c r="B155" s="1">
        <v>133</v>
      </c>
      <c r="C155" s="1">
        <f t="shared" ca="1" si="28"/>
        <v>-0.70590459094290969</v>
      </c>
      <c r="D155" s="1">
        <f t="shared" ca="1" si="31"/>
        <v>-9.9947558863574351</v>
      </c>
      <c r="E155" s="1">
        <f t="shared" ca="1" si="24"/>
        <v>41.602622056821282</v>
      </c>
      <c r="F155" s="1">
        <f t="shared" ca="1" si="29"/>
        <v>-0.20781064535568033</v>
      </c>
      <c r="G155" s="1">
        <f t="shared" ca="1" si="32"/>
        <v>-3.2786024393878663</v>
      </c>
      <c r="H155" s="1">
        <f t="shared" ca="1" si="25"/>
        <v>44.960698780306068</v>
      </c>
      <c r="I155" s="1">
        <f t="shared" ca="1" si="30"/>
        <v>-0.43228357023196107</v>
      </c>
      <c r="J155" s="1">
        <f t="shared" ca="1" si="33"/>
        <v>13.91565366711281</v>
      </c>
      <c r="K155" s="1">
        <f t="shared" ca="1" si="26"/>
        <v>53.557826833556405</v>
      </c>
      <c r="L155" s="1">
        <f t="shared" si="27"/>
        <v>46.6</v>
      </c>
    </row>
    <row r="156" spans="2:12" x14ac:dyDescent="0.25">
      <c r="B156" s="1">
        <v>134</v>
      </c>
      <c r="C156" s="1">
        <f t="shared" ca="1" si="28"/>
        <v>0.72579915536736128</v>
      </c>
      <c r="D156" s="1">
        <f t="shared" ca="1" si="31"/>
        <v>-9.2689567309900731</v>
      </c>
      <c r="E156" s="1">
        <f t="shared" ca="1" si="24"/>
        <v>42.165521634504962</v>
      </c>
      <c r="F156" s="1">
        <f t="shared" ca="1" si="29"/>
        <v>-0.66722646890576709</v>
      </c>
      <c r="G156" s="1">
        <f t="shared" ca="1" si="32"/>
        <v>-3.9458289082936333</v>
      </c>
      <c r="H156" s="1">
        <f t="shared" ca="1" si="25"/>
        <v>44.82708554585318</v>
      </c>
      <c r="I156" s="1">
        <f t="shared" ca="1" si="30"/>
        <v>-0.15529480768365661</v>
      </c>
      <c r="J156" s="1">
        <f t="shared" ca="1" si="33"/>
        <v>13.760358859429154</v>
      </c>
      <c r="K156" s="1">
        <f t="shared" ca="1" si="26"/>
        <v>53.68017942971457</v>
      </c>
      <c r="L156" s="1">
        <f t="shared" si="27"/>
        <v>46.8</v>
      </c>
    </row>
    <row r="157" spans="2:12" x14ac:dyDescent="0.25">
      <c r="B157" s="1">
        <v>135</v>
      </c>
      <c r="C157" s="1">
        <f t="shared" ca="1" si="28"/>
        <v>1.7838244405984456</v>
      </c>
      <c r="D157" s="1">
        <f t="shared" ca="1" si="31"/>
        <v>-7.4851322903916273</v>
      </c>
      <c r="E157" s="1">
        <f t="shared" ca="1" si="24"/>
        <v>43.257433854804184</v>
      </c>
      <c r="F157" s="1">
        <f t="shared" ca="1" si="29"/>
        <v>1.6645192551072128</v>
      </c>
      <c r="G157" s="1">
        <f t="shared" ca="1" si="32"/>
        <v>-2.2813096531864208</v>
      </c>
      <c r="H157" s="1">
        <f t="shared" ca="1" si="25"/>
        <v>45.859345173406787</v>
      </c>
      <c r="I157" s="1">
        <f t="shared" ca="1" si="30"/>
        <v>-0.75354730397226366</v>
      </c>
      <c r="J157" s="1">
        <f t="shared" ca="1" si="33"/>
        <v>13.00681155545689</v>
      </c>
      <c r="K157" s="1">
        <f t="shared" ca="1" si="26"/>
        <v>53.503405777728446</v>
      </c>
      <c r="L157" s="1">
        <f t="shared" si="27"/>
        <v>47</v>
      </c>
    </row>
    <row r="158" spans="2:12" x14ac:dyDescent="0.25">
      <c r="B158" s="1">
        <v>136</v>
      </c>
      <c r="C158" s="1">
        <f t="shared" ca="1" si="28"/>
        <v>1.0700810330033415</v>
      </c>
      <c r="D158" s="1">
        <f t="shared" ca="1" si="31"/>
        <v>-6.4150512573882859</v>
      </c>
      <c r="E158" s="1">
        <f t="shared" ca="1" si="24"/>
        <v>43.99247437130586</v>
      </c>
      <c r="F158" s="1">
        <f t="shared" ca="1" si="29"/>
        <v>0.22916042102181053</v>
      </c>
      <c r="G158" s="1">
        <f t="shared" ca="1" si="32"/>
        <v>-2.0521492321646102</v>
      </c>
      <c r="H158" s="1">
        <f t="shared" ca="1" si="25"/>
        <v>46.173925383917698</v>
      </c>
      <c r="I158" s="1">
        <f t="shared" ca="1" si="30"/>
        <v>0.62027026304790012</v>
      </c>
      <c r="J158" s="1">
        <f t="shared" ca="1" si="33"/>
        <v>13.62708181850479</v>
      </c>
      <c r="K158" s="1">
        <f t="shared" ca="1" si="26"/>
        <v>54.013540909252399</v>
      </c>
      <c r="L158" s="1">
        <f t="shared" si="27"/>
        <v>47.2</v>
      </c>
    </row>
    <row r="159" spans="2:12" x14ac:dyDescent="0.25">
      <c r="B159" s="1">
        <v>137</v>
      </c>
      <c r="C159" s="1">
        <f t="shared" ca="1" si="28"/>
        <v>-0.80022763371131456</v>
      </c>
      <c r="D159" s="1">
        <f t="shared" ca="1" si="31"/>
        <v>-7.2152788910996009</v>
      </c>
      <c r="E159" s="1">
        <f t="shared" ca="1" si="24"/>
        <v>43.792360554450205</v>
      </c>
      <c r="F159" s="1">
        <f t="shared" ca="1" si="29"/>
        <v>-1.4153003038360961</v>
      </c>
      <c r="G159" s="1">
        <f t="shared" ca="1" si="32"/>
        <v>-3.4674495360007063</v>
      </c>
      <c r="H159" s="1">
        <f t="shared" ca="1" si="25"/>
        <v>45.666275231999656</v>
      </c>
      <c r="I159" s="1">
        <f t="shared" ca="1" si="30"/>
        <v>-1.257252196144707</v>
      </c>
      <c r="J159" s="1">
        <f t="shared" ca="1" si="33"/>
        <v>12.369829622360083</v>
      </c>
      <c r="K159" s="1">
        <f t="shared" ca="1" si="26"/>
        <v>53.584914811180049</v>
      </c>
      <c r="L159" s="1">
        <f t="shared" si="27"/>
        <v>47.400000000000006</v>
      </c>
    </row>
    <row r="160" spans="2:12" x14ac:dyDescent="0.25">
      <c r="B160" s="1">
        <v>138</v>
      </c>
      <c r="C160" s="1">
        <f t="shared" ca="1" si="28"/>
        <v>-0.17710935789312815</v>
      </c>
      <c r="D160" s="1">
        <f t="shared" ca="1" si="31"/>
        <v>-7.3923882489927291</v>
      </c>
      <c r="E160" s="1">
        <f t="shared" ca="1" si="24"/>
        <v>43.903805875503636</v>
      </c>
      <c r="F160" s="1">
        <f t="shared" ca="1" si="29"/>
        <v>-1.0606503859542591</v>
      </c>
      <c r="G160" s="1">
        <f t="shared" ca="1" si="32"/>
        <v>-4.5280999219549649</v>
      </c>
      <c r="H160" s="1">
        <f t="shared" ca="1" si="25"/>
        <v>45.335950039022521</v>
      </c>
      <c r="I160" s="1">
        <f t="shared" ca="1" si="30"/>
        <v>1.3733211077155942</v>
      </c>
      <c r="J160" s="1">
        <f t="shared" ca="1" si="33"/>
        <v>13.743150730075676</v>
      </c>
      <c r="K160" s="1">
        <f t="shared" ca="1" si="26"/>
        <v>54.471575365037836</v>
      </c>
      <c r="L160" s="1">
        <f t="shared" si="27"/>
        <v>47.6</v>
      </c>
    </row>
    <row r="161" spans="2:12" x14ac:dyDescent="0.25">
      <c r="B161" s="1">
        <v>139</v>
      </c>
      <c r="C161" s="1">
        <f t="shared" ca="1" si="28"/>
        <v>-1.056704898747571E-2</v>
      </c>
      <c r="D161" s="1">
        <f t="shared" ca="1" si="31"/>
        <v>-7.4029552979802045</v>
      </c>
      <c r="E161" s="1">
        <f t="shared" ca="1" si="24"/>
        <v>44.098522351009898</v>
      </c>
      <c r="F161" s="1">
        <f t="shared" ca="1" si="29"/>
        <v>-4.5715478472250173E-2</v>
      </c>
      <c r="G161" s="1">
        <f t="shared" ca="1" si="32"/>
        <v>-4.5738154004272147</v>
      </c>
      <c r="H161" s="1">
        <f t="shared" ca="1" si="25"/>
        <v>45.513092299786393</v>
      </c>
      <c r="I161" s="1">
        <f t="shared" ca="1" si="30"/>
        <v>0.44793139132119386</v>
      </c>
      <c r="J161" s="1">
        <f t="shared" ca="1" si="33"/>
        <v>14.191082121396871</v>
      </c>
      <c r="K161" s="1">
        <f t="shared" ca="1" si="26"/>
        <v>54.895541060698434</v>
      </c>
      <c r="L161" s="1">
        <f t="shared" si="27"/>
        <v>47.8</v>
      </c>
    </row>
    <row r="162" spans="2:12" x14ac:dyDescent="0.25">
      <c r="B162" s="1">
        <v>140</v>
      </c>
      <c r="C162" s="1">
        <f t="shared" ca="1" si="28"/>
        <v>0.84862558667662169</v>
      </c>
      <c r="D162" s="1">
        <f t="shared" ca="1" si="31"/>
        <v>-6.5543297113035823</v>
      </c>
      <c r="E162" s="1">
        <f t="shared" ca="1" si="24"/>
        <v>44.72283514434821</v>
      </c>
      <c r="F162" s="1">
        <f t="shared" ca="1" si="29"/>
        <v>0.63038288278205701</v>
      </c>
      <c r="G162" s="1">
        <f t="shared" ca="1" si="32"/>
        <v>-3.9434325176451575</v>
      </c>
      <c r="H162" s="1">
        <f t="shared" ca="1" si="25"/>
        <v>46.028283741177418</v>
      </c>
      <c r="I162" s="1">
        <f t="shared" ca="1" si="30"/>
        <v>-0.11474759606045959</v>
      </c>
      <c r="J162" s="1">
        <f t="shared" ca="1" si="33"/>
        <v>14.076334525336412</v>
      </c>
      <c r="K162" s="1">
        <f t="shared" ca="1" si="26"/>
        <v>55.038167262668203</v>
      </c>
      <c r="L162" s="1">
        <f t="shared" si="27"/>
        <v>48</v>
      </c>
    </row>
    <row r="163" spans="2:12" x14ac:dyDescent="0.25">
      <c r="B163" s="1">
        <v>141</v>
      </c>
      <c r="C163" s="1">
        <f t="shared" ca="1" si="28"/>
        <v>-1.2248020019878254</v>
      </c>
      <c r="D163" s="1">
        <f t="shared" ca="1" si="31"/>
        <v>-7.7791317132914077</v>
      </c>
      <c r="E163" s="1">
        <f t="shared" ca="1" si="24"/>
        <v>44.3104341433543</v>
      </c>
      <c r="F163" s="1">
        <f t="shared" ca="1" si="29"/>
        <v>-0.74469156561817262</v>
      </c>
      <c r="G163" s="1">
        <f t="shared" ca="1" si="32"/>
        <v>-4.6881240832633297</v>
      </c>
      <c r="H163" s="1">
        <f t="shared" ca="1" si="25"/>
        <v>45.855937958368337</v>
      </c>
      <c r="I163" s="1">
        <f t="shared" ca="1" si="30"/>
        <v>-1.2837610486516347</v>
      </c>
      <c r="J163" s="1">
        <f t="shared" ca="1" si="33"/>
        <v>12.792573476684778</v>
      </c>
      <c r="K163" s="1">
        <f t="shared" ca="1" si="26"/>
        <v>54.596286738342393</v>
      </c>
      <c r="L163" s="1">
        <f t="shared" si="27"/>
        <v>48.2</v>
      </c>
    </row>
    <row r="164" spans="2:12" x14ac:dyDescent="0.25">
      <c r="B164" s="1">
        <v>142</v>
      </c>
      <c r="C164" s="1">
        <f t="shared" ca="1" si="28"/>
        <v>-0.21014718793210163</v>
      </c>
      <c r="D164" s="1">
        <f t="shared" ca="1" si="31"/>
        <v>-7.9892789012235097</v>
      </c>
      <c r="E164" s="1">
        <f t="shared" ca="1" si="24"/>
        <v>44.405360549388249</v>
      </c>
      <c r="F164" s="1">
        <f t="shared" ca="1" si="29"/>
        <v>0.44613263876404435</v>
      </c>
      <c r="G164" s="1">
        <f t="shared" ca="1" si="32"/>
        <v>-4.241991444499285</v>
      </c>
      <c r="H164" s="1">
        <f t="shared" ca="1" si="25"/>
        <v>46.27900427775036</v>
      </c>
      <c r="I164" s="1">
        <f t="shared" ca="1" si="30"/>
        <v>0.95897527682401795</v>
      </c>
      <c r="J164" s="1">
        <f t="shared" ca="1" si="33"/>
        <v>13.751548753508796</v>
      </c>
      <c r="K164" s="1">
        <f t="shared" ca="1" si="26"/>
        <v>55.275774376754406</v>
      </c>
      <c r="L164" s="1">
        <f t="shared" si="27"/>
        <v>48.400000000000006</v>
      </c>
    </row>
    <row r="165" spans="2:12" x14ac:dyDescent="0.25">
      <c r="B165" s="1">
        <v>143</v>
      </c>
      <c r="C165" s="1">
        <f t="shared" ca="1" si="28"/>
        <v>1.4881300280829837</v>
      </c>
      <c r="D165" s="1">
        <f t="shared" ca="1" si="31"/>
        <v>-6.5011488731405258</v>
      </c>
      <c r="E165" s="1">
        <f t="shared" ca="1" si="24"/>
        <v>45.34942556342974</v>
      </c>
      <c r="F165" s="1">
        <f t="shared" ca="1" si="29"/>
        <v>0.67033810093968593</v>
      </c>
      <c r="G165" s="1">
        <f t="shared" ca="1" si="32"/>
        <v>-3.571653343559599</v>
      </c>
      <c r="H165" s="1">
        <f t="shared" ca="1" si="25"/>
        <v>46.8141733282202</v>
      </c>
      <c r="I165" s="1">
        <f t="shared" ca="1" si="30"/>
        <v>-1.8726800042550522</v>
      </c>
      <c r="J165" s="1">
        <f t="shared" ca="1" si="33"/>
        <v>11.878868749253744</v>
      </c>
      <c r="K165" s="1">
        <f t="shared" ca="1" si="26"/>
        <v>54.539434374626872</v>
      </c>
      <c r="L165" s="1">
        <f t="shared" si="27"/>
        <v>48.6</v>
      </c>
    </row>
    <row r="166" spans="2:12" x14ac:dyDescent="0.25">
      <c r="B166" s="1">
        <v>144</v>
      </c>
      <c r="C166" s="1">
        <f t="shared" ca="1" si="28"/>
        <v>-8.521399866389863E-2</v>
      </c>
      <c r="D166" s="1">
        <f t="shared" ca="1" si="31"/>
        <v>-6.5863628718044245</v>
      </c>
      <c r="E166" s="1">
        <f t="shared" ca="1" si="24"/>
        <v>45.506818564097784</v>
      </c>
      <c r="F166" s="1">
        <f t="shared" ca="1" si="29"/>
        <v>1.391241901283286</v>
      </c>
      <c r="G166" s="1">
        <f t="shared" ca="1" si="32"/>
        <v>-2.1804114422763128</v>
      </c>
      <c r="H166" s="1">
        <f t="shared" ca="1" si="25"/>
        <v>47.709794278861843</v>
      </c>
      <c r="I166" s="1">
        <f t="shared" ca="1" si="30"/>
        <v>-8.3356931193935904E-2</v>
      </c>
      <c r="J166" s="1">
        <f t="shared" ca="1" si="33"/>
        <v>11.795511818059808</v>
      </c>
      <c r="K166" s="1">
        <f t="shared" ca="1" si="26"/>
        <v>54.697755909029901</v>
      </c>
      <c r="L166" s="1">
        <f t="shared" si="27"/>
        <v>48.8</v>
      </c>
    </row>
    <row r="167" spans="2:12" x14ac:dyDescent="0.25">
      <c r="B167" s="1">
        <v>145</v>
      </c>
      <c r="C167" s="1">
        <f t="shared" ca="1" si="28"/>
        <v>-0.19478859255229075</v>
      </c>
      <c r="D167" s="1">
        <f t="shared" ca="1" si="31"/>
        <v>-6.7811514643567152</v>
      </c>
      <c r="E167" s="1">
        <f t="shared" ca="1" si="24"/>
        <v>45.609424267821645</v>
      </c>
      <c r="F167" s="1">
        <f t="shared" ca="1" si="29"/>
        <v>0.90455535504083373</v>
      </c>
      <c r="G167" s="1">
        <f t="shared" ca="1" si="32"/>
        <v>-1.2758560872354789</v>
      </c>
      <c r="H167" s="1">
        <f t="shared" ca="1" si="25"/>
        <v>48.362071956382259</v>
      </c>
      <c r="I167" s="1">
        <f t="shared" ca="1" si="30"/>
        <v>0.68362387261212276</v>
      </c>
      <c r="J167" s="1">
        <f t="shared" ca="1" si="33"/>
        <v>12.47913569067193</v>
      </c>
      <c r="K167" s="1">
        <f t="shared" ca="1" si="26"/>
        <v>55.239567845335962</v>
      </c>
      <c r="L167" s="1">
        <f t="shared" si="27"/>
        <v>49</v>
      </c>
    </row>
    <row r="168" spans="2:12" x14ac:dyDescent="0.25">
      <c r="B168" s="1">
        <v>146</v>
      </c>
      <c r="C168" s="1">
        <f t="shared" ca="1" si="28"/>
        <v>5.8449565527683538E-2</v>
      </c>
      <c r="D168" s="1">
        <f t="shared" ca="1" si="31"/>
        <v>-6.7227018988290315</v>
      </c>
      <c r="E168" s="1">
        <f t="shared" ca="1" si="24"/>
        <v>45.838649050585488</v>
      </c>
      <c r="F168" s="1">
        <f t="shared" ca="1" si="29"/>
        <v>5.1120125272786872E-2</v>
      </c>
      <c r="G168" s="1">
        <f t="shared" ca="1" si="32"/>
        <v>-1.2247359619626921</v>
      </c>
      <c r="H168" s="1">
        <f t="shared" ca="1" si="25"/>
        <v>48.587632019018656</v>
      </c>
      <c r="I168" s="1">
        <f t="shared" ca="1" si="30"/>
        <v>0.15287889082362566</v>
      </c>
      <c r="J168" s="1">
        <f t="shared" ca="1" si="33"/>
        <v>12.632014581495556</v>
      </c>
      <c r="K168" s="1">
        <f t="shared" ca="1" si="26"/>
        <v>55.51600729074778</v>
      </c>
      <c r="L168" s="1">
        <f t="shared" si="27"/>
        <v>49.2</v>
      </c>
    </row>
    <row r="169" spans="2:12" x14ac:dyDescent="0.25">
      <c r="B169" s="1">
        <v>147</v>
      </c>
      <c r="C169" s="1">
        <f t="shared" ca="1" si="28"/>
        <v>0.49959262835096446</v>
      </c>
      <c r="D169" s="1">
        <f t="shared" ca="1" si="31"/>
        <v>-6.2231092704780666</v>
      </c>
      <c r="E169" s="1">
        <f t="shared" ca="1" si="24"/>
        <v>46.288445364760975</v>
      </c>
      <c r="F169" s="1">
        <f t="shared" ca="1" si="29"/>
        <v>0.26507321088267349</v>
      </c>
      <c r="G169" s="1">
        <f t="shared" ca="1" si="32"/>
        <v>-0.95966275108001864</v>
      </c>
      <c r="H169" s="1">
        <f t="shared" ca="1" si="25"/>
        <v>48.920168624459997</v>
      </c>
      <c r="I169" s="1">
        <f t="shared" ca="1" si="30"/>
        <v>-8.969141015620577E-2</v>
      </c>
      <c r="J169" s="1">
        <f t="shared" ca="1" si="33"/>
        <v>12.542323171339349</v>
      </c>
      <c r="K169" s="1">
        <f t="shared" ca="1" si="26"/>
        <v>55.67116158566968</v>
      </c>
      <c r="L169" s="1">
        <f t="shared" si="27"/>
        <v>49.400000000000006</v>
      </c>
    </row>
    <row r="170" spans="2:12" x14ac:dyDescent="0.25">
      <c r="B170" s="1">
        <v>148</v>
      </c>
      <c r="C170" s="1">
        <f t="shared" ca="1" si="28"/>
        <v>1.0009198536889448</v>
      </c>
      <c r="D170" s="1">
        <f t="shared" ca="1" si="31"/>
        <v>-5.2221894167891216</v>
      </c>
      <c r="E170" s="1">
        <f t="shared" ca="1" si="24"/>
        <v>46.988905291605441</v>
      </c>
      <c r="F170" s="1">
        <f t="shared" ca="1" si="29"/>
        <v>-2.1015019735388698</v>
      </c>
      <c r="G170" s="1">
        <f t="shared" ca="1" si="32"/>
        <v>-3.0611647246188882</v>
      </c>
      <c r="H170" s="1">
        <f t="shared" ca="1" si="25"/>
        <v>48.069417637690556</v>
      </c>
      <c r="I170" s="1">
        <f t="shared" ca="1" si="30"/>
        <v>-0.89243754984525359</v>
      </c>
      <c r="J170" s="1">
        <f t="shared" ca="1" si="33"/>
        <v>11.649885621494096</v>
      </c>
      <c r="K170" s="1">
        <f t="shared" ca="1" si="26"/>
        <v>55.424942810747048</v>
      </c>
      <c r="L170" s="1">
        <f t="shared" si="27"/>
        <v>49.6</v>
      </c>
    </row>
    <row r="171" spans="2:12" x14ac:dyDescent="0.25">
      <c r="B171" s="1">
        <v>149</v>
      </c>
      <c r="C171" s="1">
        <f t="shared" ca="1" si="28"/>
        <v>-0.18824099835866714</v>
      </c>
      <c r="D171" s="1">
        <f t="shared" ca="1" si="31"/>
        <v>-5.4104304151477889</v>
      </c>
      <c r="E171" s="1">
        <f t="shared" ca="1" si="24"/>
        <v>47.094784792426104</v>
      </c>
      <c r="F171" s="1">
        <f t="shared" ca="1" si="29"/>
        <v>1.0918563665836827</v>
      </c>
      <c r="G171" s="1">
        <f t="shared" ca="1" si="32"/>
        <v>-1.9693083580352055</v>
      </c>
      <c r="H171" s="1">
        <f t="shared" ca="1" si="25"/>
        <v>48.815345820982394</v>
      </c>
      <c r="I171" s="1">
        <f t="shared" ca="1" si="30"/>
        <v>0.84139011668677544</v>
      </c>
      <c r="J171" s="1">
        <f t="shared" ca="1" si="33"/>
        <v>12.491275738180871</v>
      </c>
      <c r="K171" s="1">
        <f t="shared" ca="1" si="26"/>
        <v>56.045637869090434</v>
      </c>
      <c r="L171" s="1">
        <f t="shared" si="27"/>
        <v>49.8</v>
      </c>
    </row>
    <row r="172" spans="2:12" x14ac:dyDescent="0.25">
      <c r="B172" s="1">
        <v>150</v>
      </c>
      <c r="C172" s="1">
        <f t="shared" ca="1" si="28"/>
        <v>0.43701451414650311</v>
      </c>
      <c r="D172" s="1">
        <f t="shared" ca="1" si="31"/>
        <v>-4.9734159010012862</v>
      </c>
      <c r="E172" s="1">
        <f t="shared" ca="1" si="24"/>
        <v>47.513292049499356</v>
      </c>
      <c r="F172" s="1">
        <f t="shared" ca="1" si="29"/>
        <v>1.1874908443572076</v>
      </c>
      <c r="G172" s="1">
        <f t="shared" ca="1" si="32"/>
        <v>-0.7818175136779979</v>
      </c>
      <c r="H172" s="1">
        <f t="shared" ca="1" si="25"/>
        <v>49.609091243161004</v>
      </c>
      <c r="I172" s="1">
        <f t="shared" ca="1" si="30"/>
        <v>-0.63156589949930042</v>
      </c>
      <c r="J172" s="1">
        <f t="shared" ca="1" si="33"/>
        <v>11.859709838681571</v>
      </c>
      <c r="K172" s="1">
        <f t="shared" ca="1" si="26"/>
        <v>55.929854919340784</v>
      </c>
      <c r="L172" s="1">
        <f t="shared" si="27"/>
        <v>50</v>
      </c>
    </row>
    <row r="173" spans="2:12" x14ac:dyDescent="0.25">
      <c r="B173" s="1">
        <v>151</v>
      </c>
      <c r="C173" s="1">
        <f t="shared" ca="1" si="28"/>
        <v>1.0225771660248324</v>
      </c>
      <c r="D173" s="1">
        <f t="shared" ca="1" si="31"/>
        <v>-3.950838734976454</v>
      </c>
      <c r="E173" s="1">
        <f t="shared" ca="1" si="24"/>
        <v>48.224580632511774</v>
      </c>
      <c r="F173" s="1">
        <f t="shared" ca="1" si="29"/>
        <v>-1.6324156987331717</v>
      </c>
      <c r="G173" s="1">
        <f t="shared" ca="1" si="32"/>
        <v>-2.4142332124111698</v>
      </c>
      <c r="H173" s="1">
        <f t="shared" ca="1" si="25"/>
        <v>48.992883393794415</v>
      </c>
      <c r="I173" s="1">
        <f t="shared" ca="1" si="30"/>
        <v>0.3207590015895691</v>
      </c>
      <c r="J173" s="1">
        <f t="shared" ca="1" si="33"/>
        <v>12.180468840271139</v>
      </c>
      <c r="K173" s="1">
        <f t="shared" ca="1" si="26"/>
        <v>56.290234420135576</v>
      </c>
      <c r="L173" s="1">
        <f t="shared" si="27"/>
        <v>50.2</v>
      </c>
    </row>
    <row r="174" spans="2:12" x14ac:dyDescent="0.25">
      <c r="B174" s="1">
        <v>152</v>
      </c>
      <c r="C174" s="1">
        <f t="shared" ca="1" si="28"/>
        <v>-0.74171560511343493</v>
      </c>
      <c r="D174" s="1">
        <f t="shared" ca="1" si="31"/>
        <v>-4.692554340089889</v>
      </c>
      <c r="E174" s="1">
        <f t="shared" ca="1" si="24"/>
        <v>48.053722829955063</v>
      </c>
      <c r="F174" s="1">
        <f t="shared" ca="1" si="29"/>
        <v>-0.64158008995034288</v>
      </c>
      <c r="G174" s="1">
        <f t="shared" ca="1" si="32"/>
        <v>-3.0558133023615128</v>
      </c>
      <c r="H174" s="1">
        <f t="shared" ca="1" si="25"/>
        <v>48.872093348819249</v>
      </c>
      <c r="I174" s="1">
        <f t="shared" ca="1" si="30"/>
        <v>-3.191248267733434E-2</v>
      </c>
      <c r="J174" s="1">
        <f t="shared" ca="1" si="33"/>
        <v>12.148556357593804</v>
      </c>
      <c r="K174" s="1">
        <f t="shared" ca="1" si="26"/>
        <v>56.474278178796908</v>
      </c>
      <c r="L174" s="1">
        <f t="shared" si="27"/>
        <v>50.400000000000006</v>
      </c>
    </row>
    <row r="175" spans="2:12" x14ac:dyDescent="0.25">
      <c r="B175" s="1">
        <v>153</v>
      </c>
      <c r="C175" s="1">
        <f t="shared" ca="1" si="28"/>
        <v>-1.1498513523126233</v>
      </c>
      <c r="D175" s="1">
        <f t="shared" ca="1" si="31"/>
        <v>-5.8424056924025125</v>
      </c>
      <c r="E175" s="1">
        <f t="shared" ca="1" si="24"/>
        <v>47.678797153798747</v>
      </c>
      <c r="F175" s="1">
        <f t="shared" ca="1" si="29"/>
        <v>0.97310440018899924</v>
      </c>
      <c r="G175" s="1">
        <f t="shared" ca="1" si="32"/>
        <v>-2.0827089021725138</v>
      </c>
      <c r="H175" s="1">
        <f t="shared" ca="1" si="25"/>
        <v>49.558645548913745</v>
      </c>
      <c r="I175" s="1">
        <f t="shared" ca="1" si="30"/>
        <v>1.2436397741885452</v>
      </c>
      <c r="J175" s="1">
        <f t="shared" ca="1" si="33"/>
        <v>13.392196131782349</v>
      </c>
      <c r="K175" s="1">
        <f t="shared" ca="1" si="26"/>
        <v>57.296098065891172</v>
      </c>
      <c r="L175" s="1">
        <f t="shared" si="27"/>
        <v>50.6</v>
      </c>
    </row>
    <row r="176" spans="2:12" x14ac:dyDescent="0.25">
      <c r="B176" s="1">
        <v>154</v>
      </c>
      <c r="C176" s="1">
        <f t="shared" ca="1" si="28"/>
        <v>-0.54624282908524247</v>
      </c>
      <c r="D176" s="1">
        <f t="shared" ca="1" si="31"/>
        <v>-6.3886485214877551</v>
      </c>
      <c r="E176" s="1">
        <f t="shared" ca="1" si="24"/>
        <v>47.605675739256121</v>
      </c>
      <c r="F176" s="1">
        <f t="shared" ca="1" si="29"/>
        <v>-0.67424799423226278</v>
      </c>
      <c r="G176" s="1">
        <f t="shared" ca="1" si="32"/>
        <v>-2.7569568964047768</v>
      </c>
      <c r="H176" s="1">
        <f t="shared" ca="1" si="25"/>
        <v>49.421521551797611</v>
      </c>
      <c r="I176" s="1">
        <f t="shared" ca="1" si="30"/>
        <v>-0.27002266649830475</v>
      </c>
      <c r="J176" s="1">
        <f t="shared" ca="1" si="33"/>
        <v>13.122173465284044</v>
      </c>
      <c r="K176" s="1">
        <f t="shared" ca="1" si="26"/>
        <v>57.361086732642022</v>
      </c>
      <c r="L176" s="1">
        <f t="shared" si="27"/>
        <v>50.8</v>
      </c>
    </row>
    <row r="177" spans="2:12" x14ac:dyDescent="0.25">
      <c r="B177" s="1">
        <v>155</v>
      </c>
      <c r="C177" s="1">
        <f t="shared" ca="1" si="28"/>
        <v>1.647449983526236</v>
      </c>
      <c r="D177" s="1">
        <f t="shared" ca="1" si="31"/>
        <v>-4.7411985379615196</v>
      </c>
      <c r="E177" s="1">
        <f t="shared" ca="1" si="24"/>
        <v>48.629400731019238</v>
      </c>
      <c r="F177" s="1">
        <f t="shared" ca="1" si="29"/>
        <v>0.32485983609914759</v>
      </c>
      <c r="G177" s="1">
        <f t="shared" ca="1" si="32"/>
        <v>-2.4320970603056291</v>
      </c>
      <c r="H177" s="1">
        <f t="shared" ca="1" si="25"/>
        <v>49.783951469847189</v>
      </c>
      <c r="I177" s="1">
        <f t="shared" ca="1" si="30"/>
        <v>1.8975254179531977</v>
      </c>
      <c r="J177" s="1">
        <f t="shared" ca="1" si="33"/>
        <v>15.019698883237242</v>
      </c>
      <c r="K177" s="1">
        <f t="shared" ca="1" si="26"/>
        <v>58.50984944161862</v>
      </c>
      <c r="L177" s="1">
        <f t="shared" si="27"/>
        <v>51</v>
      </c>
    </row>
    <row r="178" spans="2:12" x14ac:dyDescent="0.25">
      <c r="B178" s="1">
        <v>156</v>
      </c>
      <c r="C178" s="1">
        <f t="shared" ca="1" si="28"/>
        <v>-1.3468766344915577</v>
      </c>
      <c r="D178" s="1">
        <f t="shared" ca="1" si="31"/>
        <v>-6.0880751724530775</v>
      </c>
      <c r="E178" s="1">
        <f t="shared" ca="1" si="24"/>
        <v>48.155962413773466</v>
      </c>
      <c r="F178" s="1">
        <f t="shared" ca="1" si="29"/>
        <v>0.88923253414701076</v>
      </c>
      <c r="G178" s="1">
        <f t="shared" ca="1" si="32"/>
        <v>-1.5428645261586182</v>
      </c>
      <c r="H178" s="1">
        <f t="shared" ca="1" si="25"/>
        <v>50.428567736920691</v>
      </c>
      <c r="I178" s="1">
        <f t="shared" ca="1" si="30"/>
        <v>-1.947770118788376</v>
      </c>
      <c r="J178" s="1">
        <f t="shared" ca="1" si="33"/>
        <v>13.071928764448865</v>
      </c>
      <c r="K178" s="1">
        <f t="shared" ca="1" si="26"/>
        <v>57.735964382224438</v>
      </c>
      <c r="L178" s="1">
        <f t="shared" si="27"/>
        <v>51.2</v>
      </c>
    </row>
    <row r="179" spans="2:12" x14ac:dyDescent="0.25">
      <c r="B179" s="1">
        <v>157</v>
      </c>
      <c r="C179" s="1">
        <f t="shared" ca="1" si="28"/>
        <v>-1.1673391414352259</v>
      </c>
      <c r="D179" s="1">
        <f t="shared" ca="1" si="31"/>
        <v>-7.2554143138883038</v>
      </c>
      <c r="E179" s="1">
        <f t="shared" ca="1" si="24"/>
        <v>47.772292843055851</v>
      </c>
      <c r="F179" s="1">
        <f t="shared" ca="1" si="29"/>
        <v>-0.48899721843543487</v>
      </c>
      <c r="G179" s="1">
        <f t="shared" ca="1" si="32"/>
        <v>-2.0318617445940532</v>
      </c>
      <c r="H179" s="1">
        <f t="shared" ca="1" si="25"/>
        <v>50.384069127702979</v>
      </c>
      <c r="I179" s="1">
        <f t="shared" ca="1" si="30"/>
        <v>0.94707339346946551</v>
      </c>
      <c r="J179" s="1">
        <f t="shared" ca="1" si="33"/>
        <v>14.019002157918329</v>
      </c>
      <c r="K179" s="1">
        <f t="shared" ca="1" si="26"/>
        <v>58.409501078959167</v>
      </c>
      <c r="L179" s="1">
        <f t="shared" si="27"/>
        <v>51.400000000000006</v>
      </c>
    </row>
    <row r="180" spans="2:12" x14ac:dyDescent="0.25">
      <c r="B180" s="1">
        <v>158</v>
      </c>
      <c r="C180" s="1">
        <f t="shared" ca="1" si="28"/>
        <v>1.8962706076402869</v>
      </c>
      <c r="D180" s="1">
        <f t="shared" ca="1" si="31"/>
        <v>-5.3591437062480169</v>
      </c>
      <c r="E180" s="1">
        <f t="shared" ca="1" si="24"/>
        <v>48.920428146875992</v>
      </c>
      <c r="F180" s="1">
        <f t="shared" ca="1" si="29"/>
        <v>0.27778777625753581</v>
      </c>
      <c r="G180" s="1">
        <f t="shared" ca="1" si="32"/>
        <v>-1.7540739683365174</v>
      </c>
      <c r="H180" s="1">
        <f t="shared" ca="1" si="25"/>
        <v>50.722963015831745</v>
      </c>
      <c r="I180" s="1">
        <f t="shared" ca="1" si="30"/>
        <v>-0.26844932059768478</v>
      </c>
      <c r="J180" s="1">
        <f t="shared" ca="1" si="33"/>
        <v>13.750552837320644</v>
      </c>
      <c r="K180" s="1">
        <f t="shared" ca="1" si="26"/>
        <v>58.475276418660322</v>
      </c>
      <c r="L180" s="1">
        <f t="shared" si="27"/>
        <v>51.6</v>
      </c>
    </row>
    <row r="181" spans="2:12" x14ac:dyDescent="0.25">
      <c r="B181" s="1">
        <v>159</v>
      </c>
      <c r="C181" s="1">
        <f t="shared" ca="1" si="28"/>
        <v>-0.97424135516530308</v>
      </c>
      <c r="D181" s="1">
        <f t="shared" ca="1" si="31"/>
        <v>-6.3333850614133205</v>
      </c>
      <c r="E181" s="1">
        <f t="shared" ca="1" si="24"/>
        <v>48.633307469293335</v>
      </c>
      <c r="F181" s="1">
        <f t="shared" ca="1" si="29"/>
        <v>0.15274576743639348</v>
      </c>
      <c r="G181" s="1">
        <f t="shared" ca="1" si="32"/>
        <v>-1.601328200900124</v>
      </c>
      <c r="H181" s="1">
        <f t="shared" ca="1" si="25"/>
        <v>50.999335899549934</v>
      </c>
      <c r="I181" s="1">
        <f t="shared" ca="1" si="30"/>
        <v>-0.65802529966962786</v>
      </c>
      <c r="J181" s="1">
        <f t="shared" ca="1" si="33"/>
        <v>13.092527537651016</v>
      </c>
      <c r="K181" s="1">
        <f t="shared" ca="1" si="26"/>
        <v>58.346263768825509</v>
      </c>
      <c r="L181" s="1">
        <f t="shared" si="27"/>
        <v>51.8</v>
      </c>
    </row>
    <row r="182" spans="2:12" x14ac:dyDescent="0.25">
      <c r="B182" s="1">
        <v>160</v>
      </c>
      <c r="C182" s="1">
        <f t="shared" ca="1" si="28"/>
        <v>1.6629146142221101</v>
      </c>
      <c r="D182" s="1">
        <f t="shared" ca="1" si="31"/>
        <v>-4.6704704471912102</v>
      </c>
      <c r="E182" s="1">
        <f t="shared" ca="1" si="24"/>
        <v>49.664764776404397</v>
      </c>
      <c r="F182" s="1">
        <f t="shared" ca="1" si="29"/>
        <v>-1.2772322798634828</v>
      </c>
      <c r="G182" s="1">
        <f t="shared" ca="1" si="32"/>
        <v>-2.8785604807636069</v>
      </c>
      <c r="H182" s="1">
        <f t="shared" ca="1" si="25"/>
        <v>50.560719759618195</v>
      </c>
      <c r="I182" s="1">
        <f t="shared" ca="1" si="30"/>
        <v>1.0872189540135802</v>
      </c>
      <c r="J182" s="1">
        <f t="shared" ca="1" si="33"/>
        <v>14.179746491664595</v>
      </c>
      <c r="K182" s="1">
        <f t="shared" ca="1" si="26"/>
        <v>59.089873245832294</v>
      </c>
      <c r="L182" s="1">
        <f t="shared" si="27"/>
        <v>52</v>
      </c>
    </row>
    <row r="183" spans="2:12" x14ac:dyDescent="0.25">
      <c r="B183" s="1">
        <v>161</v>
      </c>
      <c r="C183" s="1">
        <f t="shared" ca="1" si="28"/>
        <v>1.104426044541085</v>
      </c>
      <c r="D183" s="1">
        <f t="shared" ca="1" si="31"/>
        <v>-3.5660444026501255</v>
      </c>
      <c r="E183" s="1">
        <f t="shared" ca="1" si="24"/>
        <v>50.416977798674942</v>
      </c>
      <c r="F183" s="1">
        <f t="shared" ca="1" si="29"/>
        <v>0.35234539079278809</v>
      </c>
      <c r="G183" s="1">
        <f t="shared" ca="1" si="32"/>
        <v>-2.5262150899708189</v>
      </c>
      <c r="H183" s="1">
        <f t="shared" ca="1" si="25"/>
        <v>50.936892455014593</v>
      </c>
      <c r="I183" s="1">
        <f t="shared" ca="1" si="30"/>
        <v>-1.246819584278799</v>
      </c>
      <c r="J183" s="1">
        <f t="shared" ca="1" si="33"/>
        <v>12.932926907385795</v>
      </c>
      <c r="K183" s="1">
        <f t="shared" ca="1" si="26"/>
        <v>58.666463453692899</v>
      </c>
      <c r="L183" s="1">
        <f t="shared" si="27"/>
        <v>52.2</v>
      </c>
    </row>
    <row r="184" spans="2:12" x14ac:dyDescent="0.25">
      <c r="B184" s="1">
        <v>162</v>
      </c>
      <c r="C184" s="1">
        <f t="shared" ca="1" si="28"/>
        <v>1.9992472100340211</v>
      </c>
      <c r="D184" s="1">
        <f t="shared" ca="1" si="31"/>
        <v>-1.5667971926161044</v>
      </c>
      <c r="E184" s="1">
        <f t="shared" ca="1" si="24"/>
        <v>51.616601403691945</v>
      </c>
      <c r="F184" s="1">
        <f t="shared" ca="1" si="29"/>
        <v>-6.870865751609502E-2</v>
      </c>
      <c r="G184" s="1">
        <f t="shared" ca="1" si="32"/>
        <v>-2.5949237474869138</v>
      </c>
      <c r="H184" s="1">
        <f t="shared" ca="1" si="25"/>
        <v>51.10253812625654</v>
      </c>
      <c r="I184" s="1">
        <f t="shared" ca="1" si="30"/>
        <v>0.20764857967126898</v>
      </c>
      <c r="J184" s="1">
        <f t="shared" ca="1" si="33"/>
        <v>13.140575487057063</v>
      </c>
      <c r="K184" s="1">
        <f t="shared" ca="1" si="26"/>
        <v>58.97028774352853</v>
      </c>
      <c r="L184" s="1">
        <f t="shared" si="27"/>
        <v>52.4</v>
      </c>
    </row>
    <row r="185" spans="2:12" x14ac:dyDescent="0.25">
      <c r="B185" s="1">
        <v>163</v>
      </c>
      <c r="C185" s="1">
        <f t="shared" ca="1" si="28"/>
        <v>-0.18135482248880411</v>
      </c>
      <c r="D185" s="1">
        <f t="shared" ca="1" si="31"/>
        <v>-1.7481520151049086</v>
      </c>
      <c r="E185" s="1">
        <f t="shared" ca="1" si="24"/>
        <v>51.725923992447548</v>
      </c>
      <c r="F185" s="1">
        <f t="shared" ca="1" si="29"/>
        <v>0.89752014651793666</v>
      </c>
      <c r="G185" s="1">
        <f t="shared" ca="1" si="32"/>
        <v>-1.6974036009689772</v>
      </c>
      <c r="H185" s="1">
        <f t="shared" ca="1" si="25"/>
        <v>51.75129819951551</v>
      </c>
      <c r="I185" s="1">
        <f t="shared" ca="1" si="30"/>
        <v>-0.14437800607561094</v>
      </c>
      <c r="J185" s="1">
        <f t="shared" ca="1" si="33"/>
        <v>12.996197480981452</v>
      </c>
      <c r="K185" s="1">
        <f t="shared" ca="1" si="26"/>
        <v>59.098098740490727</v>
      </c>
      <c r="L185" s="1">
        <f t="shared" si="27"/>
        <v>52.6</v>
      </c>
    </row>
    <row r="186" spans="2:12" x14ac:dyDescent="0.25">
      <c r="B186" s="1">
        <v>164</v>
      </c>
      <c r="C186" s="1">
        <f t="shared" ca="1" si="28"/>
        <v>-1.0891721900344062</v>
      </c>
      <c r="D186" s="1">
        <f t="shared" ca="1" si="31"/>
        <v>-2.837324205139315</v>
      </c>
      <c r="E186" s="1">
        <f t="shared" ca="1" si="24"/>
        <v>51.381337897430349</v>
      </c>
      <c r="F186" s="1">
        <f t="shared" ca="1" si="29"/>
        <v>0.578162261066133</v>
      </c>
      <c r="G186" s="1">
        <f t="shared" ca="1" si="32"/>
        <v>-1.1192413399028442</v>
      </c>
      <c r="H186" s="1">
        <f t="shared" ca="1" si="25"/>
        <v>52.240379330048583</v>
      </c>
      <c r="I186" s="1">
        <f t="shared" ca="1" si="30"/>
        <v>1.9314464522391133</v>
      </c>
      <c r="J186" s="1">
        <f t="shared" ca="1" si="33"/>
        <v>14.927643933220565</v>
      </c>
      <c r="K186" s="1">
        <f t="shared" ca="1" si="26"/>
        <v>60.263821966610287</v>
      </c>
      <c r="L186" s="1">
        <f t="shared" si="27"/>
        <v>52.800000000000004</v>
      </c>
    </row>
    <row r="187" spans="2:12" x14ac:dyDescent="0.25">
      <c r="B187" s="1">
        <v>165</v>
      </c>
      <c r="C187" s="1">
        <f t="shared" ca="1" si="28"/>
        <v>0.344133724900685</v>
      </c>
      <c r="D187" s="1">
        <f t="shared" ca="1" si="31"/>
        <v>-2.49319048023863</v>
      </c>
      <c r="E187" s="1">
        <f t="shared" ca="1" si="24"/>
        <v>51.753404759880688</v>
      </c>
      <c r="F187" s="1">
        <f t="shared" ca="1" si="29"/>
        <v>0.77732341282248307</v>
      </c>
      <c r="G187" s="1">
        <f t="shared" ca="1" si="32"/>
        <v>-0.34191792708036117</v>
      </c>
      <c r="H187" s="1">
        <f t="shared" ca="1" si="25"/>
        <v>52.82904103645982</v>
      </c>
      <c r="I187" s="1">
        <f t="shared" ca="1" si="30"/>
        <v>-6.8033431353674109E-2</v>
      </c>
      <c r="J187" s="1">
        <f t="shared" ca="1" si="33"/>
        <v>14.859610501866891</v>
      </c>
      <c r="K187" s="1">
        <f t="shared" ca="1" si="26"/>
        <v>60.429805250933448</v>
      </c>
      <c r="L187" s="1">
        <f t="shared" si="27"/>
        <v>53</v>
      </c>
    </row>
    <row r="188" spans="2:12" x14ac:dyDescent="0.25">
      <c r="B188" s="1">
        <v>166</v>
      </c>
      <c r="C188" s="1">
        <f t="shared" ca="1" si="28"/>
        <v>-0.19180248309037698</v>
      </c>
      <c r="D188" s="1">
        <f t="shared" ca="1" si="31"/>
        <v>-2.6849929633290071</v>
      </c>
      <c r="E188" s="1">
        <f t="shared" ca="1" si="24"/>
        <v>51.857503518335498</v>
      </c>
      <c r="F188" s="1">
        <f t="shared" ca="1" si="29"/>
        <v>1.3337709287745407</v>
      </c>
      <c r="G188" s="1">
        <f t="shared" ca="1" si="32"/>
        <v>0.99185300169417956</v>
      </c>
      <c r="H188" s="1">
        <f t="shared" ca="1" si="25"/>
        <v>53.695926500847094</v>
      </c>
      <c r="I188" s="1">
        <f t="shared" ca="1" si="30"/>
        <v>-0.78098714791297996</v>
      </c>
      <c r="J188" s="1">
        <f t="shared" ca="1" si="33"/>
        <v>14.078623353953912</v>
      </c>
      <c r="K188" s="1">
        <f t="shared" ca="1" si="26"/>
        <v>60.239311676976961</v>
      </c>
      <c r="L188" s="1">
        <f t="shared" si="27"/>
        <v>53.2</v>
      </c>
    </row>
    <row r="189" spans="2:12" x14ac:dyDescent="0.25">
      <c r="B189" s="1">
        <v>167</v>
      </c>
      <c r="C189" s="1">
        <f t="shared" ca="1" si="28"/>
        <v>-0.49303051717440005</v>
      </c>
      <c r="D189" s="1">
        <f t="shared" ca="1" si="31"/>
        <v>-3.1780234805034073</v>
      </c>
      <c r="E189" s="1">
        <f t="shared" ca="1" si="24"/>
        <v>51.810988259748292</v>
      </c>
      <c r="F189" s="1">
        <f t="shared" ca="1" si="29"/>
        <v>-0.43572574551095927</v>
      </c>
      <c r="G189" s="1">
        <f t="shared" ca="1" si="32"/>
        <v>0.55612725618322023</v>
      </c>
      <c r="H189" s="1">
        <f t="shared" ca="1" si="25"/>
        <v>53.678063628091607</v>
      </c>
      <c r="I189" s="1">
        <f t="shared" ca="1" si="30"/>
        <v>-0.43314585873073558</v>
      </c>
      <c r="J189" s="1">
        <f t="shared" ca="1" si="33"/>
        <v>13.645477495223176</v>
      </c>
      <c r="K189" s="1">
        <f t="shared" ca="1" si="26"/>
        <v>60.222738747611587</v>
      </c>
      <c r="L189" s="1">
        <f t="shared" si="27"/>
        <v>53.4</v>
      </c>
    </row>
    <row r="190" spans="2:12" x14ac:dyDescent="0.25">
      <c r="B190" s="1">
        <v>168</v>
      </c>
      <c r="C190" s="1">
        <f t="shared" ca="1" si="28"/>
        <v>0.24055166274312573</v>
      </c>
      <c r="D190" s="1">
        <f t="shared" ca="1" si="31"/>
        <v>-2.9374718177602817</v>
      </c>
      <c r="E190" s="1">
        <f t="shared" ca="1" si="24"/>
        <v>52.13126409111986</v>
      </c>
      <c r="F190" s="1">
        <f t="shared" ca="1" si="29"/>
        <v>-0.34559449954971233</v>
      </c>
      <c r="G190" s="1">
        <f t="shared" ca="1" si="32"/>
        <v>0.2105327566335079</v>
      </c>
      <c r="H190" s="1">
        <f t="shared" ca="1" si="25"/>
        <v>53.705266378316757</v>
      </c>
      <c r="I190" s="1">
        <f t="shared" ca="1" si="30"/>
        <v>1.8520141676401498</v>
      </c>
      <c r="J190" s="1">
        <f t="shared" ca="1" si="33"/>
        <v>15.497491662863325</v>
      </c>
      <c r="K190" s="1">
        <f t="shared" ca="1" si="26"/>
        <v>61.348745831431664</v>
      </c>
      <c r="L190" s="1">
        <f t="shared" si="27"/>
        <v>53.6</v>
      </c>
    </row>
    <row r="191" spans="2:12" x14ac:dyDescent="0.25">
      <c r="B191" s="1">
        <v>169</v>
      </c>
      <c r="C191" s="1">
        <f t="shared" ca="1" si="28"/>
        <v>0.90113003801610181</v>
      </c>
      <c r="D191" s="1">
        <f t="shared" ca="1" si="31"/>
        <v>-2.0363417797441796</v>
      </c>
      <c r="E191" s="1">
        <f t="shared" ca="1" si="24"/>
        <v>52.781829110127916</v>
      </c>
      <c r="F191" s="1">
        <f t="shared" ca="1" si="29"/>
        <v>0.88133394744979554</v>
      </c>
      <c r="G191" s="1">
        <f t="shared" ca="1" si="32"/>
        <v>1.0918667040833034</v>
      </c>
      <c r="H191" s="1">
        <f t="shared" ca="1" si="25"/>
        <v>54.345933352041655</v>
      </c>
      <c r="I191" s="1">
        <f t="shared" ca="1" si="30"/>
        <v>1.135287243825893</v>
      </c>
      <c r="J191" s="1">
        <f t="shared" ca="1" si="33"/>
        <v>16.632778906689218</v>
      </c>
      <c r="K191" s="1">
        <f t="shared" ca="1" si="26"/>
        <v>62.11638945334461</v>
      </c>
      <c r="L191" s="1">
        <f t="shared" si="27"/>
        <v>53.800000000000004</v>
      </c>
    </row>
    <row r="192" spans="2:12" x14ac:dyDescent="0.25">
      <c r="B192" s="1">
        <v>170</v>
      </c>
      <c r="C192" s="1">
        <f t="shared" ca="1" si="28"/>
        <v>-1.0753561694349105</v>
      </c>
      <c r="D192" s="1">
        <f t="shared" ca="1" si="31"/>
        <v>-3.1116979491790904</v>
      </c>
      <c r="E192" s="1">
        <f t="shared" ca="1" si="24"/>
        <v>52.444151025410456</v>
      </c>
      <c r="F192" s="1">
        <f t="shared" ca="1" si="29"/>
        <v>0.16996798782140585</v>
      </c>
      <c r="G192" s="1">
        <f t="shared" ca="1" si="32"/>
        <v>1.2618346919047092</v>
      </c>
      <c r="H192" s="1">
        <f t="shared" ca="1" si="25"/>
        <v>54.630917345952355</v>
      </c>
      <c r="I192" s="1">
        <f t="shared" ca="1" si="30"/>
        <v>0.16801208359472289</v>
      </c>
      <c r="J192" s="1">
        <f t="shared" ca="1" si="33"/>
        <v>16.800790990283939</v>
      </c>
      <c r="K192" s="1">
        <f t="shared" ca="1" si="26"/>
        <v>62.400395495141971</v>
      </c>
      <c r="L192" s="1">
        <f t="shared" si="27"/>
        <v>54</v>
      </c>
    </row>
    <row r="193" spans="2:12" x14ac:dyDescent="0.25">
      <c r="B193" s="1">
        <v>171</v>
      </c>
      <c r="C193" s="1">
        <f t="shared" ca="1" si="28"/>
        <v>-1.4036717362886209</v>
      </c>
      <c r="D193" s="1">
        <f t="shared" ca="1" si="31"/>
        <v>-4.5153696854677108</v>
      </c>
      <c r="E193" s="1">
        <f t="shared" ca="1" si="24"/>
        <v>51.942315157266151</v>
      </c>
      <c r="F193" s="1">
        <f t="shared" ca="1" si="29"/>
        <v>3.3159282437001149E-2</v>
      </c>
      <c r="G193" s="1">
        <f t="shared" ca="1" si="32"/>
        <v>1.2949939743417103</v>
      </c>
      <c r="H193" s="1">
        <f t="shared" ca="1" si="25"/>
        <v>54.847496987170857</v>
      </c>
      <c r="I193" s="1">
        <f t="shared" ca="1" si="30"/>
        <v>-0.42063100061403053</v>
      </c>
      <c r="J193" s="1">
        <f t="shared" ca="1" si="33"/>
        <v>16.380159989669909</v>
      </c>
      <c r="K193" s="1">
        <f t="shared" ca="1" si="26"/>
        <v>62.390079994834956</v>
      </c>
      <c r="L193" s="1">
        <f t="shared" si="27"/>
        <v>54.2</v>
      </c>
    </row>
    <row r="194" spans="2:12" x14ac:dyDescent="0.25">
      <c r="B194" s="1">
        <v>172</v>
      </c>
      <c r="C194" s="1">
        <f t="shared" ca="1" si="28"/>
        <v>-0.58996778706142472</v>
      </c>
      <c r="D194" s="1">
        <f t="shared" ca="1" si="31"/>
        <v>-5.1053374725291354</v>
      </c>
      <c r="E194" s="1">
        <f t="shared" ca="1" si="24"/>
        <v>51.847331263735434</v>
      </c>
      <c r="F194" s="1">
        <f t="shared" ca="1" si="29"/>
        <v>-1.1322209616705563</v>
      </c>
      <c r="G194" s="1">
        <f t="shared" ca="1" si="32"/>
        <v>0.16277301267115396</v>
      </c>
      <c r="H194" s="1">
        <f t="shared" ca="1" si="25"/>
        <v>54.481386506335575</v>
      </c>
      <c r="I194" s="1">
        <f t="shared" ca="1" si="30"/>
        <v>-0.38043046364294297</v>
      </c>
      <c r="J194" s="1">
        <f t="shared" ca="1" si="33"/>
        <v>15.999729526026966</v>
      </c>
      <c r="K194" s="1">
        <f t="shared" ca="1" si="26"/>
        <v>62.399864763013483</v>
      </c>
      <c r="L194" s="1">
        <f t="shared" si="27"/>
        <v>54.4</v>
      </c>
    </row>
    <row r="195" spans="2:12" x14ac:dyDescent="0.25">
      <c r="B195" s="1">
        <v>173</v>
      </c>
      <c r="C195" s="1">
        <f t="shared" ca="1" si="28"/>
        <v>-0.87666000350282824</v>
      </c>
      <c r="D195" s="1">
        <f t="shared" ca="1" si="31"/>
        <v>-5.9819974760319639</v>
      </c>
      <c r="E195" s="1">
        <f t="shared" ca="1" si="24"/>
        <v>51.609001261984019</v>
      </c>
      <c r="F195" s="1">
        <f t="shared" ca="1" si="29"/>
        <v>-0.54245100615444108</v>
      </c>
      <c r="G195" s="1">
        <f t="shared" ca="1" si="32"/>
        <v>-0.37967799348328712</v>
      </c>
      <c r="H195" s="1">
        <f t="shared" ca="1" si="25"/>
        <v>54.410161003258359</v>
      </c>
      <c r="I195" s="1">
        <f t="shared" ca="1" si="30"/>
        <v>-1.7898734833741279</v>
      </c>
      <c r="J195" s="1">
        <f t="shared" ca="1" si="33"/>
        <v>14.209856042652838</v>
      </c>
      <c r="K195" s="1">
        <f t="shared" ca="1" si="26"/>
        <v>61.704928021326424</v>
      </c>
      <c r="L195" s="1">
        <f t="shared" si="27"/>
        <v>54.6</v>
      </c>
    </row>
    <row r="196" spans="2:12" x14ac:dyDescent="0.25">
      <c r="B196" s="1">
        <v>174</v>
      </c>
      <c r="C196" s="1">
        <f t="shared" ca="1" si="28"/>
        <v>0.12833000188385116</v>
      </c>
      <c r="D196" s="1">
        <f t="shared" ca="1" si="31"/>
        <v>-5.8536674741481125</v>
      </c>
      <c r="E196" s="1">
        <f t="shared" ca="1" si="24"/>
        <v>51.873166262925949</v>
      </c>
      <c r="F196" s="1">
        <f t="shared" ca="1" si="29"/>
        <v>0.17720221444040682</v>
      </c>
      <c r="G196" s="1">
        <f t="shared" ca="1" si="32"/>
        <v>-0.20247577904288031</v>
      </c>
      <c r="H196" s="1">
        <f t="shared" ca="1" si="25"/>
        <v>54.698762110478562</v>
      </c>
      <c r="I196" s="1">
        <f t="shared" ca="1" si="30"/>
        <v>-1.8797375506335188</v>
      </c>
      <c r="J196" s="1">
        <f t="shared" ca="1" si="33"/>
        <v>12.33011849201932</v>
      </c>
      <c r="K196" s="1">
        <f t="shared" ca="1" si="26"/>
        <v>60.965059246009666</v>
      </c>
      <c r="L196" s="1">
        <f t="shared" si="27"/>
        <v>54.800000000000004</v>
      </c>
    </row>
    <row r="197" spans="2:12" x14ac:dyDescent="0.25">
      <c r="B197" s="1">
        <v>175</v>
      </c>
      <c r="C197" s="1">
        <f t="shared" ca="1" si="28"/>
        <v>-1.3593565123994178</v>
      </c>
      <c r="D197" s="1">
        <f t="shared" ca="1" si="31"/>
        <v>-7.2130239865475305</v>
      </c>
      <c r="E197" s="1">
        <f t="shared" ca="1" si="24"/>
        <v>51.393488006726237</v>
      </c>
      <c r="F197" s="1">
        <f t="shared" ca="1" si="29"/>
        <v>0.19485462929888434</v>
      </c>
      <c r="G197" s="1">
        <f t="shared" ca="1" si="32"/>
        <v>-7.6211497439959697E-3</v>
      </c>
      <c r="H197" s="1">
        <f t="shared" ca="1" si="25"/>
        <v>54.996189425128001</v>
      </c>
      <c r="I197" s="1">
        <f t="shared" ca="1" si="30"/>
        <v>1.0209440076687769E-2</v>
      </c>
      <c r="J197" s="1">
        <f t="shared" ca="1" si="33"/>
        <v>12.340327932096008</v>
      </c>
      <c r="K197" s="1">
        <f t="shared" ca="1" si="26"/>
        <v>61.170163966048001</v>
      </c>
      <c r="L197" s="1">
        <f t="shared" si="27"/>
        <v>55</v>
      </c>
    </row>
    <row r="198" spans="2:12" x14ac:dyDescent="0.25">
      <c r="B198" s="1">
        <v>176</v>
      </c>
      <c r="C198" s="1">
        <f t="shared" ca="1" si="28"/>
        <v>0.21583338383968867</v>
      </c>
      <c r="D198" s="1">
        <f t="shared" ca="1" si="31"/>
        <v>-6.9971906027078417</v>
      </c>
      <c r="E198" s="1">
        <f t="shared" ca="1" si="24"/>
        <v>51.70140469864608</v>
      </c>
      <c r="F198" s="1">
        <f t="shared" ca="1" si="29"/>
        <v>1.8681871633284639E-2</v>
      </c>
      <c r="G198" s="1">
        <f t="shared" ca="1" si="32"/>
        <v>1.106072188928867E-2</v>
      </c>
      <c r="H198" s="1">
        <f t="shared" ca="1" si="25"/>
        <v>55.20553036094465</v>
      </c>
      <c r="I198" s="1">
        <f t="shared" ca="1" si="30"/>
        <v>-0.58498383531928755</v>
      </c>
      <c r="J198" s="1">
        <f t="shared" ca="1" si="33"/>
        <v>11.755344096776721</v>
      </c>
      <c r="K198" s="1">
        <f t="shared" ca="1" si="26"/>
        <v>61.077672048388365</v>
      </c>
      <c r="L198" s="1">
        <f t="shared" si="27"/>
        <v>55.2</v>
      </c>
    </row>
    <row r="199" spans="2:12" x14ac:dyDescent="0.25">
      <c r="B199" s="1">
        <v>177</v>
      </c>
      <c r="C199" s="1">
        <f t="shared" ca="1" si="28"/>
        <v>0.54860879038944366</v>
      </c>
      <c r="D199" s="1">
        <f t="shared" ca="1" si="31"/>
        <v>-6.4485818123183982</v>
      </c>
      <c r="E199" s="1">
        <f t="shared" ca="1" si="24"/>
        <v>52.175709093840801</v>
      </c>
      <c r="F199" s="1">
        <f t="shared" ca="1" si="29"/>
        <v>0.59530092933351653</v>
      </c>
      <c r="G199" s="1">
        <f t="shared" ca="1" si="32"/>
        <v>0.60636165122280516</v>
      </c>
      <c r="H199" s="1">
        <f t="shared" ca="1" si="25"/>
        <v>55.703180825611398</v>
      </c>
      <c r="I199" s="1">
        <f t="shared" ca="1" si="30"/>
        <v>-0.18376752325539952</v>
      </c>
      <c r="J199" s="1">
        <f t="shared" ca="1" si="33"/>
        <v>11.571576573521321</v>
      </c>
      <c r="K199" s="1">
        <f t="shared" ca="1" si="26"/>
        <v>61.185788286760662</v>
      </c>
      <c r="L199" s="1">
        <f t="shared" si="27"/>
        <v>55.4</v>
      </c>
    </row>
    <row r="200" spans="2:12" x14ac:dyDescent="0.25">
      <c r="B200" s="1">
        <v>178</v>
      </c>
      <c r="C200" s="1">
        <f t="shared" ca="1" si="28"/>
        <v>-0.77708826159489675</v>
      </c>
      <c r="D200" s="1">
        <f t="shared" ca="1" si="31"/>
        <v>-7.2256700739132951</v>
      </c>
      <c r="E200" s="1">
        <f t="shared" ca="1" si="24"/>
        <v>51.987164963043355</v>
      </c>
      <c r="F200" s="1">
        <f t="shared" ca="1" si="29"/>
        <v>4.8180171304007327E-2</v>
      </c>
      <c r="G200" s="1">
        <f t="shared" ca="1" si="32"/>
        <v>0.65454182252681248</v>
      </c>
      <c r="H200" s="1">
        <f t="shared" ca="1" si="25"/>
        <v>55.927270911263406</v>
      </c>
      <c r="I200" s="1">
        <f t="shared" ca="1" si="30"/>
        <v>-0.21618846594014288</v>
      </c>
      <c r="J200" s="1">
        <f t="shared" ca="1" si="33"/>
        <v>11.355388107581179</v>
      </c>
      <c r="K200" s="1">
        <f t="shared" ca="1" si="26"/>
        <v>61.27769405379059</v>
      </c>
      <c r="L200" s="1">
        <f t="shared" si="27"/>
        <v>55.6</v>
      </c>
    </row>
    <row r="201" spans="2:12" x14ac:dyDescent="0.25">
      <c r="B201" s="1">
        <v>179</v>
      </c>
      <c r="C201" s="1">
        <f t="shared" ca="1" si="28"/>
        <v>0.7643261005761649</v>
      </c>
      <c r="D201" s="1">
        <f t="shared" ca="1" si="31"/>
        <v>-6.4613439733371303</v>
      </c>
      <c r="E201" s="1">
        <f t="shared" ca="1" si="24"/>
        <v>52.569328013331436</v>
      </c>
      <c r="F201" s="1">
        <f t="shared" ca="1" si="29"/>
        <v>0.31305948266317818</v>
      </c>
      <c r="G201" s="1">
        <f t="shared" ca="1" si="32"/>
        <v>0.96760130518999066</v>
      </c>
      <c r="H201" s="1">
        <f t="shared" ca="1" si="25"/>
        <v>56.283800652594998</v>
      </c>
      <c r="I201" s="1">
        <f t="shared" ca="1" si="30"/>
        <v>0.42904374274459478</v>
      </c>
      <c r="J201" s="1">
        <f t="shared" ca="1" si="33"/>
        <v>11.784431850325774</v>
      </c>
      <c r="K201" s="1">
        <f t="shared" ca="1" si="26"/>
        <v>61.692215925162891</v>
      </c>
      <c r="L201" s="1">
        <f t="shared" si="27"/>
        <v>55.800000000000004</v>
      </c>
    </row>
    <row r="202" spans="2:12" x14ac:dyDescent="0.25">
      <c r="B202" s="1">
        <v>180</v>
      </c>
      <c r="C202" s="1">
        <f t="shared" ca="1" si="28"/>
        <v>-0.30344415545911929</v>
      </c>
      <c r="D202" s="1">
        <f t="shared" ca="1" si="31"/>
        <v>-6.7647881287962495</v>
      </c>
      <c r="E202" s="1">
        <f t="shared" ca="1" si="24"/>
        <v>52.617605935601873</v>
      </c>
      <c r="F202" s="1">
        <f t="shared" ca="1" si="29"/>
        <v>0.28797931331662763</v>
      </c>
      <c r="G202" s="1">
        <f t="shared" ca="1" si="32"/>
        <v>1.2555806185066183</v>
      </c>
      <c r="H202" s="1">
        <f t="shared" ca="1" si="25"/>
        <v>56.627790309253307</v>
      </c>
      <c r="I202" s="1">
        <f t="shared" ca="1" si="30"/>
        <v>-1.2890277199553664</v>
      </c>
      <c r="J202" s="1">
        <f t="shared" ca="1" si="33"/>
        <v>10.495404130370407</v>
      </c>
      <c r="K202" s="1">
        <f t="shared" ca="1" si="26"/>
        <v>61.247702065185202</v>
      </c>
      <c r="L202" s="1">
        <f t="shared" si="27"/>
        <v>56</v>
      </c>
    </row>
    <row r="203" spans="2:12" x14ac:dyDescent="0.25">
      <c r="B203" s="1">
        <v>181</v>
      </c>
      <c r="C203" s="1">
        <f t="shared" ca="1" si="28"/>
        <v>0.27246093443848479</v>
      </c>
      <c r="D203" s="1">
        <f t="shared" ca="1" si="31"/>
        <v>-6.492327194357765</v>
      </c>
      <c r="E203" s="1">
        <f t="shared" ca="1" si="24"/>
        <v>52.953836402821118</v>
      </c>
      <c r="F203" s="1">
        <f t="shared" ca="1" si="29"/>
        <v>0.5893616188716817</v>
      </c>
      <c r="G203" s="1">
        <f t="shared" ca="1" si="32"/>
        <v>1.8449422373783</v>
      </c>
      <c r="H203" s="1">
        <f t="shared" ca="1" si="25"/>
        <v>57.122471118689155</v>
      </c>
      <c r="I203" s="1">
        <f t="shared" ca="1" si="30"/>
        <v>1.9751993486802779</v>
      </c>
      <c r="J203" s="1">
        <f t="shared" ca="1" si="33"/>
        <v>12.470603479050684</v>
      </c>
      <c r="K203" s="1">
        <f t="shared" ca="1" si="26"/>
        <v>62.435301739525343</v>
      </c>
      <c r="L203" s="1">
        <f t="shared" si="27"/>
        <v>56.2</v>
      </c>
    </row>
    <row r="204" spans="2:12" x14ac:dyDescent="0.25">
      <c r="B204" s="1">
        <v>182</v>
      </c>
      <c r="C204" s="1">
        <f t="shared" ca="1" si="28"/>
        <v>-0.42335825803805333</v>
      </c>
      <c r="D204" s="1">
        <f t="shared" ca="1" si="31"/>
        <v>-6.9156854523958184</v>
      </c>
      <c r="E204" s="1">
        <f t="shared" ca="1" si="24"/>
        <v>52.942157273802088</v>
      </c>
      <c r="F204" s="1">
        <f t="shared" ca="1" si="29"/>
        <v>-0.45809121748452719</v>
      </c>
      <c r="G204" s="1">
        <f t="shared" ca="1" si="32"/>
        <v>1.3868510198937729</v>
      </c>
      <c r="H204" s="1">
        <f t="shared" ca="1" si="25"/>
        <v>57.093425509946883</v>
      </c>
      <c r="I204" s="1">
        <f t="shared" ca="1" si="30"/>
        <v>0.4839739342612015</v>
      </c>
      <c r="J204" s="1">
        <f t="shared" ca="1" si="33"/>
        <v>12.954577413311885</v>
      </c>
      <c r="K204" s="1">
        <f t="shared" ca="1" si="26"/>
        <v>62.877288706655939</v>
      </c>
      <c r="L204" s="1">
        <f t="shared" si="27"/>
        <v>56.4</v>
      </c>
    </row>
    <row r="205" spans="2:12" x14ac:dyDescent="0.25">
      <c r="B205" s="1">
        <v>183</v>
      </c>
      <c r="C205" s="1">
        <f t="shared" ca="1" si="28"/>
        <v>0.76809970579084419</v>
      </c>
      <c r="D205" s="1">
        <f t="shared" ca="1" si="31"/>
        <v>-6.1475857466049746</v>
      </c>
      <c r="E205" s="1">
        <f t="shared" ca="1" si="24"/>
        <v>53.526207126697514</v>
      </c>
      <c r="F205" s="1">
        <f t="shared" ca="1" si="29"/>
        <v>-8.7011848274380327E-2</v>
      </c>
      <c r="G205" s="1">
        <f t="shared" ca="1" si="32"/>
        <v>1.2998391716193927</v>
      </c>
      <c r="H205" s="1">
        <f t="shared" ca="1" si="25"/>
        <v>57.2499195858097</v>
      </c>
      <c r="I205" s="1">
        <f t="shared" ca="1" si="30"/>
        <v>-0.10570652235301335</v>
      </c>
      <c r="J205" s="1">
        <f t="shared" ca="1" si="33"/>
        <v>12.848870890958871</v>
      </c>
      <c r="K205" s="1">
        <f t="shared" ca="1" si="26"/>
        <v>63.02443544547944</v>
      </c>
      <c r="L205" s="1">
        <f t="shared" si="27"/>
        <v>56.6</v>
      </c>
    </row>
    <row r="206" spans="2:12" x14ac:dyDescent="0.25">
      <c r="B206" s="1">
        <v>184</v>
      </c>
      <c r="C206" s="1">
        <f t="shared" ca="1" si="28"/>
        <v>1.7827500231575566</v>
      </c>
      <c r="D206" s="1">
        <f t="shared" ca="1" si="31"/>
        <v>-4.3648357234474178</v>
      </c>
      <c r="E206" s="1">
        <f t="shared" ca="1" si="24"/>
        <v>54.617582138276298</v>
      </c>
      <c r="F206" s="1">
        <f t="shared" ca="1" si="29"/>
        <v>-0.66658977324236057</v>
      </c>
      <c r="G206" s="1">
        <f t="shared" ca="1" si="32"/>
        <v>0.63324939837703209</v>
      </c>
      <c r="H206" s="1">
        <f t="shared" ca="1" si="25"/>
        <v>57.11662469918852</v>
      </c>
      <c r="I206" s="1">
        <f t="shared" ca="1" si="30"/>
        <v>2.2531262793413225</v>
      </c>
      <c r="J206" s="1">
        <f t="shared" ca="1" si="33"/>
        <v>15.101997170300194</v>
      </c>
      <c r="K206" s="1">
        <f t="shared" ca="1" si="26"/>
        <v>64.350998585150109</v>
      </c>
      <c r="L206" s="1">
        <f t="shared" si="27"/>
        <v>56.800000000000004</v>
      </c>
    </row>
    <row r="207" spans="2:12" x14ac:dyDescent="0.25">
      <c r="B207" s="1">
        <v>185</v>
      </c>
      <c r="C207" s="1">
        <f t="shared" ca="1" si="28"/>
        <v>2.3191159569068795</v>
      </c>
      <c r="D207" s="1">
        <f t="shared" ca="1" si="31"/>
        <v>-2.0457197665405382</v>
      </c>
      <c r="E207" s="1">
        <f t="shared" ca="1" si="24"/>
        <v>55.977140116729728</v>
      </c>
      <c r="F207" s="1">
        <f t="shared" ca="1" si="29"/>
        <v>0.71417394545155866</v>
      </c>
      <c r="G207" s="1">
        <f t="shared" ca="1" si="32"/>
        <v>1.3474233438285907</v>
      </c>
      <c r="H207" s="1">
        <f t="shared" ca="1" si="25"/>
        <v>57.673711671914297</v>
      </c>
      <c r="I207" s="1">
        <f t="shared" ca="1" si="30"/>
        <v>-0.26789512980352853</v>
      </c>
      <c r="J207" s="1">
        <f t="shared" ca="1" si="33"/>
        <v>14.834102040496665</v>
      </c>
      <c r="K207" s="1">
        <f t="shared" ca="1" si="26"/>
        <v>64.417051020248337</v>
      </c>
      <c r="L207" s="1">
        <f t="shared" si="27"/>
        <v>57</v>
      </c>
    </row>
    <row r="208" spans="2:12" x14ac:dyDescent="0.25">
      <c r="B208" s="1">
        <v>186</v>
      </c>
      <c r="C208" s="1">
        <f t="shared" ca="1" si="28"/>
        <v>-0.78216639705060731</v>
      </c>
      <c r="D208" s="1">
        <f t="shared" ca="1" si="31"/>
        <v>-2.8278861635911454</v>
      </c>
      <c r="E208" s="1">
        <f t="shared" ca="1" si="24"/>
        <v>55.78605691820443</v>
      </c>
      <c r="F208" s="1">
        <f t="shared" ca="1" si="29"/>
        <v>-0.81379444405103496</v>
      </c>
      <c r="G208" s="1">
        <f t="shared" ca="1" si="32"/>
        <v>0.53362889977755579</v>
      </c>
      <c r="H208" s="1">
        <f t="shared" ca="1" si="25"/>
        <v>57.46681444988878</v>
      </c>
      <c r="I208" s="1">
        <f t="shared" ca="1" si="30"/>
        <v>0.18317435905140991</v>
      </c>
      <c r="J208" s="1">
        <f t="shared" ca="1" si="33"/>
        <v>15.017276399548075</v>
      </c>
      <c r="K208" s="1">
        <f t="shared" ca="1" si="26"/>
        <v>64.708638199774043</v>
      </c>
      <c r="L208" s="1">
        <f t="shared" si="27"/>
        <v>57.2</v>
      </c>
    </row>
    <row r="209" spans="2:12" x14ac:dyDescent="0.25">
      <c r="B209" s="1">
        <v>187</v>
      </c>
      <c r="C209" s="1">
        <f t="shared" ca="1" si="28"/>
        <v>0.85365008308565271</v>
      </c>
      <c r="D209" s="1">
        <f t="shared" ca="1" si="31"/>
        <v>-1.9742360805054928</v>
      </c>
      <c r="E209" s="1">
        <f t="shared" ca="1" si="24"/>
        <v>56.412881959747253</v>
      </c>
      <c r="F209" s="1">
        <f t="shared" ca="1" si="29"/>
        <v>-0.93643467622626808</v>
      </c>
      <c r="G209" s="1">
        <f t="shared" ca="1" si="32"/>
        <v>-0.40280577644871229</v>
      </c>
      <c r="H209" s="1">
        <f t="shared" ca="1" si="25"/>
        <v>57.198597111775641</v>
      </c>
      <c r="I209" s="1">
        <f t="shared" ca="1" si="30"/>
        <v>0.56254311713189664</v>
      </c>
      <c r="J209" s="1">
        <f t="shared" ca="1" si="33"/>
        <v>15.579819516679972</v>
      </c>
      <c r="K209" s="1">
        <f t="shared" ca="1" si="26"/>
        <v>65.189909758339979</v>
      </c>
      <c r="L209" s="1">
        <f t="shared" si="27"/>
        <v>57.4</v>
      </c>
    </row>
    <row r="210" spans="2:12" x14ac:dyDescent="0.25">
      <c r="B210" s="1">
        <v>188</v>
      </c>
      <c r="C210" s="1">
        <f t="shared" ca="1" si="28"/>
        <v>0.94666619765097448</v>
      </c>
      <c r="D210" s="1">
        <f t="shared" ca="1" si="31"/>
        <v>-1.0275698828545183</v>
      </c>
      <c r="E210" s="1">
        <f t="shared" ca="1" si="24"/>
        <v>57.086215058572741</v>
      </c>
      <c r="F210" s="1">
        <f t="shared" ca="1" si="29"/>
        <v>1.9932494843186801</v>
      </c>
      <c r="G210" s="1">
        <f t="shared" ca="1" si="32"/>
        <v>1.5904437078699678</v>
      </c>
      <c r="H210" s="1">
        <f t="shared" ca="1" si="25"/>
        <v>58.395221853934984</v>
      </c>
      <c r="I210" s="1">
        <f t="shared" ca="1" si="30"/>
        <v>-1.3834177186753114</v>
      </c>
      <c r="J210" s="1">
        <f t="shared" ca="1" si="33"/>
        <v>14.196401798004661</v>
      </c>
      <c r="K210" s="1">
        <f t="shared" ca="1" si="26"/>
        <v>64.69820089900233</v>
      </c>
      <c r="L210" s="1">
        <f t="shared" si="27"/>
        <v>57.6</v>
      </c>
    </row>
    <row r="211" spans="2:12" x14ac:dyDescent="0.25">
      <c r="B211" s="1">
        <v>189</v>
      </c>
      <c r="C211" s="1">
        <f t="shared" ca="1" si="28"/>
        <v>1.3440687149790174</v>
      </c>
      <c r="D211" s="1">
        <f t="shared" ca="1" si="31"/>
        <v>0.31649883212449903</v>
      </c>
      <c r="E211" s="1">
        <f t="shared" ca="1" si="24"/>
        <v>57.958249416062252</v>
      </c>
      <c r="F211" s="1">
        <f t="shared" ca="1" si="29"/>
        <v>1.7215529273150341</v>
      </c>
      <c r="G211" s="1">
        <f t="shared" ca="1" si="32"/>
        <v>3.3119966351850021</v>
      </c>
      <c r="H211" s="1">
        <f t="shared" ca="1" si="25"/>
        <v>59.455998317592503</v>
      </c>
      <c r="I211" s="1">
        <f t="shared" ca="1" si="30"/>
        <v>-0.20007555045838904</v>
      </c>
      <c r="J211" s="1">
        <f t="shared" ca="1" si="33"/>
        <v>13.996326247546273</v>
      </c>
      <c r="K211" s="1">
        <f t="shared" ca="1" si="26"/>
        <v>64.798163123773136</v>
      </c>
      <c r="L211" s="1">
        <f t="shared" si="27"/>
        <v>57.800000000000004</v>
      </c>
    </row>
    <row r="212" spans="2:12" x14ac:dyDescent="0.25">
      <c r="B212" s="1">
        <v>190</v>
      </c>
      <c r="C212" s="1">
        <f t="shared" ca="1" si="28"/>
        <v>-0.29011255655311741</v>
      </c>
      <c r="D212" s="1">
        <f t="shared" ca="1" si="31"/>
        <v>2.6386275571381623E-2</v>
      </c>
      <c r="E212" s="1">
        <f t="shared" ca="1" si="24"/>
        <v>58.013193137785692</v>
      </c>
      <c r="F212" s="1">
        <f t="shared" ca="1" si="29"/>
        <v>0.14625601783632039</v>
      </c>
      <c r="G212" s="1">
        <f t="shared" ca="1" si="32"/>
        <v>3.4582526530213227</v>
      </c>
      <c r="H212" s="1">
        <f t="shared" ca="1" si="25"/>
        <v>59.729126326510659</v>
      </c>
      <c r="I212" s="1">
        <f t="shared" ca="1" si="30"/>
        <v>0.48323514711853405</v>
      </c>
      <c r="J212" s="1">
        <f t="shared" ca="1" si="33"/>
        <v>14.479561394664808</v>
      </c>
      <c r="K212" s="1">
        <f t="shared" ca="1" si="26"/>
        <v>65.239780697332407</v>
      </c>
      <c r="L212" s="1">
        <f t="shared" si="27"/>
        <v>58</v>
      </c>
    </row>
    <row r="213" spans="2:12" x14ac:dyDescent="0.25">
      <c r="B213" s="1">
        <v>191</v>
      </c>
      <c r="C213" s="1">
        <f t="shared" ca="1" si="28"/>
        <v>-0.77489250441004098</v>
      </c>
      <c r="D213" s="1">
        <f t="shared" ca="1" si="31"/>
        <v>-0.74850622883865936</v>
      </c>
      <c r="E213" s="1">
        <f t="shared" ca="1" si="24"/>
        <v>57.825746885580671</v>
      </c>
      <c r="F213" s="1">
        <f t="shared" ca="1" si="29"/>
        <v>0.88789541113043713</v>
      </c>
      <c r="G213" s="1">
        <f t="shared" ca="1" si="32"/>
        <v>4.3461480641517598</v>
      </c>
      <c r="H213" s="1">
        <f t="shared" ca="1" si="25"/>
        <v>60.373074032075884</v>
      </c>
      <c r="I213" s="1">
        <f t="shared" ca="1" si="30"/>
        <v>0.28643912337149924</v>
      </c>
      <c r="J213" s="1">
        <f t="shared" ca="1" si="33"/>
        <v>14.766000518036307</v>
      </c>
      <c r="K213" s="1">
        <f t="shared" ca="1" si="26"/>
        <v>65.583000259018149</v>
      </c>
      <c r="L213" s="1">
        <f t="shared" si="27"/>
        <v>58.2</v>
      </c>
    </row>
    <row r="214" spans="2:12" x14ac:dyDescent="0.25">
      <c r="B214" s="1">
        <v>192</v>
      </c>
      <c r="C214" s="1">
        <f t="shared" ca="1" si="28"/>
        <v>1.0653946871008055</v>
      </c>
      <c r="D214" s="1">
        <f t="shared" ca="1" si="31"/>
        <v>0.31688845826214618</v>
      </c>
      <c r="E214" s="1">
        <f t="shared" ca="1" si="24"/>
        <v>58.558444229131076</v>
      </c>
      <c r="F214" s="1">
        <f t="shared" ca="1" si="29"/>
        <v>-1.8084382358066518</v>
      </c>
      <c r="G214" s="1">
        <f t="shared" ca="1" si="32"/>
        <v>2.5377098283451081</v>
      </c>
      <c r="H214" s="1">
        <f t="shared" ca="1" si="25"/>
        <v>59.668854914172563</v>
      </c>
      <c r="I214" s="1">
        <f t="shared" ca="1" si="30"/>
        <v>-1.0061195757820045</v>
      </c>
      <c r="J214" s="1">
        <f t="shared" ca="1" si="33"/>
        <v>13.759880942254302</v>
      </c>
      <c r="K214" s="1">
        <f t="shared" ca="1" si="26"/>
        <v>65.279940471127162</v>
      </c>
      <c r="L214" s="1">
        <f t="shared" si="27"/>
        <v>58.400000000000006</v>
      </c>
    </row>
    <row r="215" spans="2:12" x14ac:dyDescent="0.25">
      <c r="B215" s="1">
        <v>193</v>
      </c>
      <c r="C215" s="1">
        <f t="shared" ca="1" si="28"/>
        <v>0.5213838810757917</v>
      </c>
      <c r="D215" s="1">
        <f t="shared" ca="1" si="31"/>
        <v>0.83827233933793788</v>
      </c>
      <c r="E215" s="1">
        <f t="shared" ref="E215:E222" ca="1" si="34">$B$14+$B$15*$B215+$B$17*$B$16*D215</f>
        <v>59.019136169668968</v>
      </c>
      <c r="F215" s="1">
        <f t="shared" ca="1" si="29"/>
        <v>1.3609285909087585</v>
      </c>
      <c r="G215" s="1">
        <f t="shared" ca="1" si="32"/>
        <v>3.8986384192538663</v>
      </c>
      <c r="H215" s="1">
        <f t="shared" ref="H215:H222" ca="1" si="35">$B$14+$B$15*$B215+$B$17*$B$16*G215</f>
        <v>60.549319209626937</v>
      </c>
      <c r="I215" s="1">
        <f t="shared" ca="1" si="30"/>
        <v>-2.0100207078560692</v>
      </c>
      <c r="J215" s="1">
        <f t="shared" ca="1" si="33"/>
        <v>11.749860234398232</v>
      </c>
      <c r="K215" s="1">
        <f t="shared" ref="K215:K222" ca="1" si="36">$B$14+$B$15*$B215+$B$17*$B$16*J215</f>
        <v>64.474930117199122</v>
      </c>
      <c r="L215" s="1">
        <f t="shared" ref="L215:L222" si="37">$B$14+$B$15*B215</f>
        <v>58.6</v>
      </c>
    </row>
    <row r="216" spans="2:12" x14ac:dyDescent="0.25">
      <c r="B216" s="1">
        <v>194</v>
      </c>
      <c r="C216" s="1">
        <f t="shared" ref="C216:C221" ca="1" si="38">SQRT(-2*LN(RAND()))*COS(2*PI()*RAND())</f>
        <v>-0.25940643710248162</v>
      </c>
      <c r="D216" s="1">
        <f t="shared" ca="1" si="31"/>
        <v>0.57886590223545631</v>
      </c>
      <c r="E216" s="1">
        <f t="shared" ca="1" si="34"/>
        <v>59.089432951117729</v>
      </c>
      <c r="F216" s="1">
        <f t="shared" ref="F216:F221" ca="1" si="39">SQRT(-2*LN(RAND()))*COS(2*PI()*RAND())</f>
        <v>-0.27285763180264466</v>
      </c>
      <c r="G216" s="1">
        <f t="shared" ca="1" si="32"/>
        <v>3.6257807874512218</v>
      </c>
      <c r="H216" s="1">
        <f t="shared" ca="1" si="35"/>
        <v>60.612890393725614</v>
      </c>
      <c r="I216" s="1">
        <f t="shared" ref="I216:I221" ca="1" si="40">SQRT(-2*LN(RAND()))*COS(2*PI()*RAND())</f>
        <v>-0.98410183054397993</v>
      </c>
      <c r="J216" s="1">
        <f t="shared" ca="1" si="33"/>
        <v>10.765758403854253</v>
      </c>
      <c r="K216" s="1">
        <f t="shared" ca="1" si="36"/>
        <v>64.182879201927136</v>
      </c>
      <c r="L216" s="1">
        <f t="shared" si="37"/>
        <v>58.800000000000004</v>
      </c>
    </row>
    <row r="217" spans="2:12" x14ac:dyDescent="0.25">
      <c r="B217" s="1">
        <v>195</v>
      </c>
      <c r="C217" s="1">
        <f t="shared" ca="1" si="38"/>
        <v>-1.7180715805146525E-2</v>
      </c>
      <c r="D217" s="1">
        <f t="shared" ref="D217:D222" ca="1" si="41">D216+C217</f>
        <v>0.56168518643030974</v>
      </c>
      <c r="E217" s="1">
        <f t="shared" ca="1" si="34"/>
        <v>59.280842593215155</v>
      </c>
      <c r="F217" s="1">
        <f t="shared" ca="1" si="39"/>
        <v>-1.0694512438026613</v>
      </c>
      <c r="G217" s="1">
        <f t="shared" ref="G217:G222" ca="1" si="42">G216+F217</f>
        <v>2.5563295436485607</v>
      </c>
      <c r="H217" s="1">
        <f t="shared" ca="1" si="35"/>
        <v>60.278164771824279</v>
      </c>
      <c r="I217" s="1">
        <f t="shared" ca="1" si="40"/>
        <v>-2.5096968075992494E-2</v>
      </c>
      <c r="J217" s="1">
        <f t="shared" ref="J217:J222" ca="1" si="43">J216+I217</f>
        <v>10.740661435778261</v>
      </c>
      <c r="K217" s="1">
        <f t="shared" ca="1" si="36"/>
        <v>64.370330717889132</v>
      </c>
      <c r="L217" s="1">
        <f t="shared" si="37"/>
        <v>59</v>
      </c>
    </row>
    <row r="218" spans="2:12" x14ac:dyDescent="0.25">
      <c r="B218" s="1">
        <v>196</v>
      </c>
      <c r="C218" s="1">
        <f t="shared" ca="1" si="38"/>
        <v>1.3077604272187713</v>
      </c>
      <c r="D218" s="1">
        <f t="shared" ca="1" si="41"/>
        <v>1.8694456136490811</v>
      </c>
      <c r="E218" s="1">
        <f t="shared" ca="1" si="34"/>
        <v>60.134722806824541</v>
      </c>
      <c r="F218" s="1">
        <f t="shared" ca="1" si="39"/>
        <v>-0.73311961974488959</v>
      </c>
      <c r="G218" s="1">
        <f t="shared" ca="1" si="42"/>
        <v>1.8232099239036712</v>
      </c>
      <c r="H218" s="1">
        <f t="shared" ca="1" si="35"/>
        <v>60.111604961951841</v>
      </c>
      <c r="I218" s="1">
        <f t="shared" ca="1" si="40"/>
        <v>-1.1275525942188696</v>
      </c>
      <c r="J218" s="1">
        <f t="shared" ca="1" si="43"/>
        <v>9.6131088415593915</v>
      </c>
      <c r="K218" s="1">
        <f t="shared" ca="1" si="36"/>
        <v>64.006554420779693</v>
      </c>
      <c r="L218" s="1">
        <f t="shared" si="37"/>
        <v>59.2</v>
      </c>
    </row>
    <row r="219" spans="2:12" x14ac:dyDescent="0.25">
      <c r="B219" s="1">
        <v>197</v>
      </c>
      <c r="C219" s="1">
        <f t="shared" ca="1" si="38"/>
        <v>0.8372793481647145</v>
      </c>
      <c r="D219" s="1">
        <f t="shared" ca="1" si="41"/>
        <v>2.7067249618137956</v>
      </c>
      <c r="E219" s="1">
        <f t="shared" ca="1" si="34"/>
        <v>60.753362480906901</v>
      </c>
      <c r="F219" s="1">
        <f t="shared" ca="1" si="39"/>
        <v>-0.86706760014798234</v>
      </c>
      <c r="G219" s="1">
        <f t="shared" ca="1" si="42"/>
        <v>0.95614232375568886</v>
      </c>
      <c r="H219" s="1">
        <f t="shared" ca="1" si="35"/>
        <v>59.878071161877848</v>
      </c>
      <c r="I219" s="1">
        <f t="shared" ca="1" si="40"/>
        <v>-0.19339813369917025</v>
      </c>
      <c r="J219" s="1">
        <f t="shared" ca="1" si="43"/>
        <v>9.4197107078602205</v>
      </c>
      <c r="K219" s="1">
        <f t="shared" ca="1" si="36"/>
        <v>64.109855353930115</v>
      </c>
      <c r="L219" s="1">
        <f t="shared" si="37"/>
        <v>59.400000000000006</v>
      </c>
    </row>
    <row r="220" spans="2:12" x14ac:dyDescent="0.25">
      <c r="B220" s="1">
        <v>198</v>
      </c>
      <c r="C220" s="1">
        <f t="shared" ca="1" si="38"/>
        <v>-0.33435956608109507</v>
      </c>
      <c r="D220" s="1">
        <f t="shared" ca="1" si="41"/>
        <v>2.3723653957327007</v>
      </c>
      <c r="E220" s="1">
        <f t="shared" ca="1" si="34"/>
        <v>60.786182697866352</v>
      </c>
      <c r="F220" s="1">
        <f t="shared" ca="1" si="39"/>
        <v>0.74149478052105688</v>
      </c>
      <c r="G220" s="1">
        <f t="shared" ca="1" si="42"/>
        <v>1.6976371042767457</v>
      </c>
      <c r="H220" s="1">
        <f t="shared" ca="1" si="35"/>
        <v>60.448818552138377</v>
      </c>
      <c r="I220" s="1">
        <f t="shared" ca="1" si="40"/>
        <v>-1.2356072336276449</v>
      </c>
      <c r="J220" s="1">
        <f t="shared" ca="1" si="43"/>
        <v>8.1841034742325753</v>
      </c>
      <c r="K220" s="1">
        <f t="shared" ca="1" si="36"/>
        <v>63.692051737116287</v>
      </c>
      <c r="L220" s="1">
        <f t="shared" si="37"/>
        <v>59.6</v>
      </c>
    </row>
    <row r="221" spans="2:12" x14ac:dyDescent="0.25">
      <c r="B221" s="1">
        <v>199</v>
      </c>
      <c r="C221" s="1">
        <f t="shared" ca="1" si="38"/>
        <v>-0.81290284243570066</v>
      </c>
      <c r="D221" s="1">
        <f t="shared" ca="1" si="41"/>
        <v>1.5594625532970001</v>
      </c>
      <c r="E221" s="1">
        <f t="shared" ca="1" si="34"/>
        <v>60.579731276648502</v>
      </c>
      <c r="F221" s="1">
        <f t="shared" ca="1" si="39"/>
        <v>0.25651682602394754</v>
      </c>
      <c r="G221" s="1">
        <f t="shared" ca="1" si="42"/>
        <v>1.9541539303006932</v>
      </c>
      <c r="H221" s="1">
        <f t="shared" ca="1" si="35"/>
        <v>60.77707696515035</v>
      </c>
      <c r="I221" s="1">
        <f t="shared" ca="1" si="40"/>
        <v>-2.311117646197117</v>
      </c>
      <c r="J221" s="1">
        <f t="shared" ca="1" si="43"/>
        <v>5.8729858280354588</v>
      </c>
      <c r="K221" s="1">
        <f t="shared" ca="1" si="36"/>
        <v>62.736492914017731</v>
      </c>
      <c r="L221" s="1">
        <f t="shared" si="37"/>
        <v>59.800000000000004</v>
      </c>
    </row>
    <row r="222" spans="2:12" x14ac:dyDescent="0.25">
      <c r="B222" s="1">
        <v>200</v>
      </c>
      <c r="C222" s="1">
        <f ca="1">SQRT(-2*LN(RAND()))*COS(2*PI()*RAND())</f>
        <v>-0.38165488338666481</v>
      </c>
      <c r="D222" s="1">
        <f t="shared" ca="1" si="41"/>
        <v>1.1778076699103353</v>
      </c>
      <c r="E222" s="1">
        <f t="shared" ca="1" si="34"/>
        <v>60.588903834955168</v>
      </c>
      <c r="F222" s="1">
        <f ca="1">SQRT(-2*LN(RAND()))*COS(2*PI()*RAND())</f>
        <v>-2.0301580579332712</v>
      </c>
      <c r="G222" s="1">
        <f t="shared" ca="1" si="42"/>
        <v>-7.6004127632578022E-2</v>
      </c>
      <c r="H222" s="1">
        <f t="shared" ca="1" si="35"/>
        <v>59.961997936183714</v>
      </c>
      <c r="I222" s="1">
        <f ca="1">SQRT(-2*LN(RAND()))*COS(2*PI()*RAND())</f>
        <v>-0.53789138272672576</v>
      </c>
      <c r="J222" s="1">
        <f t="shared" ca="1" si="43"/>
        <v>5.3350944453087328</v>
      </c>
      <c r="K222" s="1">
        <f t="shared" ca="1" si="36"/>
        <v>62.667547222654363</v>
      </c>
      <c r="L222" s="1">
        <f t="shared" si="37"/>
        <v>60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12</xdr:col>
                <xdr:colOff>19050</xdr:colOff>
                <xdr:row>19</xdr:row>
                <xdr:rowOff>171450</xdr:rowOff>
              </from>
              <to>
                <xdr:col>13</xdr:col>
                <xdr:colOff>28575</xdr:colOff>
                <xdr:row>24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AK432"/>
  <sheetViews>
    <sheetView zoomScale="55" zoomScaleNormal="55" workbookViewId="0"/>
  </sheetViews>
  <sheetFormatPr defaultRowHeight="15" x14ac:dyDescent="0.25"/>
  <cols>
    <col min="2" max="2" width="11" customWidth="1"/>
    <col min="3" max="3" width="14.85546875" customWidth="1"/>
    <col min="4" max="4" width="12" customWidth="1"/>
    <col min="5" max="5" width="13.28515625" customWidth="1"/>
    <col min="6" max="6" width="12" customWidth="1"/>
    <col min="7" max="7" width="11.42578125" customWidth="1"/>
    <col min="8" max="8" width="13" customWidth="1"/>
    <col min="9" max="9" width="14.140625" customWidth="1"/>
    <col min="10" max="10" width="15.7109375" customWidth="1"/>
    <col min="11" max="11" width="16.42578125" customWidth="1"/>
    <col min="12" max="12" width="19.7109375" customWidth="1"/>
    <col min="34" max="34" width="18" customWidth="1"/>
    <col min="35" max="35" width="18.42578125" customWidth="1"/>
  </cols>
  <sheetData>
    <row r="1" spans="1:35" ht="26.25" x14ac:dyDescent="0.4">
      <c r="A1" s="61" t="s">
        <v>164</v>
      </c>
      <c r="AD1" s="62">
        <f ca="1">MAX(AC4:AC203)</f>
        <v>16.87914443421252</v>
      </c>
      <c r="AF1" s="31">
        <v>3</v>
      </c>
      <c r="AG1" s="1">
        <f t="array" aca="1" ref="AG1:AG8" ca="1">FREQUENCY(AC4:AC203,AF1:AF7)</f>
        <v>0</v>
      </c>
    </row>
    <row r="2" spans="1:35" x14ac:dyDescent="0.25">
      <c r="AD2" s="62">
        <f ca="1">MIN(AC4:AC203)</f>
        <v>3.0679212604489825</v>
      </c>
      <c r="AF2" s="31">
        <f>AF1+2.5</f>
        <v>5.5</v>
      </c>
      <c r="AG2" s="1">
        <f ca="1"/>
        <v>34</v>
      </c>
    </row>
    <row r="3" spans="1:35" ht="26.25" x14ac:dyDescent="0.25">
      <c r="B3" s="49" t="s">
        <v>3</v>
      </c>
      <c r="C3" s="49" t="s">
        <v>144</v>
      </c>
      <c r="D3" s="49" t="s">
        <v>129</v>
      </c>
      <c r="E3" s="49" t="s">
        <v>145</v>
      </c>
      <c r="F3" s="49" t="s">
        <v>130</v>
      </c>
      <c r="G3" s="49" t="s">
        <v>171</v>
      </c>
      <c r="H3" s="49" t="s">
        <v>131</v>
      </c>
      <c r="I3" s="56" t="s">
        <v>140</v>
      </c>
      <c r="J3" s="56" t="s">
        <v>141</v>
      </c>
      <c r="AD3" s="1">
        <f>INT(SQRT(200)+1)</f>
        <v>15</v>
      </c>
      <c r="AE3" s="1">
        <v>5</v>
      </c>
      <c r="AF3" s="31">
        <f t="shared" ref="AF3:AF11" si="0">AF2+2.5</f>
        <v>8</v>
      </c>
      <c r="AG3" s="1">
        <f ca="1"/>
        <v>34</v>
      </c>
    </row>
    <row r="4" spans="1:35" ht="18.75" x14ac:dyDescent="0.3">
      <c r="B4" s="50">
        <v>1</v>
      </c>
      <c r="C4" s="51">
        <f ca="1">RAND()</f>
        <v>0.31163549391180956</v>
      </c>
      <c r="D4" s="51">
        <f ca="1">3+C4*(17-3)</f>
        <v>7.3628969147653338</v>
      </c>
      <c r="E4" s="51">
        <f ca="1">RAND()</f>
        <v>0.78455888585989875</v>
      </c>
      <c r="F4" s="51">
        <f ca="1">7*(3+E4*(5-3))</f>
        <v>31.983824402038586</v>
      </c>
      <c r="G4" s="51">
        <f ca="1">RAND()</f>
        <v>0.2563739771076825</v>
      </c>
      <c r="H4" s="51">
        <f ca="1">IF(G4&lt;=0.5,3+SQRT(98*G4),17-SQRT(98*(1-G4)))</f>
        <v>8.0124494767082588</v>
      </c>
      <c r="I4" s="51">
        <f t="shared" ref="I4:I35" ca="1" si="1">D4+F4+H4</f>
        <v>47.359170793512178</v>
      </c>
      <c r="J4" s="51">
        <v>47.79940596314659</v>
      </c>
      <c r="L4" s="44" t="s">
        <v>128</v>
      </c>
      <c r="AB4" s="1">
        <v>1</v>
      </c>
      <c r="AC4" s="62">
        <f ca="1">D4</f>
        <v>7.3628969147653338</v>
      </c>
      <c r="AD4" s="1">
        <f ca="1">(AD1-AD2)/(AD3-1)</f>
        <v>0.9865159409831098</v>
      </c>
      <c r="AE4">
        <f ca="1">(AD1-AD2)/AE3</f>
        <v>2.7622446347527072</v>
      </c>
      <c r="AF4" s="31">
        <f t="shared" si="0"/>
        <v>10.5</v>
      </c>
      <c r="AG4" s="1">
        <f ca="1"/>
        <v>32</v>
      </c>
    </row>
    <row r="5" spans="1:35" ht="22.5" x14ac:dyDescent="0.25">
      <c r="B5" s="50">
        <v>2</v>
      </c>
      <c r="C5" s="51">
        <f t="shared" ref="C5:C68" ca="1" si="2">RAND()</f>
        <v>0.98518097010525341</v>
      </c>
      <c r="D5" s="51">
        <f t="shared" ref="D5:D68" ca="1" si="3">3+C5*(17-3)</f>
        <v>16.792533581473549</v>
      </c>
      <c r="E5" s="51">
        <f t="shared" ref="E5:E68" ca="1" si="4">RAND()</f>
        <v>0.53061117751334252</v>
      </c>
      <c r="F5" s="51">
        <f t="shared" ref="F5:F68" ca="1" si="5">7*(3+E5*(5-3))</f>
        <v>28.428556485186796</v>
      </c>
      <c r="G5" s="51">
        <f t="shared" ref="G5:G68" ca="1" si="6">RAND()</f>
        <v>1.2599693573069559E-2</v>
      </c>
      <c r="H5" s="51">
        <f t="shared" ref="H5:H68" ca="1" si="7">IF(G5&lt;=0.5,3+SQRT(98*G5),17-SQRT(98*(1-G5)))</f>
        <v>4.1112020384074253</v>
      </c>
      <c r="I5" s="51">
        <f t="shared" ca="1" si="1"/>
        <v>49.332292105067772</v>
      </c>
      <c r="J5" s="51">
        <v>50.341202654715417</v>
      </c>
      <c r="L5" s="49" t="s">
        <v>67</v>
      </c>
      <c r="M5" s="49" t="s">
        <v>37</v>
      </c>
      <c r="AB5" s="1">
        <v>2</v>
      </c>
      <c r="AC5" s="62">
        <f ca="1">D5</f>
        <v>16.792533581473549</v>
      </c>
      <c r="AF5" s="31">
        <f t="shared" si="0"/>
        <v>13</v>
      </c>
      <c r="AG5" s="1">
        <f ca="1"/>
        <v>34</v>
      </c>
    </row>
    <row r="6" spans="1:35" ht="18.75" x14ac:dyDescent="0.25">
      <c r="B6" s="50">
        <v>3</v>
      </c>
      <c r="C6" s="51">
        <f t="shared" ca="1" si="2"/>
        <v>0.83550054534771812</v>
      </c>
      <c r="D6" s="51">
        <f t="shared" ca="1" si="3"/>
        <v>14.697007634868054</v>
      </c>
      <c r="E6" s="51">
        <f t="shared" ca="1" si="4"/>
        <v>0.30147235212548729</v>
      </c>
      <c r="F6" s="51">
        <f t="shared" ca="1" si="5"/>
        <v>25.220612929756825</v>
      </c>
      <c r="G6" s="51">
        <f t="shared" ca="1" si="6"/>
        <v>0.23996400752293057</v>
      </c>
      <c r="H6" s="51">
        <f t="shared" ca="1" si="7"/>
        <v>7.8493785928969491</v>
      </c>
      <c r="I6" s="51">
        <f t="shared" ca="1" si="1"/>
        <v>47.76699915752183</v>
      </c>
      <c r="J6" s="51">
        <v>42.963871099173105</v>
      </c>
      <c r="L6" s="51">
        <v>3</v>
      </c>
      <c r="M6" s="51">
        <f t="shared" ref="M6:M13" si="8">IF(L6&lt;10,((L6-3)^2)/98,1-((17-L6)^2)/98)</f>
        <v>0</v>
      </c>
      <c r="AB6" s="1">
        <v>3</v>
      </c>
      <c r="AC6" s="62">
        <f t="shared" ref="AC6:AC69" ca="1" si="9">D6</f>
        <v>14.697007634868054</v>
      </c>
      <c r="AF6" s="31">
        <f t="shared" si="0"/>
        <v>15.5</v>
      </c>
      <c r="AG6" s="1">
        <f ca="1"/>
        <v>43</v>
      </c>
    </row>
    <row r="7" spans="1:35" ht="18.75" x14ac:dyDescent="0.25">
      <c r="B7" s="50">
        <v>4</v>
      </c>
      <c r="C7" s="51">
        <f t="shared" ca="1" si="2"/>
        <v>0.31558435171452759</v>
      </c>
      <c r="D7" s="51">
        <f t="shared" ca="1" si="3"/>
        <v>7.4181809240033862</v>
      </c>
      <c r="E7" s="51">
        <f t="shared" ca="1" si="4"/>
        <v>0.29548424000475371</v>
      </c>
      <c r="F7" s="51">
        <f t="shared" ca="1" si="5"/>
        <v>25.136779360066551</v>
      </c>
      <c r="G7" s="51">
        <f t="shared" ca="1" si="6"/>
        <v>0.29081214389697052</v>
      </c>
      <c r="H7" s="51">
        <f t="shared" ca="1" si="7"/>
        <v>8.3385007354034428</v>
      </c>
      <c r="I7" s="51">
        <f t="shared" ca="1" si="1"/>
        <v>40.893461019473378</v>
      </c>
      <c r="J7" s="51">
        <v>38.830107118689369</v>
      </c>
      <c r="L7" s="51">
        <v>5</v>
      </c>
      <c r="M7" s="51">
        <f t="shared" si="8"/>
        <v>4.0816326530612242E-2</v>
      </c>
      <c r="AB7" s="1">
        <v>4</v>
      </c>
      <c r="AC7" s="62">
        <f t="shared" ca="1" si="9"/>
        <v>7.4181809240033862</v>
      </c>
      <c r="AF7" s="31">
        <f t="shared" si="0"/>
        <v>18</v>
      </c>
      <c r="AG7" s="1">
        <f ca="1"/>
        <v>23</v>
      </c>
    </row>
    <row r="8" spans="1:35" ht="18.75" x14ac:dyDescent="0.25">
      <c r="B8" s="50">
        <v>5</v>
      </c>
      <c r="C8" s="51">
        <f t="shared" ca="1" si="2"/>
        <v>0.32706912271670396</v>
      </c>
      <c r="D8" s="51">
        <f t="shared" ca="1" si="3"/>
        <v>7.578967718033855</v>
      </c>
      <c r="E8" s="51">
        <f t="shared" ca="1" si="4"/>
        <v>0.73606540650719554</v>
      </c>
      <c r="F8" s="51">
        <f t="shared" ca="1" si="5"/>
        <v>31.304915691100735</v>
      </c>
      <c r="G8" s="51">
        <f t="shared" ca="1" si="6"/>
        <v>0.96846777059140143</v>
      </c>
      <c r="H8" s="51">
        <f t="shared" ca="1" si="7"/>
        <v>15.242115338811258</v>
      </c>
      <c r="I8" s="51">
        <f t="shared" ca="1" si="1"/>
        <v>54.12599874794585</v>
      </c>
      <c r="J8" s="51">
        <v>48.595814139133765</v>
      </c>
      <c r="L8" s="51">
        <v>7</v>
      </c>
      <c r="M8" s="51">
        <f t="shared" si="8"/>
        <v>0.16326530612244897</v>
      </c>
      <c r="AB8" s="1">
        <v>5</v>
      </c>
      <c r="AC8" s="62">
        <f t="shared" ca="1" si="9"/>
        <v>7.578967718033855</v>
      </c>
      <c r="AF8" s="1">
        <f t="shared" si="0"/>
        <v>20.5</v>
      </c>
      <c r="AG8" s="1">
        <f ca="1"/>
        <v>0</v>
      </c>
    </row>
    <row r="9" spans="1:35" ht="18.75" x14ac:dyDescent="0.25">
      <c r="B9" s="50">
        <v>6</v>
      </c>
      <c r="C9" s="51">
        <f t="shared" ca="1" si="2"/>
        <v>0.24427798394072953</v>
      </c>
      <c r="D9" s="51">
        <f t="shared" ca="1" si="3"/>
        <v>6.4198917751702131</v>
      </c>
      <c r="E9" s="51">
        <f t="shared" ca="1" si="4"/>
        <v>0.93146092537121095</v>
      </c>
      <c r="F9" s="51">
        <f t="shared" ca="1" si="5"/>
        <v>34.040452955196955</v>
      </c>
      <c r="G9" s="51">
        <f t="shared" ca="1" si="6"/>
        <v>0.73631623589229389</v>
      </c>
      <c r="H9" s="51">
        <f t="shared" ca="1" si="7"/>
        <v>11.916594755229994</v>
      </c>
      <c r="I9" s="51">
        <f t="shared" ca="1" si="1"/>
        <v>52.376939485597163</v>
      </c>
      <c r="J9" s="51">
        <v>40.637151712942838</v>
      </c>
      <c r="L9" s="51">
        <v>9</v>
      </c>
      <c r="M9" s="51">
        <f t="shared" si="8"/>
        <v>0.36734693877551022</v>
      </c>
      <c r="AB9" s="1">
        <v>6</v>
      </c>
      <c r="AC9" s="62">
        <f t="shared" ca="1" si="9"/>
        <v>6.4198917751702131</v>
      </c>
      <c r="AF9" s="1">
        <f t="shared" si="0"/>
        <v>23</v>
      </c>
    </row>
    <row r="10" spans="1:35" ht="18.75" x14ac:dyDescent="0.25">
      <c r="B10" s="50">
        <v>7</v>
      </c>
      <c r="C10" s="51">
        <f t="shared" ca="1" si="2"/>
        <v>0.46938022887870545</v>
      </c>
      <c r="D10" s="51">
        <f t="shared" ca="1" si="3"/>
        <v>9.5713232043018763</v>
      </c>
      <c r="E10" s="51">
        <f t="shared" ca="1" si="4"/>
        <v>0.23921272685699146</v>
      </c>
      <c r="F10" s="51">
        <f t="shared" ca="1" si="5"/>
        <v>24.348978175997882</v>
      </c>
      <c r="G10" s="51">
        <f t="shared" ca="1" si="6"/>
        <v>0.77440523437531184</v>
      </c>
      <c r="H10" s="51">
        <f t="shared" ca="1" si="7"/>
        <v>12.298054973607258</v>
      </c>
      <c r="I10" s="51">
        <f t="shared" ca="1" si="1"/>
        <v>46.218356353907019</v>
      </c>
      <c r="J10" s="51">
        <v>43.912727268598978</v>
      </c>
      <c r="L10" s="51">
        <v>11</v>
      </c>
      <c r="M10" s="51">
        <f t="shared" si="8"/>
        <v>0.63265306122448983</v>
      </c>
      <c r="AB10" s="1">
        <v>7</v>
      </c>
      <c r="AC10" s="62">
        <f t="shared" ca="1" si="9"/>
        <v>9.5713232043018763</v>
      </c>
      <c r="AF10" s="1">
        <f t="shared" si="0"/>
        <v>25.5</v>
      </c>
    </row>
    <row r="11" spans="1:35" ht="18.75" x14ac:dyDescent="0.25">
      <c r="B11" s="50">
        <v>8</v>
      </c>
      <c r="C11" s="51">
        <f t="shared" ca="1" si="2"/>
        <v>0.36226009131282311</v>
      </c>
      <c r="D11" s="51">
        <f t="shared" ca="1" si="3"/>
        <v>8.0716412783795235</v>
      </c>
      <c r="E11" s="51">
        <f t="shared" ca="1" si="4"/>
        <v>0.97831564253258485</v>
      </c>
      <c r="F11" s="51">
        <f t="shared" ca="1" si="5"/>
        <v>34.696418995456185</v>
      </c>
      <c r="G11" s="51">
        <f t="shared" ca="1" si="6"/>
        <v>4.7677335660357589E-2</v>
      </c>
      <c r="H11" s="51">
        <f t="shared" ca="1" si="7"/>
        <v>5.1615686190160712</v>
      </c>
      <c r="I11" s="51">
        <f t="shared" ca="1" si="1"/>
        <v>47.929628892851781</v>
      </c>
      <c r="J11" s="51">
        <v>45.955071214310948</v>
      </c>
      <c r="L11" s="51">
        <v>13</v>
      </c>
      <c r="M11" s="51">
        <f t="shared" si="8"/>
        <v>0.83673469387755106</v>
      </c>
      <c r="AB11" s="1">
        <v>8</v>
      </c>
      <c r="AC11" s="62">
        <f t="shared" ca="1" si="9"/>
        <v>8.0716412783795235</v>
      </c>
      <c r="AF11" s="1">
        <f t="shared" si="0"/>
        <v>28</v>
      </c>
    </row>
    <row r="12" spans="1:35" ht="18.75" x14ac:dyDescent="0.25">
      <c r="B12" s="50">
        <v>9</v>
      </c>
      <c r="C12" s="51">
        <f t="shared" ca="1" si="2"/>
        <v>0.84853964650979297</v>
      </c>
      <c r="D12" s="51">
        <f t="shared" ca="1" si="3"/>
        <v>14.879555051137102</v>
      </c>
      <c r="E12" s="51">
        <f t="shared" ca="1" si="4"/>
        <v>0.61780088618340312</v>
      </c>
      <c r="F12" s="51">
        <f t="shared" ca="1" si="5"/>
        <v>29.649212406567642</v>
      </c>
      <c r="G12" s="51">
        <f t="shared" ca="1" si="6"/>
        <v>0.683425576489471</v>
      </c>
      <c r="H12" s="51">
        <f t="shared" ca="1" si="7"/>
        <v>11.430054443351189</v>
      </c>
      <c r="I12" s="51">
        <f t="shared" ca="1" si="1"/>
        <v>55.958821901055934</v>
      </c>
      <c r="J12" s="51">
        <v>44.968453829077312</v>
      </c>
      <c r="L12" s="51">
        <v>15</v>
      </c>
      <c r="M12" s="51">
        <f t="shared" si="8"/>
        <v>0.95918367346938771</v>
      </c>
      <c r="AB12" s="1">
        <v>9</v>
      </c>
      <c r="AC12" s="62">
        <f t="shared" ca="1" si="9"/>
        <v>14.879555051137102</v>
      </c>
      <c r="AF12" s="1"/>
    </row>
    <row r="13" spans="1:35" ht="18.75" x14ac:dyDescent="0.25">
      <c r="B13" s="50">
        <v>10</v>
      </c>
      <c r="C13" s="51">
        <f t="shared" ca="1" si="2"/>
        <v>0.79367042614957306</v>
      </c>
      <c r="D13" s="51">
        <f t="shared" ca="1" si="3"/>
        <v>14.111385966094023</v>
      </c>
      <c r="E13" s="51">
        <f t="shared" ca="1" si="4"/>
        <v>0.13326984312499357</v>
      </c>
      <c r="F13" s="51">
        <f t="shared" ca="1" si="5"/>
        <v>22.865777803749911</v>
      </c>
      <c r="G13" s="51">
        <f t="shared" ca="1" si="6"/>
        <v>0.60791404966237728</v>
      </c>
      <c r="H13" s="51">
        <f t="shared" ca="1" si="7"/>
        <v>10.801256326231336</v>
      </c>
      <c r="I13" s="51">
        <f t="shared" ca="1" si="1"/>
        <v>47.778420096075266</v>
      </c>
      <c r="J13" s="51">
        <v>48.062453606847228</v>
      </c>
      <c r="L13" s="51">
        <v>17</v>
      </c>
      <c r="M13" s="51">
        <f t="shared" si="8"/>
        <v>1</v>
      </c>
      <c r="AB13" s="1">
        <v>10</v>
      </c>
      <c r="AC13" s="62">
        <f t="shared" ca="1" si="9"/>
        <v>14.111385966094023</v>
      </c>
      <c r="AF13" s="1"/>
      <c r="AH13" s="35" t="s">
        <v>84</v>
      </c>
      <c r="AI13" s="35"/>
    </row>
    <row r="14" spans="1:35" ht="18.75" x14ac:dyDescent="0.25">
      <c r="B14" s="50">
        <v>11</v>
      </c>
      <c r="C14" s="51">
        <f t="shared" ca="1" si="2"/>
        <v>3.6108241064784385E-2</v>
      </c>
      <c r="D14" s="51">
        <f t="shared" ca="1" si="3"/>
        <v>3.5055153749069814</v>
      </c>
      <c r="E14" s="51">
        <f t="shared" ca="1" si="4"/>
        <v>0.75586139515137252</v>
      </c>
      <c r="F14" s="51">
        <f t="shared" ca="1" si="5"/>
        <v>31.582059532119214</v>
      </c>
      <c r="G14" s="51">
        <f t="shared" ca="1" si="6"/>
        <v>0.72866528488330506</v>
      </c>
      <c r="H14" s="51">
        <f t="shared" ca="1" si="7"/>
        <v>11.843372993764616</v>
      </c>
      <c r="I14" s="51">
        <f t="shared" ca="1" si="1"/>
        <v>46.930947900790812</v>
      </c>
      <c r="J14" s="51">
        <v>42.677004186509016</v>
      </c>
      <c r="AB14" s="1">
        <v>11</v>
      </c>
      <c r="AC14" s="62">
        <f t="shared" ca="1" si="9"/>
        <v>3.5055153749069814</v>
      </c>
      <c r="AF14" s="1"/>
      <c r="AH14" s="37"/>
      <c r="AI14" s="37"/>
    </row>
    <row r="15" spans="1:35" ht="18.75" x14ac:dyDescent="0.25">
      <c r="B15" s="50">
        <v>12</v>
      </c>
      <c r="C15" s="51">
        <f t="shared" ca="1" si="2"/>
        <v>0.28361500076401536</v>
      </c>
      <c r="D15" s="51">
        <f t="shared" ca="1" si="3"/>
        <v>6.9706100106962152</v>
      </c>
      <c r="E15" s="51">
        <f t="shared" ca="1" si="4"/>
        <v>0.82589211482520464</v>
      </c>
      <c r="F15" s="51">
        <f t="shared" ca="1" si="5"/>
        <v>32.562489607552862</v>
      </c>
      <c r="G15" s="51">
        <f t="shared" ca="1" si="6"/>
        <v>0.96447521935538405</v>
      </c>
      <c r="H15" s="51">
        <f t="shared" ca="1" si="7"/>
        <v>15.134141349626837</v>
      </c>
      <c r="I15" s="51">
        <f t="shared" ca="1" si="1"/>
        <v>54.667240967875912</v>
      </c>
      <c r="J15" s="51">
        <v>47.986991824832174</v>
      </c>
      <c r="AB15" s="1">
        <v>12</v>
      </c>
      <c r="AC15" s="62">
        <f t="shared" ca="1" si="9"/>
        <v>6.9706100106962152</v>
      </c>
      <c r="AF15" s="1"/>
      <c r="AH15" s="37" t="s">
        <v>85</v>
      </c>
      <c r="AI15" s="37">
        <v>10.137441699462858</v>
      </c>
    </row>
    <row r="16" spans="1:35" ht="30" x14ac:dyDescent="0.25">
      <c r="B16" s="50">
        <v>13</v>
      </c>
      <c r="C16" s="51">
        <f t="shared" ca="1" si="2"/>
        <v>0.5728333132450617</v>
      </c>
      <c r="D16" s="51">
        <f t="shared" ca="1" si="3"/>
        <v>11.019666385430863</v>
      </c>
      <c r="E16" s="51">
        <f t="shared" ca="1" si="4"/>
        <v>0.32276860037856281</v>
      </c>
      <c r="F16" s="51">
        <f t="shared" ca="1" si="5"/>
        <v>25.518760405299879</v>
      </c>
      <c r="G16" s="51">
        <f t="shared" ca="1" si="6"/>
        <v>0.53813123123614548</v>
      </c>
      <c r="H16" s="51">
        <f t="shared" ca="1" si="7"/>
        <v>10.272211407984216</v>
      </c>
      <c r="I16" s="51">
        <f t="shared" ca="1" si="1"/>
        <v>46.810638198714955</v>
      </c>
      <c r="J16" s="51">
        <v>52.492596846211548</v>
      </c>
      <c r="AB16" s="1">
        <v>13</v>
      </c>
      <c r="AC16" s="62">
        <f t="shared" ca="1" si="9"/>
        <v>11.019666385430863</v>
      </c>
      <c r="AF16" s="1"/>
      <c r="AH16" s="37" t="s">
        <v>86</v>
      </c>
      <c r="AI16" s="37">
        <v>0.30003663058935265</v>
      </c>
    </row>
    <row r="17" spans="2:35" ht="18.75" x14ac:dyDescent="0.25">
      <c r="B17" s="50">
        <v>14</v>
      </c>
      <c r="C17" s="51">
        <f t="shared" ca="1" si="2"/>
        <v>0.73535598040288519</v>
      </c>
      <c r="D17" s="51">
        <f t="shared" ca="1" si="3"/>
        <v>13.294983725640392</v>
      </c>
      <c r="E17" s="51">
        <f t="shared" ca="1" si="4"/>
        <v>0.65111781462030138</v>
      </c>
      <c r="F17" s="51">
        <f t="shared" ca="1" si="5"/>
        <v>30.115649404684216</v>
      </c>
      <c r="G17" s="51">
        <f t="shared" ca="1" si="6"/>
        <v>0.23380425740735733</v>
      </c>
      <c r="H17" s="51">
        <f t="shared" ca="1" si="7"/>
        <v>7.7867334609231182</v>
      </c>
      <c r="I17" s="51">
        <f t="shared" ca="1" si="1"/>
        <v>51.197366591247729</v>
      </c>
      <c r="J17" s="51">
        <v>46.215385157639936</v>
      </c>
      <c r="AB17" s="1">
        <v>14</v>
      </c>
      <c r="AC17" s="62">
        <f t="shared" ca="1" si="9"/>
        <v>13.294983725640392</v>
      </c>
      <c r="AF17" s="1"/>
      <c r="AH17" s="37" t="s">
        <v>87</v>
      </c>
      <c r="AI17" s="37">
        <v>10.208020213282424</v>
      </c>
    </row>
    <row r="18" spans="2:35" ht="18.75" x14ac:dyDescent="0.25">
      <c r="B18" s="50">
        <v>15</v>
      </c>
      <c r="C18" s="51">
        <f t="shared" ca="1" si="2"/>
        <v>0.57560811962802172</v>
      </c>
      <c r="D18" s="51">
        <f t="shared" ca="1" si="3"/>
        <v>11.058513674792303</v>
      </c>
      <c r="E18" s="51">
        <f t="shared" ca="1" si="4"/>
        <v>0.42766732029549448</v>
      </c>
      <c r="F18" s="51">
        <f t="shared" ca="1" si="5"/>
        <v>26.987342484136924</v>
      </c>
      <c r="G18" s="51">
        <f t="shared" ca="1" si="6"/>
        <v>0.59837687636380277</v>
      </c>
      <c r="H18" s="51">
        <f t="shared" ca="1" si="7"/>
        <v>10.726319571706945</v>
      </c>
      <c r="I18" s="51">
        <f t="shared" ca="1" si="1"/>
        <v>48.772175730636171</v>
      </c>
      <c r="J18" s="51">
        <v>55.097110707947735</v>
      </c>
      <c r="AB18" s="1">
        <v>15</v>
      </c>
      <c r="AC18" s="62">
        <f t="shared" ca="1" si="9"/>
        <v>11.058513674792303</v>
      </c>
      <c r="AF18" s="1"/>
      <c r="AH18" s="37" t="s">
        <v>88</v>
      </c>
      <c r="AI18" s="37" t="e">
        <v>#N/A</v>
      </c>
    </row>
    <row r="19" spans="2:35" ht="30" x14ac:dyDescent="0.25">
      <c r="B19" s="50">
        <v>16</v>
      </c>
      <c r="C19" s="51">
        <f t="shared" ca="1" si="2"/>
        <v>0.10311398865684873</v>
      </c>
      <c r="D19" s="51">
        <f t="shared" ca="1" si="3"/>
        <v>4.443595841195882</v>
      </c>
      <c r="E19" s="51">
        <f t="shared" ca="1" si="4"/>
        <v>0.6447568848950993</v>
      </c>
      <c r="F19" s="51">
        <f t="shared" ca="1" si="5"/>
        <v>30.026596388531395</v>
      </c>
      <c r="G19" s="51">
        <f t="shared" ca="1" si="6"/>
        <v>5.7343690202205422E-2</v>
      </c>
      <c r="H19" s="51">
        <f t="shared" ca="1" si="7"/>
        <v>5.3705867712058399</v>
      </c>
      <c r="I19" s="51">
        <f t="shared" ca="1" si="1"/>
        <v>39.840779000933111</v>
      </c>
      <c r="J19" s="51">
        <v>37.348027746249358</v>
      </c>
      <c r="AB19" s="1">
        <v>16</v>
      </c>
      <c r="AC19" s="62">
        <f t="shared" ca="1" si="9"/>
        <v>4.443595841195882</v>
      </c>
      <c r="AF19" s="1"/>
      <c r="AH19" s="37" t="s">
        <v>89</v>
      </c>
      <c r="AI19" s="37">
        <v>4.2431587218818878</v>
      </c>
    </row>
    <row r="20" spans="2:35" ht="30" x14ac:dyDescent="0.25">
      <c r="B20" s="50">
        <v>17</v>
      </c>
      <c r="C20" s="51">
        <f t="shared" ca="1" si="2"/>
        <v>2.3700185382981465E-2</v>
      </c>
      <c r="D20" s="51">
        <f t="shared" ca="1" si="3"/>
        <v>3.3318025953617405</v>
      </c>
      <c r="E20" s="51">
        <f t="shared" ca="1" si="4"/>
        <v>0.13764649051325728</v>
      </c>
      <c r="F20" s="51">
        <f t="shared" ca="1" si="5"/>
        <v>22.927050867185603</v>
      </c>
      <c r="G20" s="51">
        <f t="shared" ca="1" si="6"/>
        <v>0.56044567763555919</v>
      </c>
      <c r="H20" s="51">
        <f t="shared" ca="1" si="7"/>
        <v>10.436744436507503</v>
      </c>
      <c r="I20" s="51">
        <f t="shared" ca="1" si="1"/>
        <v>36.695597899054846</v>
      </c>
      <c r="J20" s="51">
        <v>50.287731486366148</v>
      </c>
      <c r="AB20" s="1">
        <v>17</v>
      </c>
      <c r="AC20" s="62">
        <f t="shared" ca="1" si="9"/>
        <v>3.3318025953617405</v>
      </c>
      <c r="AF20" s="1"/>
      <c r="AH20" s="37" t="s">
        <v>90</v>
      </c>
      <c r="AI20" s="37">
        <v>18.004395939082332</v>
      </c>
    </row>
    <row r="21" spans="2:35" ht="18.75" x14ac:dyDescent="0.25">
      <c r="B21" s="50">
        <v>18</v>
      </c>
      <c r="C21" s="51">
        <f t="shared" ca="1" si="2"/>
        <v>0.42132104628457134</v>
      </c>
      <c r="D21" s="51">
        <f t="shared" ca="1" si="3"/>
        <v>8.8984946479839984</v>
      </c>
      <c r="E21" s="51">
        <f t="shared" ca="1" si="4"/>
        <v>0.70903947666809386</v>
      </c>
      <c r="F21" s="51">
        <f t="shared" ca="1" si="5"/>
        <v>30.926552673353317</v>
      </c>
      <c r="G21" s="51">
        <f t="shared" ca="1" si="6"/>
        <v>0.84616263205407671</v>
      </c>
      <c r="H21" s="51">
        <f t="shared" ca="1" si="7"/>
        <v>13.117209501054624</v>
      </c>
      <c r="I21" s="51">
        <f t="shared" ca="1" si="1"/>
        <v>52.94225682239194</v>
      </c>
      <c r="J21" s="51">
        <v>47.471719544865337</v>
      </c>
      <c r="AB21" s="1">
        <v>18</v>
      </c>
      <c r="AC21" s="62">
        <f t="shared" ca="1" si="9"/>
        <v>8.8984946479839984</v>
      </c>
      <c r="AF21" s="1"/>
      <c r="AH21" s="37" t="s">
        <v>91</v>
      </c>
      <c r="AI21" s="37">
        <v>-1.3640010922945052</v>
      </c>
    </row>
    <row r="22" spans="2:35" ht="18.75" x14ac:dyDescent="0.25">
      <c r="B22" s="50">
        <v>19</v>
      </c>
      <c r="C22" s="51">
        <f t="shared" ca="1" si="2"/>
        <v>0.99136745958660843</v>
      </c>
      <c r="D22" s="51">
        <f t="shared" ca="1" si="3"/>
        <v>16.87914443421252</v>
      </c>
      <c r="E22" s="51">
        <f t="shared" ca="1" si="4"/>
        <v>0.5196874606187849</v>
      </c>
      <c r="F22" s="51">
        <f t="shared" ca="1" si="5"/>
        <v>28.275624448662992</v>
      </c>
      <c r="G22" s="51">
        <f t="shared" ca="1" si="6"/>
        <v>3.1894153460466756E-2</v>
      </c>
      <c r="H22" s="51">
        <f t="shared" ca="1" si="7"/>
        <v>4.7679442975178095</v>
      </c>
      <c r="I22" s="51">
        <f t="shared" ca="1" si="1"/>
        <v>49.922713180393323</v>
      </c>
      <c r="J22" s="51">
        <v>49.148839558982729</v>
      </c>
      <c r="AB22" s="1">
        <v>19</v>
      </c>
      <c r="AC22" s="62">
        <f t="shared" ca="1" si="9"/>
        <v>16.87914443421252</v>
      </c>
      <c r="AF22" s="1"/>
      <c r="AH22" s="37" t="s">
        <v>92</v>
      </c>
      <c r="AI22" s="37">
        <v>-5.0626318394568291E-2</v>
      </c>
    </row>
    <row r="23" spans="2:35" ht="18.75" x14ac:dyDescent="0.25">
      <c r="B23" s="50">
        <v>20</v>
      </c>
      <c r="C23" s="51">
        <f t="shared" ca="1" si="2"/>
        <v>0.73101225112824852</v>
      </c>
      <c r="D23" s="51">
        <f t="shared" ca="1" si="3"/>
        <v>13.234171515795479</v>
      </c>
      <c r="E23" s="51">
        <f t="shared" ca="1" si="4"/>
        <v>0.91040187006688122</v>
      </c>
      <c r="F23" s="51">
        <f t="shared" ca="1" si="5"/>
        <v>33.745626180936334</v>
      </c>
      <c r="G23" s="51">
        <f t="shared" ca="1" si="6"/>
        <v>0.53239273155391242</v>
      </c>
      <c r="H23" s="51">
        <f t="shared" ca="1" si="7"/>
        <v>10.230545641802689</v>
      </c>
      <c r="I23" s="51">
        <f t="shared" ca="1" si="1"/>
        <v>57.2103433385345</v>
      </c>
      <c r="J23" s="51">
        <v>51.240994505473012</v>
      </c>
      <c r="AB23" s="1">
        <v>20</v>
      </c>
      <c r="AC23" s="62">
        <f t="shared" ca="1" si="9"/>
        <v>13.234171515795479</v>
      </c>
      <c r="AF23" s="1"/>
      <c r="AH23" s="37" t="s">
        <v>93</v>
      </c>
      <c r="AI23" s="37">
        <v>13.642329690104763</v>
      </c>
    </row>
    <row r="24" spans="2:35" ht="18.75" x14ac:dyDescent="0.25">
      <c r="B24" s="50">
        <v>21</v>
      </c>
      <c r="C24" s="51">
        <f t="shared" ca="1" si="2"/>
        <v>0.29598745195638054</v>
      </c>
      <c r="D24" s="51">
        <f t="shared" ca="1" si="3"/>
        <v>7.1438243273893276</v>
      </c>
      <c r="E24" s="51">
        <f t="shared" ca="1" si="4"/>
        <v>0.54937685824243576</v>
      </c>
      <c r="F24" s="51">
        <f t="shared" ca="1" si="5"/>
        <v>28.691276015394102</v>
      </c>
      <c r="G24" s="51">
        <f t="shared" ca="1" si="6"/>
        <v>0.5152451527592582</v>
      </c>
      <c r="H24" s="51">
        <f t="shared" ca="1" si="7"/>
        <v>10.107542163379403</v>
      </c>
      <c r="I24" s="51">
        <f t="shared" ca="1" si="1"/>
        <v>45.942642506162827</v>
      </c>
      <c r="J24" s="51">
        <v>43.148146178959244</v>
      </c>
      <c r="AB24" s="1">
        <v>21</v>
      </c>
      <c r="AC24" s="62">
        <f t="shared" ca="1" si="9"/>
        <v>7.1438243273893276</v>
      </c>
      <c r="AF24" s="1"/>
      <c r="AH24" s="37" t="s">
        <v>94</v>
      </c>
      <c r="AI24" s="37">
        <v>3.2964611924094926</v>
      </c>
    </row>
    <row r="25" spans="2:35" ht="18.75" x14ac:dyDescent="0.25">
      <c r="B25" s="50">
        <v>22</v>
      </c>
      <c r="C25" s="51">
        <f t="shared" ca="1" si="2"/>
        <v>9.0582371348690627E-2</v>
      </c>
      <c r="D25" s="51">
        <f t="shared" ca="1" si="3"/>
        <v>4.2681531988816683</v>
      </c>
      <c r="E25" s="51">
        <f t="shared" ca="1" si="4"/>
        <v>0.6269366209703745</v>
      </c>
      <c r="F25" s="51">
        <f t="shared" ca="1" si="5"/>
        <v>29.777112693585241</v>
      </c>
      <c r="G25" s="51">
        <f t="shared" ca="1" si="6"/>
        <v>0.20362767968551598</v>
      </c>
      <c r="H25" s="51">
        <f t="shared" ca="1" si="7"/>
        <v>7.4671593445030107</v>
      </c>
      <c r="I25" s="51">
        <f t="shared" ca="1" si="1"/>
        <v>41.512425236969918</v>
      </c>
      <c r="J25" s="51">
        <v>50.884514964499687</v>
      </c>
      <c r="AB25" s="1">
        <v>22</v>
      </c>
      <c r="AC25" s="62">
        <f t="shared" ca="1" si="9"/>
        <v>4.2681531988816683</v>
      </c>
      <c r="AF25" s="1"/>
      <c r="AH25" s="37" t="s">
        <v>95</v>
      </c>
      <c r="AI25" s="37">
        <v>16.938790882514255</v>
      </c>
    </row>
    <row r="26" spans="2:35" ht="18.75" x14ac:dyDescent="0.25">
      <c r="B26" s="50">
        <v>23</v>
      </c>
      <c r="C26" s="51">
        <f t="shared" ca="1" si="2"/>
        <v>0.65484540621456777</v>
      </c>
      <c r="D26" s="51">
        <f t="shared" ca="1" si="3"/>
        <v>12.167835687003949</v>
      </c>
      <c r="E26" s="51">
        <f t="shared" ca="1" si="4"/>
        <v>0.31646384502753777</v>
      </c>
      <c r="F26" s="51">
        <f t="shared" ca="1" si="5"/>
        <v>25.430493830385529</v>
      </c>
      <c r="G26" s="51">
        <f t="shared" ca="1" si="6"/>
        <v>0.58383234600297174</v>
      </c>
      <c r="H26" s="51">
        <f t="shared" ca="1" si="7"/>
        <v>10.613731129077889</v>
      </c>
      <c r="I26" s="51">
        <f t="shared" ca="1" si="1"/>
        <v>48.212060646467371</v>
      </c>
      <c r="J26" s="51">
        <v>37.118868379739418</v>
      </c>
      <c r="AB26" s="1">
        <v>23</v>
      </c>
      <c r="AC26" s="62">
        <f t="shared" ca="1" si="9"/>
        <v>12.167835687003949</v>
      </c>
      <c r="AF26" s="1"/>
      <c r="AH26" s="37" t="s">
        <v>96</v>
      </c>
      <c r="AI26" s="37">
        <v>2027.4883398925717</v>
      </c>
    </row>
    <row r="27" spans="2:35" ht="18.75" x14ac:dyDescent="0.25">
      <c r="B27" s="50">
        <v>24</v>
      </c>
      <c r="C27" s="51">
        <f t="shared" ca="1" si="2"/>
        <v>0.39893333352286109</v>
      </c>
      <c r="D27" s="51">
        <f t="shared" ca="1" si="3"/>
        <v>8.5850666693200548</v>
      </c>
      <c r="E27" s="51">
        <f t="shared" ca="1" si="4"/>
        <v>0.86915553516623989</v>
      </c>
      <c r="F27" s="51">
        <f t="shared" ca="1" si="5"/>
        <v>33.168177492327359</v>
      </c>
      <c r="G27" s="51">
        <f t="shared" ca="1" si="6"/>
        <v>8.5017209164944818E-2</v>
      </c>
      <c r="H27" s="51">
        <f t="shared" ca="1" si="7"/>
        <v>5.8864660916360325</v>
      </c>
      <c r="I27" s="51">
        <f t="shared" ca="1" si="1"/>
        <v>47.639710253283447</v>
      </c>
      <c r="J27" s="51">
        <v>61.243267712420618</v>
      </c>
      <c r="AB27" s="1">
        <v>24</v>
      </c>
      <c r="AC27" s="62">
        <f t="shared" ca="1" si="9"/>
        <v>8.5850666693200548</v>
      </c>
      <c r="AF27" s="1"/>
      <c r="AH27" s="37" t="s">
        <v>97</v>
      </c>
      <c r="AI27" s="37">
        <v>200</v>
      </c>
    </row>
    <row r="28" spans="2:35" ht="18.75" x14ac:dyDescent="0.25">
      <c r="B28" s="50">
        <v>25</v>
      </c>
      <c r="C28" s="51">
        <f t="shared" ca="1" si="2"/>
        <v>0.82877041821411979</v>
      </c>
      <c r="D28" s="51">
        <f t="shared" ca="1" si="3"/>
        <v>14.602785854997677</v>
      </c>
      <c r="E28" s="51">
        <f t="shared" ca="1" si="4"/>
        <v>0.31055514809802798</v>
      </c>
      <c r="F28" s="51">
        <f t="shared" ca="1" si="5"/>
        <v>25.34777207337239</v>
      </c>
      <c r="G28" s="51">
        <f t="shared" ca="1" si="6"/>
        <v>0.47911343146575069</v>
      </c>
      <c r="H28" s="51">
        <f t="shared" ca="1" si="7"/>
        <v>9.8522344008099694</v>
      </c>
      <c r="I28" s="51">
        <f t="shared" ca="1" si="1"/>
        <v>49.802792329180036</v>
      </c>
      <c r="J28" s="51">
        <v>47.553080801808029</v>
      </c>
      <c r="AB28" s="1">
        <v>25</v>
      </c>
      <c r="AC28" s="62">
        <f t="shared" ca="1" si="9"/>
        <v>14.602785854997677</v>
      </c>
      <c r="AF28" s="1"/>
    </row>
    <row r="29" spans="2:35" ht="18.75" x14ac:dyDescent="0.25">
      <c r="B29" s="50">
        <v>26</v>
      </c>
      <c r="C29" s="51">
        <f t="shared" ca="1" si="2"/>
        <v>0.19886743560312969</v>
      </c>
      <c r="D29" s="51">
        <f t="shared" ca="1" si="3"/>
        <v>5.7841440984438162</v>
      </c>
      <c r="E29" s="51">
        <f t="shared" ca="1" si="4"/>
        <v>0.89088132092229388</v>
      </c>
      <c r="F29" s="51">
        <f t="shared" ca="1" si="5"/>
        <v>33.472338492912115</v>
      </c>
      <c r="G29" s="51">
        <f t="shared" ca="1" si="6"/>
        <v>0.58001379226908256</v>
      </c>
      <c r="H29" s="51">
        <f t="shared" ca="1" si="7"/>
        <v>10.584499368121776</v>
      </c>
      <c r="I29" s="51">
        <f t="shared" ca="1" si="1"/>
        <v>49.840981959477709</v>
      </c>
      <c r="J29" s="51">
        <v>45.16669887927786</v>
      </c>
      <c r="AB29" s="1">
        <v>26</v>
      </c>
      <c r="AC29" s="62">
        <f t="shared" ca="1" si="9"/>
        <v>5.7841440984438162</v>
      </c>
      <c r="AF29" s="1"/>
    </row>
    <row r="30" spans="2:35" ht="18.75" x14ac:dyDescent="0.25">
      <c r="B30" s="50">
        <v>27</v>
      </c>
      <c r="C30" s="51">
        <f t="shared" ca="1" si="2"/>
        <v>0.73403734565404954</v>
      </c>
      <c r="D30" s="51">
        <f t="shared" ca="1" si="3"/>
        <v>13.276522839156694</v>
      </c>
      <c r="E30" s="51">
        <f t="shared" ca="1" si="4"/>
        <v>0.91298650983472651</v>
      </c>
      <c r="F30" s="51">
        <f t="shared" ca="1" si="5"/>
        <v>33.781811137686169</v>
      </c>
      <c r="G30" s="51">
        <f t="shared" ca="1" si="6"/>
        <v>0.4932751772870072</v>
      </c>
      <c r="H30" s="51">
        <f t="shared" ca="1" si="7"/>
        <v>9.9527668862206724</v>
      </c>
      <c r="I30" s="51">
        <f t="shared" ca="1" si="1"/>
        <v>57.011100863063533</v>
      </c>
      <c r="J30" s="51">
        <v>48.738806236110015</v>
      </c>
      <c r="AB30" s="1">
        <v>27</v>
      </c>
      <c r="AC30" s="62">
        <f t="shared" ca="1" si="9"/>
        <v>13.276522839156694</v>
      </c>
      <c r="AF30" s="1"/>
    </row>
    <row r="31" spans="2:35" ht="18.75" x14ac:dyDescent="0.25">
      <c r="B31" s="50">
        <v>28</v>
      </c>
      <c r="C31" s="51">
        <f t="shared" ca="1" si="2"/>
        <v>0.96303183341439069</v>
      </c>
      <c r="D31" s="51">
        <f t="shared" ca="1" si="3"/>
        <v>16.482445667801471</v>
      </c>
      <c r="E31" s="51">
        <f t="shared" ca="1" si="4"/>
        <v>0.79797956031727413</v>
      </c>
      <c r="F31" s="51">
        <f t="shared" ca="1" si="5"/>
        <v>32.17171384444184</v>
      </c>
      <c r="G31" s="51">
        <f t="shared" ca="1" si="6"/>
        <v>5.9467332820443253E-2</v>
      </c>
      <c r="H31" s="51">
        <f t="shared" ca="1" si="7"/>
        <v>5.4140833905239152</v>
      </c>
      <c r="I31" s="51">
        <f t="shared" ca="1" si="1"/>
        <v>54.068242902767224</v>
      </c>
      <c r="J31" s="51">
        <v>44.733715594826663</v>
      </c>
      <c r="AB31" s="1">
        <v>28</v>
      </c>
      <c r="AC31" s="62">
        <f t="shared" ca="1" si="9"/>
        <v>16.482445667801471</v>
      </c>
      <c r="AF31" s="1"/>
    </row>
    <row r="32" spans="2:35" ht="18.75" x14ac:dyDescent="0.25">
      <c r="B32" s="50">
        <v>29</v>
      </c>
      <c r="C32" s="51">
        <f t="shared" ca="1" si="2"/>
        <v>0.83896909000328557</v>
      </c>
      <c r="D32" s="51">
        <f t="shared" ca="1" si="3"/>
        <v>14.745567260045998</v>
      </c>
      <c r="E32" s="51">
        <f t="shared" ca="1" si="4"/>
        <v>0.41891679988977648</v>
      </c>
      <c r="F32" s="51">
        <f t="shared" ca="1" si="5"/>
        <v>26.86483519845687</v>
      </c>
      <c r="G32" s="51">
        <f t="shared" ca="1" si="6"/>
        <v>9.4154063758730921E-2</v>
      </c>
      <c r="H32" s="51">
        <f t="shared" ca="1" si="7"/>
        <v>6.0376139070585699</v>
      </c>
      <c r="I32" s="51">
        <f t="shared" ca="1" si="1"/>
        <v>47.648016365561439</v>
      </c>
      <c r="J32" s="51">
        <v>43.76044104436285</v>
      </c>
      <c r="AB32" s="1">
        <v>29</v>
      </c>
      <c r="AC32" s="62">
        <f t="shared" ca="1" si="9"/>
        <v>14.745567260045998</v>
      </c>
      <c r="AF32" s="1"/>
    </row>
    <row r="33" spans="2:32" ht="18.75" x14ac:dyDescent="0.25">
      <c r="B33" s="50">
        <v>30</v>
      </c>
      <c r="C33" s="51">
        <f t="shared" ca="1" si="2"/>
        <v>0.66883085473606019</v>
      </c>
      <c r="D33" s="51">
        <f t="shared" ca="1" si="3"/>
        <v>12.363631966304842</v>
      </c>
      <c r="E33" s="51">
        <f t="shared" ca="1" si="4"/>
        <v>0.97858303349015396</v>
      </c>
      <c r="F33" s="51">
        <f t="shared" ca="1" si="5"/>
        <v>34.70016246886216</v>
      </c>
      <c r="G33" s="51">
        <f t="shared" ca="1" si="6"/>
        <v>0.95983795012055939</v>
      </c>
      <c r="H33" s="51">
        <f t="shared" ca="1" si="7"/>
        <v>15.01609453647983</v>
      </c>
      <c r="I33" s="51">
        <f t="shared" ca="1" si="1"/>
        <v>62.079888971646838</v>
      </c>
      <c r="J33" s="51">
        <v>39.850623843896372</v>
      </c>
      <c r="AB33" s="1">
        <v>30</v>
      </c>
      <c r="AC33" s="62">
        <f t="shared" ca="1" si="9"/>
        <v>12.363631966304842</v>
      </c>
      <c r="AF33" s="1"/>
    </row>
    <row r="34" spans="2:32" ht="18.75" x14ac:dyDescent="0.25">
      <c r="B34" s="50">
        <v>31</v>
      </c>
      <c r="C34" s="51">
        <f t="shared" ca="1" si="2"/>
        <v>0.88376210227527863</v>
      </c>
      <c r="D34" s="51">
        <f t="shared" ca="1" si="3"/>
        <v>15.3726694318539</v>
      </c>
      <c r="E34" s="51">
        <f t="shared" ca="1" si="4"/>
        <v>0.28977999975523583</v>
      </c>
      <c r="F34" s="51">
        <f t="shared" ca="1" si="5"/>
        <v>25.056919996573299</v>
      </c>
      <c r="G34" s="51">
        <f t="shared" ca="1" si="6"/>
        <v>3.9388740263736177E-2</v>
      </c>
      <c r="H34" s="51">
        <f t="shared" ca="1" si="7"/>
        <v>4.9647128405561318</v>
      </c>
      <c r="I34" s="51">
        <f t="shared" ca="1" si="1"/>
        <v>45.394302268983331</v>
      </c>
      <c r="J34" s="51">
        <v>39.510002554817532</v>
      </c>
      <c r="AB34" s="1">
        <v>31</v>
      </c>
      <c r="AC34" s="62">
        <f t="shared" ca="1" si="9"/>
        <v>15.3726694318539</v>
      </c>
      <c r="AF34" s="1"/>
    </row>
    <row r="35" spans="2:32" ht="18.75" x14ac:dyDescent="0.25">
      <c r="B35" s="50">
        <v>32</v>
      </c>
      <c r="C35" s="51">
        <f t="shared" ca="1" si="2"/>
        <v>0.89250001717271898</v>
      </c>
      <c r="D35" s="51">
        <f t="shared" ca="1" si="3"/>
        <v>15.495000240418065</v>
      </c>
      <c r="E35" s="51">
        <f t="shared" ca="1" si="4"/>
        <v>0.15345455769949579</v>
      </c>
      <c r="F35" s="51">
        <f t="shared" ca="1" si="5"/>
        <v>23.148363807792943</v>
      </c>
      <c r="G35" s="51">
        <f t="shared" ca="1" si="6"/>
        <v>4.9803140576156091E-2</v>
      </c>
      <c r="H35" s="51">
        <f t="shared" ca="1" si="7"/>
        <v>5.2092323953045989</v>
      </c>
      <c r="I35" s="51">
        <f t="shared" ca="1" si="1"/>
        <v>43.852596443515608</v>
      </c>
      <c r="J35" s="51">
        <v>50.140881082628106</v>
      </c>
      <c r="AB35" s="1">
        <v>32</v>
      </c>
      <c r="AC35" s="62">
        <f t="shared" ca="1" si="9"/>
        <v>15.495000240418065</v>
      </c>
      <c r="AF35" s="1"/>
    </row>
    <row r="36" spans="2:32" ht="18.75" x14ac:dyDescent="0.25">
      <c r="B36" s="50">
        <v>33</v>
      </c>
      <c r="C36" s="51">
        <f t="shared" ca="1" si="2"/>
        <v>0.98047850301310591</v>
      </c>
      <c r="D36" s="51">
        <f t="shared" ca="1" si="3"/>
        <v>16.726699042183483</v>
      </c>
      <c r="E36" s="51">
        <f t="shared" ca="1" si="4"/>
        <v>0.20871093364052362</v>
      </c>
      <c r="F36" s="51">
        <f t="shared" ca="1" si="5"/>
        <v>23.92195307096733</v>
      </c>
      <c r="G36" s="51">
        <f t="shared" ca="1" si="6"/>
        <v>0.57775493000767264</v>
      </c>
      <c r="H36" s="51">
        <f t="shared" ca="1" si="7"/>
        <v>10.567269875142586</v>
      </c>
      <c r="I36" s="51">
        <f t="shared" ref="I36:I67" ca="1" si="10">D36+F36+H36</f>
        <v>51.215921988293402</v>
      </c>
      <c r="J36" s="51">
        <v>45.198602275907653</v>
      </c>
      <c r="AB36" s="1">
        <v>33</v>
      </c>
      <c r="AC36" s="62">
        <f t="shared" ca="1" si="9"/>
        <v>16.726699042183483</v>
      </c>
      <c r="AF36" s="1"/>
    </row>
    <row r="37" spans="2:32" ht="18.75" x14ac:dyDescent="0.25">
      <c r="B37" s="50">
        <v>34</v>
      </c>
      <c r="C37" s="51">
        <f t="shared" ca="1" si="2"/>
        <v>0.65939702862678673</v>
      </c>
      <c r="D37" s="51">
        <f t="shared" ca="1" si="3"/>
        <v>12.231558400775015</v>
      </c>
      <c r="E37" s="51">
        <f t="shared" ca="1" si="4"/>
        <v>0.60331085445966603</v>
      </c>
      <c r="F37" s="51">
        <f t="shared" ca="1" si="5"/>
        <v>29.446351962435326</v>
      </c>
      <c r="G37" s="51">
        <f t="shared" ca="1" si="6"/>
        <v>0.26756716385981438</v>
      </c>
      <c r="H37" s="51">
        <f t="shared" ca="1" si="7"/>
        <v>8.1207013248442657</v>
      </c>
      <c r="I37" s="51">
        <f t="shared" ca="1" si="10"/>
        <v>49.798611688054606</v>
      </c>
      <c r="J37" s="51">
        <v>55.050717599028303</v>
      </c>
      <c r="AB37" s="1">
        <v>34</v>
      </c>
      <c r="AC37" s="62">
        <f t="shared" ca="1" si="9"/>
        <v>12.231558400775015</v>
      </c>
      <c r="AF37" s="1"/>
    </row>
    <row r="38" spans="2:32" ht="18.75" x14ac:dyDescent="0.25">
      <c r="B38" s="50">
        <v>35</v>
      </c>
      <c r="C38" s="51">
        <f t="shared" ca="1" si="2"/>
        <v>0.24651559210686902</v>
      </c>
      <c r="D38" s="51">
        <f t="shared" ca="1" si="3"/>
        <v>6.4512182894961665</v>
      </c>
      <c r="E38" s="51">
        <f t="shared" ca="1" si="4"/>
        <v>0.7363581992450573</v>
      </c>
      <c r="F38" s="51">
        <f t="shared" ca="1" si="5"/>
        <v>31.309014789430805</v>
      </c>
      <c r="G38" s="51">
        <f t="shared" ca="1" si="6"/>
        <v>0.84960281956705386</v>
      </c>
      <c r="H38" s="51">
        <f t="shared" ca="1" si="7"/>
        <v>13.160869410604958</v>
      </c>
      <c r="I38" s="51">
        <f t="shared" ca="1" si="10"/>
        <v>50.921102489531933</v>
      </c>
      <c r="J38" s="51">
        <v>51.438509973453662</v>
      </c>
      <c r="AB38" s="1">
        <v>35</v>
      </c>
      <c r="AC38" s="62">
        <f t="shared" ca="1" si="9"/>
        <v>6.4512182894961665</v>
      </c>
      <c r="AF38" s="1"/>
    </row>
    <row r="39" spans="2:32" ht="18.75" x14ac:dyDescent="0.25">
      <c r="B39" s="50">
        <v>36</v>
      </c>
      <c r="C39" s="51">
        <f t="shared" ca="1" si="2"/>
        <v>0.92411990859204041</v>
      </c>
      <c r="D39" s="51">
        <f t="shared" ca="1" si="3"/>
        <v>15.937678720288567</v>
      </c>
      <c r="E39" s="51">
        <f t="shared" ca="1" si="4"/>
        <v>0.91023423526741054</v>
      </c>
      <c r="F39" s="51">
        <f t="shared" ca="1" si="5"/>
        <v>33.743279293743747</v>
      </c>
      <c r="G39" s="51">
        <f t="shared" ca="1" si="6"/>
        <v>0.34792960101985293</v>
      </c>
      <c r="H39" s="51">
        <f t="shared" ca="1" si="7"/>
        <v>8.8392722919851572</v>
      </c>
      <c r="I39" s="51">
        <f t="shared" ca="1" si="10"/>
        <v>58.520230306017467</v>
      </c>
      <c r="J39" s="51">
        <v>51.926942676506521</v>
      </c>
      <c r="AB39" s="1">
        <v>36</v>
      </c>
      <c r="AC39" s="62">
        <f t="shared" ca="1" si="9"/>
        <v>15.937678720288567</v>
      </c>
      <c r="AF39" s="1"/>
    </row>
    <row r="40" spans="2:32" ht="18.75" x14ac:dyDescent="0.25">
      <c r="B40" s="50">
        <v>37</v>
      </c>
      <c r="C40" s="51">
        <f t="shared" ca="1" si="2"/>
        <v>3.8622513605138686E-2</v>
      </c>
      <c r="D40" s="51">
        <f t="shared" ca="1" si="3"/>
        <v>3.5407151904719418</v>
      </c>
      <c r="E40" s="51">
        <f t="shared" ca="1" si="4"/>
        <v>0.14236934622036534</v>
      </c>
      <c r="F40" s="51">
        <f t="shared" ca="1" si="5"/>
        <v>22.993170847085114</v>
      </c>
      <c r="G40" s="51">
        <f t="shared" ca="1" si="6"/>
        <v>0.50699072423397895</v>
      </c>
      <c r="H40" s="51">
        <f t="shared" ca="1" si="7"/>
        <v>10.049107321712551</v>
      </c>
      <c r="I40" s="51">
        <f t="shared" ca="1" si="10"/>
        <v>36.582993359269608</v>
      </c>
      <c r="J40" s="51">
        <v>45.897432093334757</v>
      </c>
      <c r="AB40" s="1">
        <v>37</v>
      </c>
      <c r="AC40" s="62">
        <f t="shared" ca="1" si="9"/>
        <v>3.5407151904719418</v>
      </c>
      <c r="AF40" s="1"/>
    </row>
    <row r="41" spans="2:32" ht="18.75" x14ac:dyDescent="0.25">
      <c r="B41" s="50">
        <v>38</v>
      </c>
      <c r="C41" s="51">
        <f t="shared" ca="1" si="2"/>
        <v>0.66317134567612146</v>
      </c>
      <c r="D41" s="51">
        <f t="shared" ca="1" si="3"/>
        <v>12.2843988394657</v>
      </c>
      <c r="E41" s="51">
        <f t="shared" ca="1" si="4"/>
        <v>0.68983820132454954</v>
      </c>
      <c r="F41" s="51">
        <f t="shared" ca="1" si="5"/>
        <v>30.657734818543691</v>
      </c>
      <c r="G41" s="51">
        <f t="shared" ca="1" si="6"/>
        <v>0.7736929776444218</v>
      </c>
      <c r="H41" s="51">
        <f t="shared" ca="1" si="7"/>
        <v>12.290638239543849</v>
      </c>
      <c r="I41" s="51">
        <f t="shared" ca="1" si="10"/>
        <v>55.232771897553235</v>
      </c>
      <c r="J41" s="51">
        <v>58.204221126034156</v>
      </c>
      <c r="AB41" s="1">
        <v>38</v>
      </c>
      <c r="AC41" s="62">
        <f t="shared" ca="1" si="9"/>
        <v>12.2843988394657</v>
      </c>
      <c r="AF41" s="1"/>
    </row>
    <row r="42" spans="2:32" ht="18.75" x14ac:dyDescent="0.25">
      <c r="B42" s="50">
        <v>39</v>
      </c>
      <c r="C42" s="51">
        <f t="shared" ca="1" si="2"/>
        <v>0.65725531292589434</v>
      </c>
      <c r="D42" s="51">
        <f t="shared" ca="1" si="3"/>
        <v>12.201574380962521</v>
      </c>
      <c r="E42" s="51">
        <f t="shared" ca="1" si="4"/>
        <v>0.72389935267499794</v>
      </c>
      <c r="F42" s="51">
        <f t="shared" ca="1" si="5"/>
        <v>31.134590937449971</v>
      </c>
      <c r="G42" s="51">
        <f t="shared" ca="1" si="6"/>
        <v>0.6828508699341187</v>
      </c>
      <c r="H42" s="51">
        <f t="shared" ca="1" si="7"/>
        <v>11.425000919600402</v>
      </c>
      <c r="I42" s="51">
        <f t="shared" ca="1" si="10"/>
        <v>54.761166238012891</v>
      </c>
      <c r="J42" s="51">
        <v>53.347132521477164</v>
      </c>
      <c r="AB42" s="1">
        <v>39</v>
      </c>
      <c r="AC42" s="62">
        <f t="shared" ca="1" si="9"/>
        <v>12.201574380962521</v>
      </c>
      <c r="AF42" s="1"/>
    </row>
    <row r="43" spans="2:32" ht="18.75" x14ac:dyDescent="0.25">
      <c r="B43" s="50">
        <v>40</v>
      </c>
      <c r="C43" s="51">
        <f t="shared" ca="1" si="2"/>
        <v>0.91190984874536074</v>
      </c>
      <c r="D43" s="51">
        <f t="shared" ca="1" si="3"/>
        <v>15.76673788243505</v>
      </c>
      <c r="E43" s="51">
        <f t="shared" ca="1" si="4"/>
        <v>0.68898518181595847</v>
      </c>
      <c r="F43" s="51">
        <f t="shared" ca="1" si="5"/>
        <v>30.645792545423419</v>
      </c>
      <c r="G43" s="51">
        <f t="shared" ca="1" si="6"/>
        <v>0.18984638018847766</v>
      </c>
      <c r="H43" s="51">
        <f t="shared" ca="1" si="7"/>
        <v>7.3133450196420426</v>
      </c>
      <c r="I43" s="51">
        <f t="shared" ca="1" si="10"/>
        <v>53.725875447500513</v>
      </c>
      <c r="J43" s="51">
        <v>54.265556551490469</v>
      </c>
      <c r="AB43" s="1">
        <v>40</v>
      </c>
      <c r="AC43" s="62">
        <f t="shared" ca="1" si="9"/>
        <v>15.76673788243505</v>
      </c>
      <c r="AF43" s="1"/>
    </row>
    <row r="44" spans="2:32" ht="18.75" x14ac:dyDescent="0.25">
      <c r="B44" s="50">
        <v>41</v>
      </c>
      <c r="C44" s="51">
        <f t="shared" ca="1" si="2"/>
        <v>0.80177959699630452</v>
      </c>
      <c r="D44" s="51">
        <f t="shared" ca="1" si="3"/>
        <v>14.224914357948263</v>
      </c>
      <c r="E44" s="51">
        <f t="shared" ca="1" si="4"/>
        <v>0.51834391553573567</v>
      </c>
      <c r="F44" s="51">
        <f t="shared" ca="1" si="5"/>
        <v>28.256814817500302</v>
      </c>
      <c r="G44" s="51">
        <f t="shared" ca="1" si="6"/>
        <v>0.96519861667972795</v>
      </c>
      <c r="H44" s="51">
        <f t="shared" ca="1" si="7"/>
        <v>15.153236461972822</v>
      </c>
      <c r="I44" s="51">
        <f t="shared" ca="1" si="10"/>
        <v>57.634965637421388</v>
      </c>
      <c r="J44" s="51">
        <v>52.665369751641435</v>
      </c>
      <c r="AB44" s="1">
        <v>41</v>
      </c>
      <c r="AC44" s="62">
        <f t="shared" ca="1" si="9"/>
        <v>14.224914357948263</v>
      </c>
      <c r="AF44" s="1"/>
    </row>
    <row r="45" spans="2:32" ht="18.75" x14ac:dyDescent="0.25">
      <c r="B45" s="50">
        <v>42</v>
      </c>
      <c r="C45" s="51">
        <f t="shared" ca="1" si="2"/>
        <v>0.22027529982641136</v>
      </c>
      <c r="D45" s="51">
        <f t="shared" ca="1" si="3"/>
        <v>6.0838541975697593</v>
      </c>
      <c r="E45" s="51">
        <f t="shared" ca="1" si="4"/>
        <v>0.72966268120564559</v>
      </c>
      <c r="F45" s="51">
        <f t="shared" ca="1" si="5"/>
        <v>31.215277536879036</v>
      </c>
      <c r="G45" s="51">
        <f t="shared" ca="1" si="6"/>
        <v>0.45881531909856554</v>
      </c>
      <c r="H45" s="51">
        <f t="shared" ca="1" si="7"/>
        <v>9.7055127523299376</v>
      </c>
      <c r="I45" s="51">
        <f t="shared" ca="1" si="10"/>
        <v>47.00464448677873</v>
      </c>
      <c r="J45" s="51">
        <v>50.325024942398471</v>
      </c>
      <c r="AB45" s="1">
        <v>42</v>
      </c>
      <c r="AC45" s="62">
        <f t="shared" ca="1" si="9"/>
        <v>6.0838541975697593</v>
      </c>
      <c r="AF45" s="1"/>
    </row>
    <row r="46" spans="2:32" ht="18.75" x14ac:dyDescent="0.25">
      <c r="B46" s="50">
        <v>43</v>
      </c>
      <c r="C46" s="51">
        <f t="shared" ca="1" si="2"/>
        <v>0.19149774176583956</v>
      </c>
      <c r="D46" s="51">
        <f t="shared" ca="1" si="3"/>
        <v>5.680968384721754</v>
      </c>
      <c r="E46" s="51">
        <f t="shared" ca="1" si="4"/>
        <v>0.47324417284330689</v>
      </c>
      <c r="F46" s="51">
        <f t="shared" ca="1" si="5"/>
        <v>27.625418419806298</v>
      </c>
      <c r="G46" s="51">
        <f t="shared" ca="1" si="6"/>
        <v>0.2966628651240204</v>
      </c>
      <c r="H46" s="51">
        <f t="shared" ca="1" si="7"/>
        <v>8.3919347902356911</v>
      </c>
      <c r="I46" s="51">
        <f t="shared" ca="1" si="10"/>
        <v>41.69832159476374</v>
      </c>
      <c r="J46" s="51">
        <v>40.11937050599051</v>
      </c>
      <c r="AB46" s="1">
        <v>43</v>
      </c>
      <c r="AC46" s="62">
        <f t="shared" ca="1" si="9"/>
        <v>5.680968384721754</v>
      </c>
      <c r="AF46" s="1"/>
    </row>
    <row r="47" spans="2:32" ht="18.75" x14ac:dyDescent="0.25">
      <c r="B47" s="50">
        <v>44</v>
      </c>
      <c r="C47" s="51">
        <f t="shared" ca="1" si="2"/>
        <v>0.13890454543392949</v>
      </c>
      <c r="D47" s="51">
        <f t="shared" ca="1" si="3"/>
        <v>4.9446636360750134</v>
      </c>
      <c r="E47" s="51">
        <f t="shared" ca="1" si="4"/>
        <v>0.13667962463541317</v>
      </c>
      <c r="F47" s="51">
        <f t="shared" ca="1" si="5"/>
        <v>22.913514744895785</v>
      </c>
      <c r="G47" s="51">
        <f t="shared" ca="1" si="6"/>
        <v>0.65625739562735697</v>
      </c>
      <c r="H47" s="51">
        <f t="shared" ca="1" si="7"/>
        <v>11.195969053449231</v>
      </c>
      <c r="I47" s="51">
        <f t="shared" ca="1" si="10"/>
        <v>39.054147434420031</v>
      </c>
      <c r="J47" s="51">
        <v>38.496012897200799</v>
      </c>
      <c r="AB47" s="1">
        <v>44</v>
      </c>
      <c r="AC47" s="62">
        <f t="shared" ca="1" si="9"/>
        <v>4.9446636360750134</v>
      </c>
      <c r="AF47" s="1"/>
    </row>
    <row r="48" spans="2:32" ht="18.75" x14ac:dyDescent="0.25">
      <c r="B48" s="50">
        <v>45</v>
      </c>
      <c r="C48" s="51">
        <f t="shared" ca="1" si="2"/>
        <v>4.1784927391560811E-2</v>
      </c>
      <c r="D48" s="51">
        <f t="shared" ca="1" si="3"/>
        <v>3.5849889834818516</v>
      </c>
      <c r="E48" s="51">
        <f t="shared" ca="1" si="4"/>
        <v>0.82404109718959861</v>
      </c>
      <c r="F48" s="51">
        <f t="shared" ca="1" si="5"/>
        <v>32.536575360654382</v>
      </c>
      <c r="G48" s="51">
        <f t="shared" ca="1" si="6"/>
        <v>0.12116600145037926</v>
      </c>
      <c r="H48" s="51">
        <f t="shared" ca="1" si="7"/>
        <v>6.445905997286804</v>
      </c>
      <c r="I48" s="51">
        <f t="shared" ca="1" si="10"/>
        <v>42.567470341423032</v>
      </c>
      <c r="J48" s="51">
        <v>62.90624967718886</v>
      </c>
      <c r="AB48" s="1">
        <v>45</v>
      </c>
      <c r="AC48" s="62">
        <f t="shared" ca="1" si="9"/>
        <v>3.5849889834818516</v>
      </c>
      <c r="AF48" s="1"/>
    </row>
    <row r="49" spans="2:32" ht="18.75" x14ac:dyDescent="0.25">
      <c r="B49" s="50">
        <v>46</v>
      </c>
      <c r="C49" s="51">
        <f t="shared" ca="1" si="2"/>
        <v>0.70729028130393001</v>
      </c>
      <c r="D49" s="51">
        <f t="shared" ca="1" si="3"/>
        <v>12.90206393825502</v>
      </c>
      <c r="E49" s="51">
        <f t="shared" ca="1" si="4"/>
        <v>0.87230481269791316</v>
      </c>
      <c r="F49" s="51">
        <f t="shared" ca="1" si="5"/>
        <v>33.212267377770786</v>
      </c>
      <c r="G49" s="51">
        <f t="shared" ca="1" si="6"/>
        <v>0.66586286970602437</v>
      </c>
      <c r="H49" s="51">
        <f t="shared" ca="1" si="7"/>
        <v>11.277636959366383</v>
      </c>
      <c r="I49" s="51">
        <f t="shared" ca="1" si="10"/>
        <v>57.391968275392188</v>
      </c>
      <c r="J49" s="51">
        <v>43.489876842951368</v>
      </c>
      <c r="AB49" s="1">
        <v>46</v>
      </c>
      <c r="AC49" s="62">
        <f t="shared" ca="1" si="9"/>
        <v>12.90206393825502</v>
      </c>
      <c r="AF49" s="1"/>
    </row>
    <row r="50" spans="2:32" ht="18.75" x14ac:dyDescent="0.25">
      <c r="B50" s="50">
        <v>47</v>
      </c>
      <c r="C50" s="51">
        <f t="shared" ca="1" si="2"/>
        <v>0.81701280941951915</v>
      </c>
      <c r="D50" s="51">
        <f t="shared" ca="1" si="3"/>
        <v>14.438179331873268</v>
      </c>
      <c r="E50" s="51">
        <f t="shared" ca="1" si="4"/>
        <v>0.11846031669024704</v>
      </c>
      <c r="F50" s="51">
        <f t="shared" ca="1" si="5"/>
        <v>22.658444433663462</v>
      </c>
      <c r="G50" s="51">
        <f t="shared" ca="1" si="6"/>
        <v>0.89491370283675109</v>
      </c>
      <c r="H50" s="51">
        <f t="shared" ca="1" si="7"/>
        <v>13.790879073328899</v>
      </c>
      <c r="I50" s="51">
        <f t="shared" ca="1" si="10"/>
        <v>50.887502838865629</v>
      </c>
      <c r="J50" s="51">
        <v>50.915204851493364</v>
      </c>
      <c r="AB50" s="1">
        <v>47</v>
      </c>
      <c r="AC50" s="62">
        <f t="shared" ca="1" si="9"/>
        <v>14.438179331873268</v>
      </c>
    </row>
    <row r="51" spans="2:32" ht="18.75" x14ac:dyDescent="0.25">
      <c r="B51" s="50">
        <v>48</v>
      </c>
      <c r="C51" s="51">
        <f t="shared" ca="1" si="2"/>
        <v>8.1272401671503069E-2</v>
      </c>
      <c r="D51" s="51">
        <f t="shared" ca="1" si="3"/>
        <v>4.1378136234010432</v>
      </c>
      <c r="E51" s="51">
        <f t="shared" ca="1" si="4"/>
        <v>0.31661173350340299</v>
      </c>
      <c r="F51" s="51">
        <f t="shared" ca="1" si="5"/>
        <v>25.432564269047639</v>
      </c>
      <c r="G51" s="51">
        <f t="shared" ca="1" si="6"/>
        <v>0.65477773807249362</v>
      </c>
      <c r="H51" s="51">
        <f t="shared" ca="1" si="7"/>
        <v>11.183490594102368</v>
      </c>
      <c r="I51" s="51">
        <f t="shared" ca="1" si="10"/>
        <v>40.753868486551049</v>
      </c>
      <c r="J51" s="51">
        <v>50.521531048970559</v>
      </c>
      <c r="AB51" s="1">
        <v>48</v>
      </c>
      <c r="AC51" s="62">
        <f t="shared" ca="1" si="9"/>
        <v>4.1378136234010432</v>
      </c>
    </row>
    <row r="52" spans="2:32" ht="18.75" x14ac:dyDescent="0.25">
      <c r="B52" s="50">
        <v>49</v>
      </c>
      <c r="C52" s="51">
        <f t="shared" ca="1" si="2"/>
        <v>0.51918694636189955</v>
      </c>
      <c r="D52" s="51">
        <f t="shared" ca="1" si="3"/>
        <v>10.268617249066594</v>
      </c>
      <c r="E52" s="51">
        <f t="shared" ca="1" si="4"/>
        <v>0.60435325177826305</v>
      </c>
      <c r="F52" s="51">
        <f t="shared" ca="1" si="5"/>
        <v>29.460945524895678</v>
      </c>
      <c r="G52" s="51">
        <f t="shared" ca="1" si="6"/>
        <v>0.63989975177680403</v>
      </c>
      <c r="H52" s="51">
        <f t="shared" ca="1" si="7"/>
        <v>11.059476089950213</v>
      </c>
      <c r="I52" s="51">
        <f t="shared" ca="1" si="10"/>
        <v>50.789038863912481</v>
      </c>
      <c r="J52" s="51">
        <v>49.824657879445972</v>
      </c>
      <c r="AB52" s="1">
        <v>49</v>
      </c>
      <c r="AC52" s="62">
        <f t="shared" ca="1" si="9"/>
        <v>10.268617249066594</v>
      </c>
    </row>
    <row r="53" spans="2:32" ht="18.75" x14ac:dyDescent="0.25">
      <c r="B53" s="50">
        <v>50</v>
      </c>
      <c r="C53" s="51">
        <f t="shared" ca="1" si="2"/>
        <v>0.11591492691559668</v>
      </c>
      <c r="D53" s="51">
        <f t="shared" ca="1" si="3"/>
        <v>4.6228089768183533</v>
      </c>
      <c r="E53" s="51">
        <f t="shared" ca="1" si="4"/>
        <v>0.66757942222861122</v>
      </c>
      <c r="F53" s="51">
        <f t="shared" ca="1" si="5"/>
        <v>30.346111911200556</v>
      </c>
      <c r="G53" s="51">
        <f t="shared" ca="1" si="6"/>
        <v>0.64381599429504999</v>
      </c>
      <c r="H53" s="51">
        <f t="shared" ca="1" si="7"/>
        <v>11.091867252753616</v>
      </c>
      <c r="I53" s="51">
        <f t="shared" ca="1" si="10"/>
        <v>46.060788140772523</v>
      </c>
      <c r="J53" s="51">
        <v>51.926359951563825</v>
      </c>
      <c r="AB53" s="1">
        <v>50</v>
      </c>
      <c r="AC53" s="62">
        <f t="shared" ca="1" si="9"/>
        <v>4.6228089768183533</v>
      </c>
    </row>
    <row r="54" spans="2:32" ht="18.75" x14ac:dyDescent="0.25">
      <c r="B54" s="50">
        <v>51</v>
      </c>
      <c r="C54" s="51">
        <f t="shared" ca="1" si="2"/>
        <v>0.49756168952095592</v>
      </c>
      <c r="D54" s="51">
        <f t="shared" ca="1" si="3"/>
        <v>9.9658636532933826</v>
      </c>
      <c r="E54" s="51">
        <f t="shared" ca="1" si="4"/>
        <v>0.36028186714103905</v>
      </c>
      <c r="F54" s="51">
        <f t="shared" ca="1" si="5"/>
        <v>26.043946139974548</v>
      </c>
      <c r="G54" s="51">
        <f t="shared" ca="1" si="6"/>
        <v>0.29461124832933883</v>
      </c>
      <c r="H54" s="51">
        <f t="shared" ca="1" si="7"/>
        <v>8.3732580746019636</v>
      </c>
      <c r="I54" s="51">
        <f t="shared" ca="1" si="10"/>
        <v>44.383067867869897</v>
      </c>
      <c r="J54" s="51">
        <v>63.26206306650144</v>
      </c>
      <c r="AB54" s="1">
        <v>51</v>
      </c>
      <c r="AC54" s="62">
        <f t="shared" ca="1" si="9"/>
        <v>9.9658636532933826</v>
      </c>
    </row>
    <row r="55" spans="2:32" ht="18.75" x14ac:dyDescent="0.25">
      <c r="B55" s="50">
        <v>52</v>
      </c>
      <c r="C55" s="51">
        <f t="shared" ca="1" si="2"/>
        <v>0.88532306884659362</v>
      </c>
      <c r="D55" s="51">
        <f t="shared" ca="1" si="3"/>
        <v>15.39452296385231</v>
      </c>
      <c r="E55" s="51">
        <f t="shared" ca="1" si="4"/>
        <v>0.71654720259818894</v>
      </c>
      <c r="F55" s="51">
        <f t="shared" ca="1" si="5"/>
        <v>31.031660836374648</v>
      </c>
      <c r="G55" s="51">
        <f t="shared" ca="1" si="6"/>
        <v>0.30619132563972906</v>
      </c>
      <c r="H55" s="51">
        <f t="shared" ca="1" si="7"/>
        <v>8.47784172030312</v>
      </c>
      <c r="I55" s="51">
        <f t="shared" ca="1" si="10"/>
        <v>54.904025520530077</v>
      </c>
      <c r="J55" s="51">
        <v>45.702230739040182</v>
      </c>
      <c r="AB55" s="1">
        <v>52</v>
      </c>
      <c r="AC55" s="62">
        <f t="shared" ca="1" si="9"/>
        <v>15.39452296385231</v>
      </c>
    </row>
    <row r="56" spans="2:32" ht="18.75" x14ac:dyDescent="0.25">
      <c r="B56" s="50">
        <v>53</v>
      </c>
      <c r="C56" s="51">
        <f t="shared" ca="1" si="2"/>
        <v>0.36568494346866864</v>
      </c>
      <c r="D56" s="51">
        <f t="shared" ca="1" si="3"/>
        <v>8.1195892085613615</v>
      </c>
      <c r="E56" s="51">
        <f t="shared" ca="1" si="4"/>
        <v>0.3580041504035022</v>
      </c>
      <c r="F56" s="51">
        <f t="shared" ca="1" si="5"/>
        <v>26.012058105649032</v>
      </c>
      <c r="G56" s="51">
        <f t="shared" ca="1" si="6"/>
        <v>0.90526977894361438</v>
      </c>
      <c r="H56" s="51">
        <f t="shared" ca="1" si="7"/>
        <v>13.953106227068986</v>
      </c>
      <c r="I56" s="51">
        <f t="shared" ca="1" si="10"/>
        <v>48.084753541279383</v>
      </c>
      <c r="J56" s="51">
        <v>50.798432417814141</v>
      </c>
      <c r="AB56" s="1">
        <v>53</v>
      </c>
      <c r="AC56" s="62">
        <f t="shared" ca="1" si="9"/>
        <v>8.1195892085613615</v>
      </c>
    </row>
    <row r="57" spans="2:32" ht="18.75" x14ac:dyDescent="0.25">
      <c r="B57" s="50">
        <v>54</v>
      </c>
      <c r="C57" s="51">
        <f t="shared" ca="1" si="2"/>
        <v>0.57094071440305805</v>
      </c>
      <c r="D57" s="51">
        <f t="shared" ca="1" si="3"/>
        <v>10.993170001642813</v>
      </c>
      <c r="E57" s="51">
        <f t="shared" ca="1" si="4"/>
        <v>0.4647231959572774</v>
      </c>
      <c r="F57" s="51">
        <f t="shared" ca="1" si="5"/>
        <v>27.506124743401884</v>
      </c>
      <c r="G57" s="51">
        <f t="shared" ca="1" si="6"/>
        <v>0.52451137498003197</v>
      </c>
      <c r="H57" s="51">
        <f t="shared" ca="1" si="7"/>
        <v>10.17373562979305</v>
      </c>
      <c r="I57" s="51">
        <f t="shared" ca="1" si="10"/>
        <v>48.673030374837744</v>
      </c>
      <c r="J57" s="51">
        <v>58.939622141047522</v>
      </c>
      <c r="AB57" s="1">
        <v>54</v>
      </c>
      <c r="AC57" s="62">
        <f t="shared" ca="1" si="9"/>
        <v>10.993170001642813</v>
      </c>
    </row>
    <row r="58" spans="2:32" ht="18.75" x14ac:dyDescent="0.25">
      <c r="B58" s="50">
        <v>55</v>
      </c>
      <c r="C58" s="51">
        <f t="shared" ca="1" si="2"/>
        <v>0.25330579738081538</v>
      </c>
      <c r="D58" s="51">
        <f t="shared" ca="1" si="3"/>
        <v>6.5462811633314155</v>
      </c>
      <c r="E58" s="51">
        <f t="shared" ca="1" si="4"/>
        <v>0.37547542007231793</v>
      </c>
      <c r="F58" s="51">
        <f t="shared" ca="1" si="5"/>
        <v>26.256655881012453</v>
      </c>
      <c r="G58" s="51">
        <f t="shared" ca="1" si="6"/>
        <v>0.20997318433362955</v>
      </c>
      <c r="H58" s="51">
        <f t="shared" ca="1" si="7"/>
        <v>7.5362288373378714</v>
      </c>
      <c r="I58" s="51">
        <f t="shared" ca="1" si="10"/>
        <v>40.339165881681744</v>
      </c>
      <c r="J58" s="51">
        <v>50.733786613640987</v>
      </c>
      <c r="AB58" s="1">
        <v>55</v>
      </c>
      <c r="AC58" s="62">
        <f t="shared" ca="1" si="9"/>
        <v>6.5462811633314155</v>
      </c>
    </row>
    <row r="59" spans="2:32" ht="18.75" x14ac:dyDescent="0.25">
      <c r="B59" s="50">
        <v>56</v>
      </c>
      <c r="C59" s="51">
        <f t="shared" ca="1" si="2"/>
        <v>0.55349661374200032</v>
      </c>
      <c r="D59" s="51">
        <f t="shared" ca="1" si="3"/>
        <v>10.748952592388004</v>
      </c>
      <c r="E59" s="51">
        <f t="shared" ca="1" si="4"/>
        <v>0.92140883978395394</v>
      </c>
      <c r="F59" s="51">
        <f t="shared" ca="1" si="5"/>
        <v>33.899723756975355</v>
      </c>
      <c r="G59" s="51">
        <f t="shared" ca="1" si="6"/>
        <v>0.42234459376608502</v>
      </c>
      <c r="H59" s="51">
        <f t="shared" ca="1" si="7"/>
        <v>9.433488182088805</v>
      </c>
      <c r="I59" s="51">
        <f t="shared" ca="1" si="10"/>
        <v>54.082164531452165</v>
      </c>
      <c r="J59" s="51">
        <v>54.108575813452461</v>
      </c>
      <c r="AB59" s="1">
        <v>56</v>
      </c>
      <c r="AC59" s="62">
        <f t="shared" ca="1" si="9"/>
        <v>10.748952592388004</v>
      </c>
    </row>
    <row r="60" spans="2:32" ht="18.75" x14ac:dyDescent="0.25">
      <c r="B60" s="50">
        <v>57</v>
      </c>
      <c r="C60" s="51">
        <f t="shared" ca="1" si="2"/>
        <v>0.48755072011828582</v>
      </c>
      <c r="D60" s="51">
        <f t="shared" ca="1" si="3"/>
        <v>9.8257100816560019</v>
      </c>
      <c r="E60" s="51">
        <f t="shared" ca="1" si="4"/>
        <v>0.82203919747477461</v>
      </c>
      <c r="F60" s="51">
        <f t="shared" ca="1" si="5"/>
        <v>32.508548764646847</v>
      </c>
      <c r="G60" s="51">
        <f t="shared" ca="1" si="6"/>
        <v>0.77191738196728654</v>
      </c>
      <c r="H60" s="51">
        <f t="shared" ca="1" si="7"/>
        <v>12.27219960582028</v>
      </c>
      <c r="I60" s="51">
        <f t="shared" ca="1" si="10"/>
        <v>54.606458452123121</v>
      </c>
      <c r="J60" s="51">
        <v>57.265686931937829</v>
      </c>
      <c r="AB60" s="1">
        <v>57</v>
      </c>
      <c r="AC60" s="62">
        <f t="shared" ca="1" si="9"/>
        <v>9.8257100816560019</v>
      </c>
    </row>
    <row r="61" spans="2:32" ht="18.75" x14ac:dyDescent="0.25">
      <c r="B61" s="50">
        <v>58</v>
      </c>
      <c r="C61" s="51">
        <f t="shared" ca="1" si="2"/>
        <v>0.85770964440177877</v>
      </c>
      <c r="D61" s="51">
        <f t="shared" ca="1" si="3"/>
        <v>15.007935021624903</v>
      </c>
      <c r="E61" s="51">
        <f t="shared" ca="1" si="4"/>
        <v>0.61062447768612338</v>
      </c>
      <c r="F61" s="51">
        <f t="shared" ca="1" si="5"/>
        <v>29.548742687605724</v>
      </c>
      <c r="G61" s="51">
        <f t="shared" ca="1" si="6"/>
        <v>0.67257851399281821</v>
      </c>
      <c r="H61" s="51">
        <f t="shared" ca="1" si="7"/>
        <v>11.33543420651646</v>
      </c>
      <c r="I61" s="51">
        <f t="shared" ca="1" si="10"/>
        <v>55.892111915747087</v>
      </c>
      <c r="J61" s="51">
        <v>46.892116047605768</v>
      </c>
      <c r="AB61" s="1">
        <v>58</v>
      </c>
      <c r="AC61" s="62">
        <f t="shared" ca="1" si="9"/>
        <v>15.007935021624903</v>
      </c>
    </row>
    <row r="62" spans="2:32" ht="18.75" x14ac:dyDescent="0.25">
      <c r="B62" s="50">
        <v>59</v>
      </c>
      <c r="C62" s="51">
        <f t="shared" ca="1" si="2"/>
        <v>0.94853623695120792</v>
      </c>
      <c r="D62" s="51">
        <f t="shared" ca="1" si="3"/>
        <v>16.279507317316913</v>
      </c>
      <c r="E62" s="51">
        <f t="shared" ca="1" si="4"/>
        <v>0.65107428877795404</v>
      </c>
      <c r="F62" s="51">
        <f t="shared" ca="1" si="5"/>
        <v>30.115040042891355</v>
      </c>
      <c r="G62" s="51">
        <f t="shared" ca="1" si="6"/>
        <v>0.51183949869846923</v>
      </c>
      <c r="H62" s="51">
        <f t="shared" ca="1" si="7"/>
        <v>10.083372994909295</v>
      </c>
      <c r="I62" s="51">
        <f t="shared" ca="1" si="10"/>
        <v>56.477920355117561</v>
      </c>
      <c r="J62" s="51">
        <v>45.552928915344481</v>
      </c>
      <c r="AB62" s="1">
        <v>59</v>
      </c>
      <c r="AC62" s="62">
        <f t="shared" ca="1" si="9"/>
        <v>16.279507317316913</v>
      </c>
    </row>
    <row r="63" spans="2:32" ht="18.75" x14ac:dyDescent="0.25">
      <c r="B63" s="50">
        <v>60</v>
      </c>
      <c r="C63" s="51">
        <f t="shared" ca="1" si="2"/>
        <v>0.43151160776002706</v>
      </c>
      <c r="D63" s="51">
        <f t="shared" ca="1" si="3"/>
        <v>9.0411625086403795</v>
      </c>
      <c r="E63" s="51">
        <f t="shared" ca="1" si="4"/>
        <v>0.63575471189239419</v>
      </c>
      <c r="F63" s="51">
        <f t="shared" ca="1" si="5"/>
        <v>29.90056596649352</v>
      </c>
      <c r="G63" s="51">
        <f t="shared" ca="1" si="6"/>
        <v>0.28237575361440126</v>
      </c>
      <c r="H63" s="51">
        <f t="shared" ca="1" si="7"/>
        <v>8.2604965406519675</v>
      </c>
      <c r="I63" s="51">
        <f t="shared" ca="1" si="10"/>
        <v>47.202225015785871</v>
      </c>
      <c r="J63" s="51">
        <v>52.775782626791965</v>
      </c>
      <c r="AB63" s="1">
        <v>60</v>
      </c>
      <c r="AC63" s="62">
        <f t="shared" ca="1" si="9"/>
        <v>9.0411625086403795</v>
      </c>
    </row>
    <row r="64" spans="2:32" ht="18.75" x14ac:dyDescent="0.25">
      <c r="B64" s="50">
        <v>61</v>
      </c>
      <c r="C64" s="51">
        <f t="shared" ca="1" si="2"/>
        <v>0.61620257244140786</v>
      </c>
      <c r="D64" s="51">
        <f t="shared" ca="1" si="3"/>
        <v>11.626836014179711</v>
      </c>
      <c r="E64" s="51">
        <f t="shared" ca="1" si="4"/>
        <v>0.6284586706911951</v>
      </c>
      <c r="F64" s="51">
        <f t="shared" ca="1" si="5"/>
        <v>29.798421389676733</v>
      </c>
      <c r="G64" s="51">
        <f t="shared" ca="1" si="6"/>
        <v>0.98049570050420187</v>
      </c>
      <c r="H64" s="51">
        <f t="shared" ca="1" si="7"/>
        <v>15.617458372927521</v>
      </c>
      <c r="I64" s="51">
        <f t="shared" ca="1" si="10"/>
        <v>57.042715776783965</v>
      </c>
      <c r="J64" s="51">
        <v>55.371808792032724</v>
      </c>
      <c r="AB64" s="1">
        <v>61</v>
      </c>
      <c r="AC64" s="62">
        <f t="shared" ca="1" si="9"/>
        <v>11.626836014179711</v>
      </c>
    </row>
    <row r="65" spans="2:29" ht="18.75" x14ac:dyDescent="0.25">
      <c r="B65" s="50">
        <v>62</v>
      </c>
      <c r="C65" s="51">
        <f t="shared" ca="1" si="2"/>
        <v>0.8342313383336869</v>
      </c>
      <c r="D65" s="51">
        <f t="shared" ca="1" si="3"/>
        <v>14.679238736671616</v>
      </c>
      <c r="E65" s="51">
        <f t="shared" ca="1" si="4"/>
        <v>0.3834604151097607</v>
      </c>
      <c r="F65" s="51">
        <f t="shared" ca="1" si="5"/>
        <v>26.368445811536649</v>
      </c>
      <c r="G65" s="51">
        <f t="shared" ca="1" si="6"/>
        <v>0.85327628733369409</v>
      </c>
      <c r="H65" s="51">
        <f t="shared" ca="1" si="7"/>
        <v>13.208044852414789</v>
      </c>
      <c r="I65" s="51">
        <f t="shared" ca="1" si="10"/>
        <v>54.255729400623053</v>
      </c>
      <c r="J65" s="51">
        <v>56.255325522112159</v>
      </c>
      <c r="AB65" s="1">
        <v>62</v>
      </c>
      <c r="AC65" s="62">
        <f t="shared" ca="1" si="9"/>
        <v>14.679238736671616</v>
      </c>
    </row>
    <row r="66" spans="2:29" ht="18.75" x14ac:dyDescent="0.25">
      <c r="B66" s="50">
        <v>63</v>
      </c>
      <c r="C66" s="51">
        <f t="shared" ca="1" si="2"/>
        <v>0.58454066906204494</v>
      </c>
      <c r="D66" s="51">
        <f t="shared" ca="1" si="3"/>
        <v>11.183569366868628</v>
      </c>
      <c r="E66" s="51">
        <f t="shared" ca="1" si="4"/>
        <v>0.42922780815688211</v>
      </c>
      <c r="F66" s="51">
        <f t="shared" ca="1" si="5"/>
        <v>27.009189314196348</v>
      </c>
      <c r="G66" s="51">
        <f t="shared" ca="1" si="6"/>
        <v>0.26480000476900345</v>
      </c>
      <c r="H66" s="51">
        <f t="shared" ca="1" si="7"/>
        <v>8.0941535574972931</v>
      </c>
      <c r="I66" s="51">
        <f t="shared" ca="1" si="10"/>
        <v>46.286912238562266</v>
      </c>
      <c r="J66" s="51">
        <v>50.378163068964049</v>
      </c>
      <c r="AB66" s="1">
        <v>63</v>
      </c>
      <c r="AC66" s="62">
        <f t="shared" ca="1" si="9"/>
        <v>11.183569366868628</v>
      </c>
    </row>
    <row r="67" spans="2:29" ht="18.75" x14ac:dyDescent="0.25">
      <c r="B67" s="50">
        <v>64</v>
      </c>
      <c r="C67" s="51">
        <f t="shared" ca="1" si="2"/>
        <v>0.46115247996007436</v>
      </c>
      <c r="D67" s="51">
        <f t="shared" ca="1" si="3"/>
        <v>9.4561347194410406</v>
      </c>
      <c r="E67" s="51">
        <f t="shared" ca="1" si="4"/>
        <v>0.52798182883580203</v>
      </c>
      <c r="F67" s="51">
        <f t="shared" ca="1" si="5"/>
        <v>28.391745603701231</v>
      </c>
      <c r="G67" s="51">
        <f t="shared" ca="1" si="6"/>
        <v>0.81062696538281753</v>
      </c>
      <c r="H67" s="51">
        <f t="shared" ca="1" si="7"/>
        <v>12.692035585977539</v>
      </c>
      <c r="I67" s="51">
        <f t="shared" ca="1" si="10"/>
        <v>50.539915909119813</v>
      </c>
      <c r="J67" s="51">
        <v>44.202891914347802</v>
      </c>
      <c r="AB67" s="1">
        <v>64</v>
      </c>
      <c r="AC67" s="62">
        <f t="shared" ca="1" si="9"/>
        <v>9.4561347194410406</v>
      </c>
    </row>
    <row r="68" spans="2:29" ht="18.75" x14ac:dyDescent="0.25">
      <c r="B68" s="50">
        <v>65</v>
      </c>
      <c r="C68" s="51">
        <f t="shared" ca="1" si="2"/>
        <v>0.95958869903185251</v>
      </c>
      <c r="D68" s="51">
        <f t="shared" ca="1" si="3"/>
        <v>16.434241786445934</v>
      </c>
      <c r="E68" s="51">
        <f t="shared" ca="1" si="4"/>
        <v>0.29468750415720213</v>
      </c>
      <c r="F68" s="51">
        <f t="shared" ca="1" si="5"/>
        <v>25.125625058200828</v>
      </c>
      <c r="G68" s="51">
        <f t="shared" ca="1" si="6"/>
        <v>0.59771230548039511</v>
      </c>
      <c r="H68" s="51">
        <f t="shared" ca="1" si="7"/>
        <v>10.72113114781641</v>
      </c>
      <c r="I68" s="51">
        <f t="shared" ref="I68:I99" ca="1" si="11">D68+F68+H68</f>
        <v>52.28099799246317</v>
      </c>
      <c r="J68" s="51">
        <v>40.450390570662805</v>
      </c>
      <c r="AB68" s="1">
        <v>65</v>
      </c>
      <c r="AC68" s="62">
        <f t="shared" ca="1" si="9"/>
        <v>16.434241786445934</v>
      </c>
    </row>
    <row r="69" spans="2:29" ht="18.75" x14ac:dyDescent="0.25">
      <c r="B69" s="50">
        <v>66</v>
      </c>
      <c r="C69" s="51">
        <f t="shared" ref="C69:C132" ca="1" si="12">RAND()</f>
        <v>0.47774231356430008</v>
      </c>
      <c r="D69" s="51">
        <f t="shared" ref="D69:D132" ca="1" si="13">3+C69*(17-3)</f>
        <v>9.6883923899002014</v>
      </c>
      <c r="E69" s="51">
        <f t="shared" ref="E69:E132" ca="1" si="14">RAND()</f>
        <v>0.95367032543554042</v>
      </c>
      <c r="F69" s="51">
        <f t="shared" ref="F69:F132" ca="1" si="15">7*(3+E69*(5-3))</f>
        <v>34.351384556097571</v>
      </c>
      <c r="G69" s="51">
        <f t="shared" ref="G69:G132" ca="1" si="16">RAND()</f>
        <v>0.11583139889234062</v>
      </c>
      <c r="H69" s="51">
        <f t="shared" ref="H69:H132" ca="1" si="17">IF(G69&lt;=0.5,3+SQRT(98*G69),17-SQRT(98*(1-G69)))</f>
        <v>6.3691953180914549</v>
      </c>
      <c r="I69" s="51">
        <f t="shared" ca="1" si="11"/>
        <v>50.408972264089229</v>
      </c>
      <c r="J69" s="51">
        <v>50.508171885752887</v>
      </c>
      <c r="AB69" s="1">
        <v>66</v>
      </c>
      <c r="AC69" s="62">
        <f t="shared" ca="1" si="9"/>
        <v>9.6883923899002014</v>
      </c>
    </row>
    <row r="70" spans="2:29" ht="18.75" x14ac:dyDescent="0.25">
      <c r="B70" s="50">
        <v>67</v>
      </c>
      <c r="C70" s="51">
        <f t="shared" ca="1" si="12"/>
        <v>0.8784788539568863</v>
      </c>
      <c r="D70" s="51">
        <f t="shared" ca="1" si="13"/>
        <v>15.298703955396409</v>
      </c>
      <c r="E70" s="51">
        <f t="shared" ca="1" si="14"/>
        <v>0.81760037958385401</v>
      </c>
      <c r="F70" s="51">
        <f t="shared" ca="1" si="15"/>
        <v>32.446405314173951</v>
      </c>
      <c r="G70" s="51">
        <f t="shared" ca="1" si="16"/>
        <v>0.60768874674200679</v>
      </c>
      <c r="H70" s="51">
        <f t="shared" ca="1" si="17"/>
        <v>10.799475601266991</v>
      </c>
      <c r="I70" s="51">
        <f t="shared" ca="1" si="11"/>
        <v>58.544584870837355</v>
      </c>
      <c r="J70" s="51">
        <v>38.125621692070446</v>
      </c>
      <c r="AB70" s="1">
        <v>67</v>
      </c>
      <c r="AC70" s="62">
        <f t="shared" ref="AC70:AC133" ca="1" si="18">D70</f>
        <v>15.298703955396409</v>
      </c>
    </row>
    <row r="71" spans="2:29" ht="18.75" x14ac:dyDescent="0.25">
      <c r="B71" s="50">
        <v>68</v>
      </c>
      <c r="C71" s="51">
        <f t="shared" ca="1" si="12"/>
        <v>0.6442494331990144</v>
      </c>
      <c r="D71" s="51">
        <f t="shared" ca="1" si="13"/>
        <v>12.019492064786201</v>
      </c>
      <c r="E71" s="51">
        <f t="shared" ca="1" si="14"/>
        <v>0.42652660313046198</v>
      </c>
      <c r="F71" s="51">
        <f t="shared" ca="1" si="15"/>
        <v>26.971372443826468</v>
      </c>
      <c r="G71" s="51">
        <f t="shared" ca="1" si="16"/>
        <v>0.23770927291967259</v>
      </c>
      <c r="H71" s="51">
        <f t="shared" ca="1" si="17"/>
        <v>7.8265421106759145</v>
      </c>
      <c r="I71" s="51">
        <f t="shared" ca="1" si="11"/>
        <v>46.817406619288583</v>
      </c>
      <c r="J71" s="51">
        <v>47.787843155908838</v>
      </c>
      <c r="AB71" s="1">
        <v>68</v>
      </c>
      <c r="AC71" s="62">
        <f t="shared" ca="1" si="18"/>
        <v>12.019492064786201</v>
      </c>
    </row>
    <row r="72" spans="2:29" ht="18.75" x14ac:dyDescent="0.25">
      <c r="B72" s="50">
        <v>69</v>
      </c>
      <c r="C72" s="51">
        <f t="shared" ca="1" si="12"/>
        <v>0.54706541423262123</v>
      </c>
      <c r="D72" s="51">
        <f t="shared" ca="1" si="13"/>
        <v>10.658915799256697</v>
      </c>
      <c r="E72" s="51">
        <f t="shared" ca="1" si="14"/>
        <v>0.71264600006113199</v>
      </c>
      <c r="F72" s="51">
        <f t="shared" ca="1" si="15"/>
        <v>30.977044000855848</v>
      </c>
      <c r="G72" s="51">
        <f t="shared" ca="1" si="16"/>
        <v>0.18945169462547873</v>
      </c>
      <c r="H72" s="51">
        <f t="shared" ca="1" si="17"/>
        <v>7.3088590222119025</v>
      </c>
      <c r="I72" s="51">
        <f t="shared" ca="1" si="11"/>
        <v>48.94481882232445</v>
      </c>
      <c r="J72" s="51">
        <v>45.232213650806941</v>
      </c>
      <c r="AB72" s="1">
        <v>69</v>
      </c>
      <c r="AC72" s="62">
        <f t="shared" ca="1" si="18"/>
        <v>10.658915799256697</v>
      </c>
    </row>
    <row r="73" spans="2:29" ht="18.75" x14ac:dyDescent="0.25">
      <c r="B73" s="50">
        <v>70</v>
      </c>
      <c r="C73" s="51">
        <f t="shared" ca="1" si="12"/>
        <v>0.85868217021404736</v>
      </c>
      <c r="D73" s="51">
        <f t="shared" ca="1" si="13"/>
        <v>15.021550382996663</v>
      </c>
      <c r="E73" s="51">
        <f t="shared" ca="1" si="14"/>
        <v>0.9141668281671923</v>
      </c>
      <c r="F73" s="51">
        <f t="shared" ca="1" si="15"/>
        <v>33.798335594340692</v>
      </c>
      <c r="G73" s="51">
        <f t="shared" ca="1" si="16"/>
        <v>0.26872771644066906</v>
      </c>
      <c r="H73" s="51">
        <f t="shared" ca="1" si="17"/>
        <v>8.1317946384462392</v>
      </c>
      <c r="I73" s="51">
        <f t="shared" ca="1" si="11"/>
        <v>56.951680615783594</v>
      </c>
      <c r="J73" s="51">
        <v>52.220644851413873</v>
      </c>
      <c r="AB73" s="1">
        <v>70</v>
      </c>
      <c r="AC73" s="62">
        <f t="shared" ca="1" si="18"/>
        <v>15.021550382996663</v>
      </c>
    </row>
    <row r="74" spans="2:29" ht="18.75" x14ac:dyDescent="0.25">
      <c r="B74" s="50">
        <v>71</v>
      </c>
      <c r="C74" s="51">
        <f t="shared" ca="1" si="12"/>
        <v>0.582281499013238</v>
      </c>
      <c r="D74" s="51">
        <f t="shared" ca="1" si="13"/>
        <v>11.151940986185332</v>
      </c>
      <c r="E74" s="51">
        <f t="shared" ca="1" si="14"/>
        <v>0.2687530912745093</v>
      </c>
      <c r="F74" s="51">
        <f t="shared" ca="1" si="15"/>
        <v>24.762543277843129</v>
      </c>
      <c r="G74" s="51">
        <f t="shared" ca="1" si="16"/>
        <v>0.3891851968175587</v>
      </c>
      <c r="H74" s="51">
        <f t="shared" ca="1" si="17"/>
        <v>9.1757711492671703</v>
      </c>
      <c r="I74" s="51">
        <f t="shared" ca="1" si="11"/>
        <v>45.09025541329563</v>
      </c>
      <c r="J74" s="51">
        <v>49.225210497097962</v>
      </c>
      <c r="AB74" s="1">
        <v>71</v>
      </c>
      <c r="AC74" s="62">
        <f t="shared" ca="1" si="18"/>
        <v>11.151940986185332</v>
      </c>
    </row>
    <row r="75" spans="2:29" ht="18.75" x14ac:dyDescent="0.25">
      <c r="B75" s="50">
        <v>72</v>
      </c>
      <c r="C75" s="51">
        <f t="shared" ca="1" si="12"/>
        <v>0.32608601744656884</v>
      </c>
      <c r="D75" s="51">
        <f t="shared" ca="1" si="13"/>
        <v>7.565204244251964</v>
      </c>
      <c r="E75" s="51">
        <f t="shared" ca="1" si="14"/>
        <v>0.8110394916198288</v>
      </c>
      <c r="F75" s="51">
        <f t="shared" ca="1" si="15"/>
        <v>32.354552882677602</v>
      </c>
      <c r="G75" s="51">
        <f t="shared" ca="1" si="16"/>
        <v>0.49985015481196782</v>
      </c>
      <c r="H75" s="51">
        <f t="shared" ca="1" si="17"/>
        <v>9.9989510050844643</v>
      </c>
      <c r="I75" s="51">
        <f t="shared" ca="1" si="11"/>
        <v>49.918708132014032</v>
      </c>
      <c r="J75" s="51">
        <v>55.025954356343171</v>
      </c>
      <c r="AB75" s="1">
        <v>72</v>
      </c>
      <c r="AC75" s="62">
        <f t="shared" ca="1" si="18"/>
        <v>7.565204244251964</v>
      </c>
    </row>
    <row r="76" spans="2:29" ht="18.75" x14ac:dyDescent="0.25">
      <c r="B76" s="50">
        <v>73</v>
      </c>
      <c r="C76" s="51">
        <f t="shared" ca="1" si="12"/>
        <v>0.11361339210335419</v>
      </c>
      <c r="D76" s="51">
        <f t="shared" ca="1" si="13"/>
        <v>4.5905874894469587</v>
      </c>
      <c r="E76" s="51">
        <f t="shared" ca="1" si="14"/>
        <v>0.83595631499312173</v>
      </c>
      <c r="F76" s="51">
        <f t="shared" ca="1" si="15"/>
        <v>32.703388409903702</v>
      </c>
      <c r="G76" s="51">
        <f t="shared" ca="1" si="16"/>
        <v>0.85919632790460732</v>
      </c>
      <c r="H76" s="51">
        <f t="shared" ca="1" si="17"/>
        <v>13.28533179606193</v>
      </c>
      <c r="I76" s="51">
        <f t="shared" ca="1" si="11"/>
        <v>50.579307695412595</v>
      </c>
      <c r="J76" s="51">
        <v>51.666320926869972</v>
      </c>
      <c r="AB76" s="1">
        <v>73</v>
      </c>
      <c r="AC76" s="62">
        <f t="shared" ca="1" si="18"/>
        <v>4.5905874894469587</v>
      </c>
    </row>
    <row r="77" spans="2:29" ht="18.75" x14ac:dyDescent="0.25">
      <c r="B77" s="50">
        <v>74</v>
      </c>
      <c r="C77" s="51">
        <f t="shared" ca="1" si="12"/>
        <v>4.8515186034987501E-3</v>
      </c>
      <c r="D77" s="51">
        <f t="shared" ca="1" si="13"/>
        <v>3.0679212604489825</v>
      </c>
      <c r="E77" s="51">
        <f t="shared" ca="1" si="14"/>
        <v>0.85397109278598282</v>
      </c>
      <c r="F77" s="51">
        <f t="shared" ca="1" si="15"/>
        <v>32.955595299003761</v>
      </c>
      <c r="G77" s="51">
        <f t="shared" ca="1" si="16"/>
        <v>0.94738694700256787</v>
      </c>
      <c r="H77" s="51">
        <f t="shared" ca="1" si="17"/>
        <v>14.729299845037142</v>
      </c>
      <c r="I77" s="51">
        <f t="shared" ca="1" si="11"/>
        <v>50.752816404489884</v>
      </c>
      <c r="J77" s="51">
        <v>58.965902476866212</v>
      </c>
      <c r="AB77" s="1">
        <v>74</v>
      </c>
      <c r="AC77" s="62">
        <f t="shared" ca="1" si="18"/>
        <v>3.0679212604489825</v>
      </c>
    </row>
    <row r="78" spans="2:29" ht="18.75" x14ac:dyDescent="0.25">
      <c r="B78" s="50">
        <v>75</v>
      </c>
      <c r="C78" s="51">
        <f t="shared" ca="1" si="12"/>
        <v>0.71527606779122577</v>
      </c>
      <c r="D78" s="51">
        <f t="shared" ca="1" si="13"/>
        <v>13.01386494907716</v>
      </c>
      <c r="E78" s="51">
        <f t="shared" ca="1" si="14"/>
        <v>0.23877627569406246</v>
      </c>
      <c r="F78" s="51">
        <f t="shared" ca="1" si="15"/>
        <v>24.342867859716872</v>
      </c>
      <c r="G78" s="51">
        <f t="shared" ca="1" si="16"/>
        <v>0.25829123073890792</v>
      </c>
      <c r="H78" s="51">
        <f t="shared" ca="1" si="17"/>
        <v>8.0311569854669589</v>
      </c>
      <c r="I78" s="51">
        <f t="shared" ca="1" si="11"/>
        <v>45.387889794260992</v>
      </c>
      <c r="J78" s="51">
        <v>53.240498590422753</v>
      </c>
      <c r="AB78" s="1">
        <v>75</v>
      </c>
      <c r="AC78" s="62">
        <f t="shared" ca="1" si="18"/>
        <v>13.01386494907716</v>
      </c>
    </row>
    <row r="79" spans="2:29" ht="18.75" x14ac:dyDescent="0.25">
      <c r="B79" s="50">
        <v>76</v>
      </c>
      <c r="C79" s="51">
        <f t="shared" ca="1" si="12"/>
        <v>0.11929316467232931</v>
      </c>
      <c r="D79" s="51">
        <f t="shared" ca="1" si="13"/>
        <v>4.6701043054126101</v>
      </c>
      <c r="E79" s="51">
        <f t="shared" ca="1" si="14"/>
        <v>0.95642187274536683</v>
      </c>
      <c r="F79" s="51">
        <f t="shared" ca="1" si="15"/>
        <v>34.389906218435137</v>
      </c>
      <c r="G79" s="51">
        <f t="shared" ca="1" si="16"/>
        <v>0.13145158171097648</v>
      </c>
      <c r="H79" s="51">
        <f t="shared" ca="1" si="17"/>
        <v>6.5891858418972529</v>
      </c>
      <c r="I79" s="51">
        <f t="shared" ca="1" si="11"/>
        <v>45.649196365744999</v>
      </c>
      <c r="J79" s="51">
        <v>54.87289309130319</v>
      </c>
      <c r="AB79" s="1">
        <v>76</v>
      </c>
      <c r="AC79" s="62">
        <f t="shared" ca="1" si="18"/>
        <v>4.6701043054126101</v>
      </c>
    </row>
    <row r="80" spans="2:29" ht="18.75" x14ac:dyDescent="0.25">
      <c r="B80" s="50">
        <v>77</v>
      </c>
      <c r="C80" s="51">
        <f t="shared" ca="1" si="12"/>
        <v>0.71894018551413807</v>
      </c>
      <c r="D80" s="51">
        <f t="shared" ca="1" si="13"/>
        <v>13.065162597197933</v>
      </c>
      <c r="E80" s="51">
        <f t="shared" ca="1" si="14"/>
        <v>0.79380848693928241</v>
      </c>
      <c r="F80" s="51">
        <f t="shared" ca="1" si="15"/>
        <v>32.113318817149953</v>
      </c>
      <c r="G80" s="51">
        <f t="shared" ca="1" si="16"/>
        <v>0.95933410040117006</v>
      </c>
      <c r="H80" s="51">
        <f t="shared" ca="1" si="17"/>
        <v>15.003688861753927</v>
      </c>
      <c r="I80" s="51">
        <f t="shared" ca="1" si="11"/>
        <v>60.182170276101814</v>
      </c>
      <c r="J80" s="51">
        <v>45.635999459139789</v>
      </c>
      <c r="AB80" s="1">
        <v>77</v>
      </c>
      <c r="AC80" s="62">
        <f t="shared" ca="1" si="18"/>
        <v>13.065162597197933</v>
      </c>
    </row>
    <row r="81" spans="2:29" ht="18.75" x14ac:dyDescent="0.25">
      <c r="B81" s="50">
        <v>78</v>
      </c>
      <c r="C81" s="51">
        <f t="shared" ca="1" si="12"/>
        <v>0.78341600090070473</v>
      </c>
      <c r="D81" s="51">
        <f t="shared" ca="1" si="13"/>
        <v>13.967824012609867</v>
      </c>
      <c r="E81" s="51">
        <f t="shared" ca="1" si="14"/>
        <v>3.1071763044116185E-2</v>
      </c>
      <c r="F81" s="51">
        <f t="shared" ca="1" si="15"/>
        <v>21.435004682617627</v>
      </c>
      <c r="G81" s="51">
        <f t="shared" ca="1" si="16"/>
        <v>1.3024862105872725E-2</v>
      </c>
      <c r="H81" s="51">
        <f t="shared" ca="1" si="17"/>
        <v>4.1297948868602337</v>
      </c>
      <c r="I81" s="51">
        <f t="shared" ca="1" si="11"/>
        <v>39.53262358208773</v>
      </c>
      <c r="J81" s="51">
        <v>53.306058782662944</v>
      </c>
      <c r="AB81" s="1">
        <v>78</v>
      </c>
      <c r="AC81" s="62">
        <f t="shared" ca="1" si="18"/>
        <v>13.967824012609867</v>
      </c>
    </row>
    <row r="82" spans="2:29" ht="18.75" x14ac:dyDescent="0.25">
      <c r="B82" s="50">
        <v>79</v>
      </c>
      <c r="C82" s="51">
        <f t="shared" ca="1" si="12"/>
        <v>0.95398634708533003</v>
      </c>
      <c r="D82" s="51">
        <f t="shared" ca="1" si="13"/>
        <v>16.355808859194621</v>
      </c>
      <c r="E82" s="51">
        <f t="shared" ca="1" si="14"/>
        <v>0.98435158351910801</v>
      </c>
      <c r="F82" s="51">
        <f t="shared" ca="1" si="15"/>
        <v>34.780922169267512</v>
      </c>
      <c r="G82" s="51">
        <f t="shared" ca="1" si="16"/>
        <v>7.9370427770988683E-2</v>
      </c>
      <c r="H82" s="51">
        <f t="shared" ca="1" si="17"/>
        <v>5.7889607242764987</v>
      </c>
      <c r="I82" s="51">
        <f t="shared" ca="1" si="11"/>
        <v>56.925691752738636</v>
      </c>
      <c r="J82" s="51">
        <v>48.264289702930576</v>
      </c>
      <c r="AB82" s="1">
        <v>79</v>
      </c>
      <c r="AC82" s="62">
        <f t="shared" ca="1" si="18"/>
        <v>16.355808859194621</v>
      </c>
    </row>
    <row r="83" spans="2:29" ht="18.75" x14ac:dyDescent="0.25">
      <c r="B83" s="50">
        <v>80</v>
      </c>
      <c r="C83" s="51">
        <f t="shared" ca="1" si="12"/>
        <v>0.20879358520028324</v>
      </c>
      <c r="D83" s="51">
        <f t="shared" ca="1" si="13"/>
        <v>5.9231101928039651</v>
      </c>
      <c r="E83" s="51">
        <f t="shared" ca="1" si="14"/>
        <v>0.49687840375237058</v>
      </c>
      <c r="F83" s="51">
        <f t="shared" ca="1" si="15"/>
        <v>27.956297652533188</v>
      </c>
      <c r="G83" s="51">
        <f t="shared" ca="1" si="16"/>
        <v>6.8800545485594888E-2</v>
      </c>
      <c r="H83" s="51">
        <f t="shared" ca="1" si="17"/>
        <v>5.59662347243267</v>
      </c>
      <c r="I83" s="51">
        <f t="shared" ca="1" si="11"/>
        <v>39.476031317769824</v>
      </c>
      <c r="J83" s="51">
        <v>46.704750396047565</v>
      </c>
      <c r="AB83" s="1">
        <v>80</v>
      </c>
      <c r="AC83" s="62">
        <f t="shared" ca="1" si="18"/>
        <v>5.9231101928039651</v>
      </c>
    </row>
    <row r="84" spans="2:29" ht="18.75" x14ac:dyDescent="0.25">
      <c r="B84" s="50">
        <v>81</v>
      </c>
      <c r="C84" s="51">
        <f t="shared" ca="1" si="12"/>
        <v>0.87304246291847465</v>
      </c>
      <c r="D84" s="51">
        <f t="shared" ca="1" si="13"/>
        <v>15.222594480858644</v>
      </c>
      <c r="E84" s="51">
        <f t="shared" ca="1" si="14"/>
        <v>0.19378516056042661</v>
      </c>
      <c r="F84" s="51">
        <f t="shared" ca="1" si="15"/>
        <v>23.712992247845971</v>
      </c>
      <c r="G84" s="51">
        <f t="shared" ca="1" si="16"/>
        <v>0.15869296922658926</v>
      </c>
      <c r="H84" s="51">
        <f t="shared" ca="1" si="17"/>
        <v>6.9435911279195448</v>
      </c>
      <c r="I84" s="51">
        <f t="shared" ca="1" si="11"/>
        <v>45.87917785662416</v>
      </c>
      <c r="J84" s="51">
        <v>59.642581585607445</v>
      </c>
      <c r="AB84" s="1">
        <v>81</v>
      </c>
      <c r="AC84" s="62">
        <f t="shared" ca="1" si="18"/>
        <v>15.222594480858644</v>
      </c>
    </row>
    <row r="85" spans="2:29" ht="18.75" x14ac:dyDescent="0.25">
      <c r="B85" s="50">
        <v>82</v>
      </c>
      <c r="C85" s="51">
        <f t="shared" ca="1" si="12"/>
        <v>0.14725818077350339</v>
      </c>
      <c r="D85" s="51">
        <f t="shared" ca="1" si="13"/>
        <v>5.061614530829047</v>
      </c>
      <c r="E85" s="51">
        <f t="shared" ca="1" si="14"/>
        <v>0.99677339326635128</v>
      </c>
      <c r="F85" s="51">
        <f t="shared" ca="1" si="15"/>
        <v>34.954827505728915</v>
      </c>
      <c r="G85" s="51">
        <f t="shared" ca="1" si="16"/>
        <v>0.77927361474924473</v>
      </c>
      <c r="H85" s="51">
        <f t="shared" ca="1" si="17"/>
        <v>12.349066141668533</v>
      </c>
      <c r="I85" s="51">
        <f t="shared" ca="1" si="11"/>
        <v>52.365508178226492</v>
      </c>
      <c r="J85" s="51">
        <v>42.112340880021947</v>
      </c>
      <c r="AB85" s="1">
        <v>82</v>
      </c>
      <c r="AC85" s="62">
        <f t="shared" ca="1" si="18"/>
        <v>5.061614530829047</v>
      </c>
    </row>
    <row r="86" spans="2:29" ht="18.75" x14ac:dyDescent="0.25">
      <c r="B86" s="50">
        <v>83</v>
      </c>
      <c r="C86" s="51">
        <f t="shared" ca="1" si="12"/>
        <v>0.87932026986055745</v>
      </c>
      <c r="D86" s="51">
        <f t="shared" ca="1" si="13"/>
        <v>15.310483778047804</v>
      </c>
      <c r="E86" s="51">
        <f t="shared" ca="1" si="14"/>
        <v>0.8239247807707123</v>
      </c>
      <c r="F86" s="51">
        <f t="shared" ca="1" si="15"/>
        <v>32.534946930789971</v>
      </c>
      <c r="G86" s="51">
        <f t="shared" ca="1" si="16"/>
        <v>0.35142332378255892</v>
      </c>
      <c r="H86" s="51">
        <f t="shared" ca="1" si="17"/>
        <v>8.8685164846569862</v>
      </c>
      <c r="I86" s="51">
        <f t="shared" ca="1" si="11"/>
        <v>56.713947193494761</v>
      </c>
      <c r="J86" s="51">
        <v>49.951476942470215</v>
      </c>
      <c r="AB86" s="1">
        <v>83</v>
      </c>
      <c r="AC86" s="62">
        <f t="shared" ca="1" si="18"/>
        <v>15.310483778047804</v>
      </c>
    </row>
    <row r="87" spans="2:29" ht="18.75" x14ac:dyDescent="0.25">
      <c r="B87" s="50">
        <v>84</v>
      </c>
      <c r="C87" s="51">
        <f t="shared" ca="1" si="12"/>
        <v>0.89087150360385559</v>
      </c>
      <c r="D87" s="51">
        <f t="shared" ca="1" si="13"/>
        <v>15.472201050453979</v>
      </c>
      <c r="E87" s="51">
        <f t="shared" ca="1" si="14"/>
        <v>0.92503921839066683</v>
      </c>
      <c r="F87" s="51">
        <f t="shared" ca="1" si="15"/>
        <v>33.950549057469338</v>
      </c>
      <c r="G87" s="51">
        <f t="shared" ca="1" si="16"/>
        <v>9.5000683228235516E-2</v>
      </c>
      <c r="H87" s="51">
        <f t="shared" ca="1" si="17"/>
        <v>6.0512402324902377</v>
      </c>
      <c r="I87" s="51">
        <f t="shared" ca="1" si="11"/>
        <v>55.473990340413557</v>
      </c>
      <c r="J87" s="51">
        <v>48.573515259206943</v>
      </c>
      <c r="AB87" s="1">
        <v>84</v>
      </c>
      <c r="AC87" s="62">
        <f t="shared" ca="1" si="18"/>
        <v>15.472201050453979</v>
      </c>
    </row>
    <row r="88" spans="2:29" ht="18.75" x14ac:dyDescent="0.25">
      <c r="B88" s="50">
        <v>85</v>
      </c>
      <c r="C88" s="51">
        <f t="shared" ca="1" si="12"/>
        <v>0.73424190231893149</v>
      </c>
      <c r="D88" s="51">
        <f t="shared" ca="1" si="13"/>
        <v>13.279386632465041</v>
      </c>
      <c r="E88" s="51">
        <f t="shared" ca="1" si="14"/>
        <v>0.405807251332434</v>
      </c>
      <c r="F88" s="51">
        <f t="shared" ca="1" si="15"/>
        <v>26.681301518654077</v>
      </c>
      <c r="G88" s="51">
        <f t="shared" ca="1" si="16"/>
        <v>0.43579139624496144</v>
      </c>
      <c r="H88" s="51">
        <f t="shared" ca="1" si="17"/>
        <v>9.5351018991295167</v>
      </c>
      <c r="I88" s="51">
        <f t="shared" ca="1" si="11"/>
        <v>49.49579005024863</v>
      </c>
      <c r="J88" s="51">
        <v>50.251866139900564</v>
      </c>
      <c r="AB88" s="1">
        <v>85</v>
      </c>
      <c r="AC88" s="62">
        <f t="shared" ca="1" si="18"/>
        <v>13.279386632465041</v>
      </c>
    </row>
    <row r="89" spans="2:29" ht="18.75" x14ac:dyDescent="0.25">
      <c r="B89" s="50">
        <v>86</v>
      </c>
      <c r="C89" s="51">
        <f t="shared" ca="1" si="12"/>
        <v>0.90486255487871314</v>
      </c>
      <c r="D89" s="51">
        <f t="shared" ca="1" si="13"/>
        <v>15.668075768301984</v>
      </c>
      <c r="E89" s="51">
        <f t="shared" ca="1" si="14"/>
        <v>2.8264548365551589E-2</v>
      </c>
      <c r="F89" s="51">
        <f t="shared" ca="1" si="15"/>
        <v>21.395703677117723</v>
      </c>
      <c r="G89" s="51">
        <f t="shared" ca="1" si="16"/>
        <v>5.0532228835766579E-2</v>
      </c>
      <c r="H89" s="51">
        <f t="shared" ca="1" si="17"/>
        <v>5.2253445634115012</v>
      </c>
      <c r="I89" s="51">
        <f t="shared" ca="1" si="11"/>
        <v>42.289124008831209</v>
      </c>
      <c r="J89" s="51">
        <v>54.848684741389079</v>
      </c>
      <c r="AB89" s="1">
        <v>86</v>
      </c>
      <c r="AC89" s="62">
        <f t="shared" ca="1" si="18"/>
        <v>15.668075768301984</v>
      </c>
    </row>
    <row r="90" spans="2:29" ht="18.75" x14ac:dyDescent="0.25">
      <c r="B90" s="50">
        <v>87</v>
      </c>
      <c r="C90" s="51">
        <f t="shared" ca="1" si="12"/>
        <v>0.13674076450267891</v>
      </c>
      <c r="D90" s="51">
        <f t="shared" ca="1" si="13"/>
        <v>4.9143707030375046</v>
      </c>
      <c r="E90" s="51">
        <f t="shared" ca="1" si="14"/>
        <v>0.20240385652909831</v>
      </c>
      <c r="F90" s="51">
        <f t="shared" ca="1" si="15"/>
        <v>23.833653991407374</v>
      </c>
      <c r="G90" s="51">
        <f t="shared" ca="1" si="16"/>
        <v>0.94763704334707555</v>
      </c>
      <c r="H90" s="51">
        <f t="shared" ca="1" si="17"/>
        <v>14.734703164707415</v>
      </c>
      <c r="I90" s="51">
        <f t="shared" ca="1" si="11"/>
        <v>43.482727859152291</v>
      </c>
      <c r="J90" s="51">
        <v>50.206545273538346</v>
      </c>
      <c r="AB90" s="1">
        <v>87</v>
      </c>
      <c r="AC90" s="62">
        <f t="shared" ca="1" si="18"/>
        <v>4.9143707030375046</v>
      </c>
    </row>
    <row r="91" spans="2:29" ht="18.75" x14ac:dyDescent="0.25">
      <c r="B91" s="50">
        <v>88</v>
      </c>
      <c r="C91" s="51">
        <f t="shared" ca="1" si="12"/>
        <v>0.26055155880298209</v>
      </c>
      <c r="D91" s="51">
        <f t="shared" ca="1" si="13"/>
        <v>6.6477218232417492</v>
      </c>
      <c r="E91" s="51">
        <f t="shared" ca="1" si="14"/>
        <v>0.21373377006830918</v>
      </c>
      <c r="F91" s="51">
        <f t="shared" ca="1" si="15"/>
        <v>23.992272780956327</v>
      </c>
      <c r="G91" s="51">
        <f t="shared" ca="1" si="16"/>
        <v>0.73073789484514606</v>
      </c>
      <c r="H91" s="51">
        <f t="shared" ca="1" si="17"/>
        <v>11.863105383096157</v>
      </c>
      <c r="I91" s="51">
        <f t="shared" ca="1" si="11"/>
        <v>42.503099987294235</v>
      </c>
      <c r="J91" s="51">
        <v>44.618955904181668</v>
      </c>
      <c r="AB91" s="1">
        <v>88</v>
      </c>
      <c r="AC91" s="62">
        <f t="shared" ca="1" si="18"/>
        <v>6.6477218232417492</v>
      </c>
    </row>
    <row r="92" spans="2:29" ht="18.75" x14ac:dyDescent="0.25">
      <c r="B92" s="50">
        <v>89</v>
      </c>
      <c r="C92" s="51">
        <f t="shared" ca="1" si="12"/>
        <v>1.1607403995489873E-2</v>
      </c>
      <c r="D92" s="51">
        <f t="shared" ca="1" si="13"/>
        <v>3.1625036559368582</v>
      </c>
      <c r="E92" s="51">
        <f t="shared" ca="1" si="14"/>
        <v>0.83449043118926847</v>
      </c>
      <c r="F92" s="51">
        <f t="shared" ca="1" si="15"/>
        <v>32.682866036649756</v>
      </c>
      <c r="G92" s="51">
        <f t="shared" ca="1" si="16"/>
        <v>0.40934312245104665</v>
      </c>
      <c r="H92" s="51">
        <f t="shared" ca="1" si="17"/>
        <v>9.3336897619162382</v>
      </c>
      <c r="I92" s="51">
        <f t="shared" ca="1" si="11"/>
        <v>45.179059454502855</v>
      </c>
      <c r="J92" s="51">
        <v>42.962939039261123</v>
      </c>
      <c r="AB92" s="1">
        <v>89</v>
      </c>
      <c r="AC92" s="62">
        <f t="shared" ca="1" si="18"/>
        <v>3.1625036559368582</v>
      </c>
    </row>
    <row r="93" spans="2:29" ht="18.75" x14ac:dyDescent="0.25">
      <c r="B93" s="50">
        <v>90</v>
      </c>
      <c r="C93" s="51">
        <f t="shared" ca="1" si="12"/>
        <v>0.32763097819860432</v>
      </c>
      <c r="D93" s="51">
        <f t="shared" ca="1" si="13"/>
        <v>7.5868336947804602</v>
      </c>
      <c r="E93" s="51">
        <f t="shared" ca="1" si="14"/>
        <v>0.87388534503774229</v>
      </c>
      <c r="F93" s="51">
        <f t="shared" ca="1" si="15"/>
        <v>33.234394830528394</v>
      </c>
      <c r="G93" s="51">
        <f t="shared" ca="1" si="16"/>
        <v>0.31024304774177613</v>
      </c>
      <c r="H93" s="51">
        <f t="shared" ca="1" si="17"/>
        <v>8.5139657850492743</v>
      </c>
      <c r="I93" s="51">
        <f t="shared" ca="1" si="11"/>
        <v>49.335194310358126</v>
      </c>
      <c r="J93" s="51">
        <v>38.265423031431354</v>
      </c>
      <c r="AB93" s="1">
        <v>90</v>
      </c>
      <c r="AC93" s="62">
        <f t="shared" ca="1" si="18"/>
        <v>7.5868336947804602</v>
      </c>
    </row>
    <row r="94" spans="2:29" ht="18.75" x14ac:dyDescent="0.25">
      <c r="B94" s="50">
        <v>91</v>
      </c>
      <c r="C94" s="51">
        <f t="shared" ca="1" si="12"/>
        <v>0.65616733829851259</v>
      </c>
      <c r="D94" s="51">
        <f t="shared" ca="1" si="13"/>
        <v>12.186342736179176</v>
      </c>
      <c r="E94" s="51">
        <f t="shared" ca="1" si="14"/>
        <v>8.0046718783398974E-2</v>
      </c>
      <c r="F94" s="51">
        <f t="shared" ca="1" si="15"/>
        <v>22.120654062967585</v>
      </c>
      <c r="G94" s="51">
        <f t="shared" ca="1" si="16"/>
        <v>9.4513266585344424E-2</v>
      </c>
      <c r="H94" s="51">
        <f t="shared" ca="1" si="17"/>
        <v>6.0434027215213817</v>
      </c>
      <c r="I94" s="51">
        <f t="shared" ca="1" si="11"/>
        <v>40.350399520668141</v>
      </c>
      <c r="J94" s="51">
        <v>42.872746296297294</v>
      </c>
      <c r="AB94" s="1">
        <v>91</v>
      </c>
      <c r="AC94" s="62">
        <f t="shared" ca="1" si="18"/>
        <v>12.186342736179176</v>
      </c>
    </row>
    <row r="95" spans="2:29" ht="18.75" x14ac:dyDescent="0.25">
      <c r="B95" s="50">
        <v>92</v>
      </c>
      <c r="C95" s="51">
        <f t="shared" ca="1" si="12"/>
        <v>0.64279422009632792</v>
      </c>
      <c r="D95" s="51">
        <f t="shared" ca="1" si="13"/>
        <v>11.99911908134859</v>
      </c>
      <c r="E95" s="51">
        <f t="shared" ca="1" si="14"/>
        <v>0.44366586928017016</v>
      </c>
      <c r="F95" s="51">
        <f t="shared" ca="1" si="15"/>
        <v>27.211322169922383</v>
      </c>
      <c r="G95" s="51">
        <f t="shared" ca="1" si="16"/>
        <v>0.90561555475014444</v>
      </c>
      <c r="H95" s="51">
        <f t="shared" ca="1" si="17"/>
        <v>13.958672060680426</v>
      </c>
      <c r="I95" s="51">
        <f t="shared" ca="1" si="11"/>
        <v>53.169113311951399</v>
      </c>
      <c r="J95" s="51">
        <v>56.135022041505721</v>
      </c>
      <c r="AB95" s="1">
        <v>92</v>
      </c>
      <c r="AC95" s="62">
        <f t="shared" ca="1" si="18"/>
        <v>11.99911908134859</v>
      </c>
    </row>
    <row r="96" spans="2:29" ht="18.75" x14ac:dyDescent="0.25">
      <c r="B96" s="50">
        <v>93</v>
      </c>
      <c r="C96" s="51">
        <f t="shared" ca="1" si="12"/>
        <v>0.58833454935565943</v>
      </c>
      <c r="D96" s="51">
        <f t="shared" ca="1" si="13"/>
        <v>11.236683690979232</v>
      </c>
      <c r="E96" s="51">
        <f t="shared" ca="1" si="14"/>
        <v>0.46237171060920745</v>
      </c>
      <c r="F96" s="51">
        <f t="shared" ca="1" si="15"/>
        <v>27.473203948528905</v>
      </c>
      <c r="G96" s="51">
        <f t="shared" ca="1" si="16"/>
        <v>0.77833606006667444</v>
      </c>
      <c r="H96" s="51">
        <f t="shared" ca="1" si="17"/>
        <v>12.339198983708282</v>
      </c>
      <c r="I96" s="51">
        <f t="shared" ca="1" si="11"/>
        <v>51.049086623216425</v>
      </c>
      <c r="J96" s="51">
        <v>51.801129176241275</v>
      </c>
      <c r="AB96" s="1">
        <v>93</v>
      </c>
      <c r="AC96" s="62">
        <f t="shared" ca="1" si="18"/>
        <v>11.236683690979232</v>
      </c>
    </row>
    <row r="97" spans="2:29" ht="18.75" x14ac:dyDescent="0.25">
      <c r="B97" s="50">
        <v>94</v>
      </c>
      <c r="C97" s="51">
        <f t="shared" ca="1" si="12"/>
        <v>0.84026805355503265</v>
      </c>
      <c r="D97" s="51">
        <f t="shared" ca="1" si="13"/>
        <v>14.763752749770457</v>
      </c>
      <c r="E97" s="51">
        <f t="shared" ca="1" si="14"/>
        <v>0.40585299359723304</v>
      </c>
      <c r="F97" s="51">
        <f t="shared" ca="1" si="15"/>
        <v>26.681941910361264</v>
      </c>
      <c r="G97" s="51">
        <f t="shared" ca="1" si="16"/>
        <v>0.84814785193168307</v>
      </c>
      <c r="H97" s="51">
        <f t="shared" ca="1" si="17"/>
        <v>13.142343909743241</v>
      </c>
      <c r="I97" s="51">
        <f t="shared" ca="1" si="11"/>
        <v>54.588038569874961</v>
      </c>
      <c r="J97" s="51">
        <v>56.208369372200764</v>
      </c>
      <c r="AB97" s="1">
        <v>94</v>
      </c>
      <c r="AC97" s="62">
        <f t="shared" ca="1" si="18"/>
        <v>14.763752749770457</v>
      </c>
    </row>
    <row r="98" spans="2:29" ht="18.75" x14ac:dyDescent="0.25">
      <c r="B98" s="50">
        <v>95</v>
      </c>
      <c r="C98" s="51">
        <f t="shared" ca="1" si="12"/>
        <v>0.3119963544975024</v>
      </c>
      <c r="D98" s="51">
        <f t="shared" ca="1" si="13"/>
        <v>7.3679489629650341</v>
      </c>
      <c r="E98" s="51">
        <f t="shared" ca="1" si="14"/>
        <v>0.70208336503296886</v>
      </c>
      <c r="F98" s="51">
        <f t="shared" ca="1" si="15"/>
        <v>30.829167110461562</v>
      </c>
      <c r="G98" s="51">
        <f t="shared" ca="1" si="16"/>
        <v>0.20709566990636974</v>
      </c>
      <c r="H98" s="51">
        <f t="shared" ca="1" si="17"/>
        <v>7.5050389177924126</v>
      </c>
      <c r="I98" s="51">
        <f t="shared" ca="1" si="11"/>
        <v>45.702154991219011</v>
      </c>
      <c r="J98" s="51">
        <v>50.08234730992227</v>
      </c>
      <c r="AB98" s="1">
        <v>95</v>
      </c>
      <c r="AC98" s="62">
        <f t="shared" ca="1" si="18"/>
        <v>7.3679489629650341</v>
      </c>
    </row>
    <row r="99" spans="2:29" ht="18.75" x14ac:dyDescent="0.25">
      <c r="B99" s="50">
        <v>96</v>
      </c>
      <c r="C99" s="51">
        <f t="shared" ca="1" si="12"/>
        <v>0.7373022486318066</v>
      </c>
      <c r="D99" s="51">
        <f t="shared" ca="1" si="13"/>
        <v>13.322231480845293</v>
      </c>
      <c r="E99" s="51">
        <f t="shared" ca="1" si="14"/>
        <v>0.93045906314128091</v>
      </c>
      <c r="F99" s="51">
        <f t="shared" ca="1" si="15"/>
        <v>34.026426883977933</v>
      </c>
      <c r="G99" s="51">
        <f t="shared" ca="1" si="16"/>
        <v>0.86706917363623659</v>
      </c>
      <c r="H99" s="51">
        <f t="shared" ca="1" si="17"/>
        <v>13.390675827298299</v>
      </c>
      <c r="I99" s="51">
        <f t="shared" ca="1" si="11"/>
        <v>60.739334192121518</v>
      </c>
      <c r="J99" s="51">
        <v>47.207924569160753</v>
      </c>
      <c r="AB99" s="1">
        <v>96</v>
      </c>
      <c r="AC99" s="62">
        <f t="shared" ca="1" si="18"/>
        <v>13.322231480845293</v>
      </c>
    </row>
    <row r="100" spans="2:29" ht="18.75" x14ac:dyDescent="0.25">
      <c r="B100" s="50">
        <v>97</v>
      </c>
      <c r="C100" s="51">
        <f t="shared" ca="1" si="12"/>
        <v>0.39594700941507532</v>
      </c>
      <c r="D100" s="51">
        <f t="shared" ca="1" si="13"/>
        <v>8.5432581318110543</v>
      </c>
      <c r="E100" s="51">
        <f t="shared" ca="1" si="14"/>
        <v>2.5375211062299452E-2</v>
      </c>
      <c r="F100" s="51">
        <f t="shared" ca="1" si="15"/>
        <v>21.355252954872192</v>
      </c>
      <c r="G100" s="51">
        <f t="shared" ca="1" si="16"/>
        <v>0.93650130083122252</v>
      </c>
      <c r="H100" s="51">
        <f t="shared" ca="1" si="17"/>
        <v>14.505431396305125</v>
      </c>
      <c r="I100" s="51">
        <f t="shared" ref="I100:I131" ca="1" si="19">D100+F100+H100</f>
        <v>44.40394248298837</v>
      </c>
      <c r="J100" s="51">
        <v>54.362180379799042</v>
      </c>
      <c r="AB100" s="1">
        <v>97</v>
      </c>
      <c r="AC100" s="62">
        <f t="shared" ca="1" si="18"/>
        <v>8.5432581318110543</v>
      </c>
    </row>
    <row r="101" spans="2:29" ht="18.75" x14ac:dyDescent="0.25">
      <c r="B101" s="50">
        <v>98</v>
      </c>
      <c r="C101" s="51">
        <f t="shared" ca="1" si="12"/>
        <v>0.45936931066947917</v>
      </c>
      <c r="D101" s="51">
        <f t="shared" ca="1" si="13"/>
        <v>9.4311703493727084</v>
      </c>
      <c r="E101" s="51">
        <f t="shared" ca="1" si="14"/>
        <v>0.10242576083903743</v>
      </c>
      <c r="F101" s="51">
        <f t="shared" ca="1" si="15"/>
        <v>22.433960651746524</v>
      </c>
      <c r="G101" s="51">
        <f t="shared" ca="1" si="16"/>
        <v>0.95879064561062699</v>
      </c>
      <c r="H101" s="51">
        <f t="shared" ca="1" si="17"/>
        <v>14.990393886813001</v>
      </c>
      <c r="I101" s="51">
        <f t="shared" ca="1" si="19"/>
        <v>46.855524887932233</v>
      </c>
      <c r="J101" s="51">
        <v>43.431660889206313</v>
      </c>
      <c r="AB101" s="1">
        <v>98</v>
      </c>
      <c r="AC101" s="62">
        <f t="shared" ca="1" si="18"/>
        <v>9.4311703493727084</v>
      </c>
    </row>
    <row r="102" spans="2:29" ht="18.75" x14ac:dyDescent="0.25">
      <c r="B102" s="50">
        <v>99</v>
      </c>
      <c r="C102" s="51">
        <f t="shared" ca="1" si="12"/>
        <v>0.57176542070115355</v>
      </c>
      <c r="D102" s="51">
        <f t="shared" ca="1" si="13"/>
        <v>11.004715889816151</v>
      </c>
      <c r="E102" s="51">
        <f t="shared" ca="1" si="14"/>
        <v>0.36989915409008489</v>
      </c>
      <c r="F102" s="51">
        <f t="shared" ca="1" si="15"/>
        <v>26.178588157261188</v>
      </c>
      <c r="G102" s="51">
        <f t="shared" ca="1" si="16"/>
        <v>3.0720575851700183E-2</v>
      </c>
      <c r="H102" s="51">
        <f t="shared" ca="1" si="17"/>
        <v>4.7351128013667054</v>
      </c>
      <c r="I102" s="51">
        <f t="shared" ca="1" si="19"/>
        <v>41.918416848444046</v>
      </c>
      <c r="J102" s="51">
        <v>47.805110868451223</v>
      </c>
      <c r="AB102" s="1">
        <v>99</v>
      </c>
      <c r="AC102" s="62">
        <f t="shared" ca="1" si="18"/>
        <v>11.004715889816151</v>
      </c>
    </row>
    <row r="103" spans="2:29" ht="18.75" x14ac:dyDescent="0.25">
      <c r="B103" s="50">
        <v>100</v>
      </c>
      <c r="C103" s="51">
        <f t="shared" ca="1" si="12"/>
        <v>0.21234162704536741</v>
      </c>
      <c r="D103" s="51">
        <f t="shared" ca="1" si="13"/>
        <v>5.9727827786351435</v>
      </c>
      <c r="E103" s="51">
        <f t="shared" ca="1" si="14"/>
        <v>0.33199745044794526</v>
      </c>
      <c r="F103" s="51">
        <f t="shared" ca="1" si="15"/>
        <v>25.647964306271234</v>
      </c>
      <c r="G103" s="51">
        <f t="shared" ca="1" si="16"/>
        <v>7.9905831574012098E-2</v>
      </c>
      <c r="H103" s="51">
        <f t="shared" ca="1" si="17"/>
        <v>5.7983515673076509</v>
      </c>
      <c r="I103" s="51">
        <f t="shared" ca="1" si="19"/>
        <v>37.419098652214025</v>
      </c>
      <c r="J103" s="51">
        <v>56.278334150980299</v>
      </c>
      <c r="AB103" s="1">
        <v>100</v>
      </c>
      <c r="AC103" s="62">
        <f t="shared" ca="1" si="18"/>
        <v>5.9727827786351435</v>
      </c>
    </row>
    <row r="104" spans="2:29" ht="18.75" x14ac:dyDescent="0.25">
      <c r="B104" s="50">
        <v>101</v>
      </c>
      <c r="C104" s="51">
        <f t="shared" ca="1" si="12"/>
        <v>0.953557213681271</v>
      </c>
      <c r="D104" s="51">
        <f t="shared" ca="1" si="13"/>
        <v>16.349800991537794</v>
      </c>
      <c r="E104" s="51">
        <f t="shared" ca="1" si="14"/>
        <v>0.26807314081543177</v>
      </c>
      <c r="F104" s="51">
        <f t="shared" ca="1" si="15"/>
        <v>24.753023971416045</v>
      </c>
      <c r="G104" s="51">
        <f t="shared" ca="1" si="16"/>
        <v>0.4253396287174106</v>
      </c>
      <c r="H104" s="51">
        <f t="shared" ca="1" si="17"/>
        <v>9.4562592586037191</v>
      </c>
      <c r="I104" s="51">
        <f t="shared" ca="1" si="19"/>
        <v>50.559084221557555</v>
      </c>
      <c r="J104" s="51">
        <v>44.635393340993588</v>
      </c>
      <c r="AB104" s="1">
        <v>101</v>
      </c>
      <c r="AC104" s="62">
        <f t="shared" ca="1" si="18"/>
        <v>16.349800991537794</v>
      </c>
    </row>
    <row r="105" spans="2:29" ht="18.75" x14ac:dyDescent="0.25">
      <c r="B105" s="50">
        <v>102</v>
      </c>
      <c r="C105" s="51">
        <f t="shared" ca="1" si="12"/>
        <v>0.61110631853088515</v>
      </c>
      <c r="D105" s="51">
        <f t="shared" ca="1" si="13"/>
        <v>11.555488459432393</v>
      </c>
      <c r="E105" s="51">
        <f t="shared" ca="1" si="14"/>
        <v>0.45129196328527443</v>
      </c>
      <c r="F105" s="51">
        <f t="shared" ca="1" si="15"/>
        <v>27.318087485993843</v>
      </c>
      <c r="G105" s="51">
        <f t="shared" ca="1" si="16"/>
        <v>0.40634505060458359</v>
      </c>
      <c r="H105" s="51">
        <f t="shared" ca="1" si="17"/>
        <v>9.310452833137191</v>
      </c>
      <c r="I105" s="51">
        <f t="shared" ca="1" si="19"/>
        <v>48.18402877856343</v>
      </c>
      <c r="J105" s="51">
        <v>44.518384324115118</v>
      </c>
      <c r="AB105" s="1">
        <v>102</v>
      </c>
      <c r="AC105" s="62">
        <f t="shared" ca="1" si="18"/>
        <v>11.555488459432393</v>
      </c>
    </row>
    <row r="106" spans="2:29" ht="18.75" x14ac:dyDescent="0.25">
      <c r="B106" s="50">
        <v>103</v>
      </c>
      <c r="C106" s="51">
        <f t="shared" ca="1" si="12"/>
        <v>0.74243541772180766</v>
      </c>
      <c r="D106" s="51">
        <f t="shared" ca="1" si="13"/>
        <v>13.394095848105307</v>
      </c>
      <c r="E106" s="51">
        <f t="shared" ca="1" si="14"/>
        <v>0.38104076638968476</v>
      </c>
      <c r="F106" s="51">
        <f t="shared" ca="1" si="15"/>
        <v>26.334570729455585</v>
      </c>
      <c r="G106" s="51">
        <f t="shared" ca="1" si="16"/>
        <v>0.48135628380294104</v>
      </c>
      <c r="H106" s="51">
        <f t="shared" ca="1" si="17"/>
        <v>9.8682542041401042</v>
      </c>
      <c r="I106" s="51">
        <f t="shared" ca="1" si="19"/>
        <v>49.596920781701002</v>
      </c>
      <c r="J106" s="51">
        <v>49.616464434889053</v>
      </c>
      <c r="AB106" s="1">
        <v>103</v>
      </c>
      <c r="AC106" s="62">
        <f t="shared" ca="1" si="18"/>
        <v>13.394095848105307</v>
      </c>
    </row>
    <row r="107" spans="2:29" ht="18.75" x14ac:dyDescent="0.25">
      <c r="B107" s="50">
        <v>104</v>
      </c>
      <c r="C107" s="51">
        <f t="shared" ca="1" si="12"/>
        <v>4.4900054092450681E-2</v>
      </c>
      <c r="D107" s="51">
        <f t="shared" ca="1" si="13"/>
        <v>3.6286007572943095</v>
      </c>
      <c r="E107" s="51">
        <f t="shared" ca="1" si="14"/>
        <v>0.36973517777657883</v>
      </c>
      <c r="F107" s="51">
        <f t="shared" ca="1" si="15"/>
        <v>26.1762924888721</v>
      </c>
      <c r="G107" s="51">
        <f t="shared" ca="1" si="16"/>
        <v>0.96589626514021054</v>
      </c>
      <c r="H107" s="51">
        <f t="shared" ca="1" si="17"/>
        <v>15.171840812111984</v>
      </c>
      <c r="I107" s="51">
        <f t="shared" ca="1" si="19"/>
        <v>44.976734058278396</v>
      </c>
      <c r="J107" s="51">
        <v>46.914094999479794</v>
      </c>
      <c r="AB107" s="1">
        <v>104</v>
      </c>
      <c r="AC107" s="62">
        <f t="shared" ca="1" si="18"/>
        <v>3.6286007572943095</v>
      </c>
    </row>
    <row r="108" spans="2:29" ht="18.75" x14ac:dyDescent="0.25">
      <c r="B108" s="50">
        <v>105</v>
      </c>
      <c r="C108" s="51">
        <f t="shared" ca="1" si="12"/>
        <v>0.40486356472108631</v>
      </c>
      <c r="D108" s="51">
        <f t="shared" ca="1" si="13"/>
        <v>8.6680899060952079</v>
      </c>
      <c r="E108" s="51">
        <f t="shared" ca="1" si="14"/>
        <v>0.96030975469869084</v>
      </c>
      <c r="F108" s="51">
        <f t="shared" ca="1" si="15"/>
        <v>34.444336565781668</v>
      </c>
      <c r="G108" s="51">
        <f t="shared" ca="1" si="16"/>
        <v>0.12533181484190026</v>
      </c>
      <c r="H108" s="51">
        <f t="shared" ca="1" si="17"/>
        <v>6.5046423290410429</v>
      </c>
      <c r="I108" s="51">
        <f t="shared" ca="1" si="19"/>
        <v>49.617068800917913</v>
      </c>
      <c r="J108" s="51">
        <v>45.328103721011075</v>
      </c>
      <c r="AB108" s="1">
        <v>105</v>
      </c>
      <c r="AC108" s="62">
        <f t="shared" ca="1" si="18"/>
        <v>8.6680899060952079</v>
      </c>
    </row>
    <row r="109" spans="2:29" ht="18.75" x14ac:dyDescent="0.25">
      <c r="B109" s="50">
        <v>106</v>
      </c>
      <c r="C109" s="51">
        <f t="shared" ca="1" si="12"/>
        <v>0.1925987242305941</v>
      </c>
      <c r="D109" s="51">
        <f t="shared" ca="1" si="13"/>
        <v>5.6963821392283176</v>
      </c>
      <c r="E109" s="51">
        <f t="shared" ca="1" si="14"/>
        <v>0.59800524294671842</v>
      </c>
      <c r="F109" s="51">
        <f t="shared" ca="1" si="15"/>
        <v>29.372073401254056</v>
      </c>
      <c r="G109" s="51">
        <f t="shared" ca="1" si="16"/>
        <v>0.45857684373646612</v>
      </c>
      <c r="H109" s="51">
        <f t="shared" ca="1" si="17"/>
        <v>9.7037698861292725</v>
      </c>
      <c r="I109" s="51">
        <f t="shared" ca="1" si="19"/>
        <v>44.772225426611648</v>
      </c>
      <c r="J109" s="51">
        <v>53.094739137396289</v>
      </c>
      <c r="AB109" s="1">
        <v>106</v>
      </c>
      <c r="AC109" s="62">
        <f t="shared" ca="1" si="18"/>
        <v>5.6963821392283176</v>
      </c>
    </row>
    <row r="110" spans="2:29" ht="18.75" x14ac:dyDescent="0.25">
      <c r="B110" s="50">
        <v>107</v>
      </c>
      <c r="C110" s="51">
        <f t="shared" ca="1" si="12"/>
        <v>6.2607753403495225E-2</v>
      </c>
      <c r="D110" s="51">
        <f t="shared" ca="1" si="13"/>
        <v>3.8765085476489332</v>
      </c>
      <c r="E110" s="51">
        <f t="shared" ca="1" si="14"/>
        <v>0.4386953290190394</v>
      </c>
      <c r="F110" s="51">
        <f t="shared" ca="1" si="15"/>
        <v>27.141734606266553</v>
      </c>
      <c r="G110" s="51">
        <f t="shared" ca="1" si="16"/>
        <v>0.82740428932842491</v>
      </c>
      <c r="H110" s="51">
        <f t="shared" ca="1" si="17"/>
        <v>12.887290473931529</v>
      </c>
      <c r="I110" s="51">
        <f t="shared" ca="1" si="19"/>
        <v>43.905533627847014</v>
      </c>
      <c r="J110" s="51">
        <v>57.856566325224421</v>
      </c>
      <c r="AB110" s="1">
        <v>107</v>
      </c>
      <c r="AC110" s="62">
        <f t="shared" ca="1" si="18"/>
        <v>3.8765085476489332</v>
      </c>
    </row>
    <row r="111" spans="2:29" ht="18.75" x14ac:dyDescent="0.25">
      <c r="B111" s="50">
        <v>108</v>
      </c>
      <c r="C111" s="51">
        <f t="shared" ca="1" si="12"/>
        <v>0.83124128676534104</v>
      </c>
      <c r="D111" s="51">
        <f t="shared" ca="1" si="13"/>
        <v>14.637378014714775</v>
      </c>
      <c r="E111" s="51">
        <f t="shared" ca="1" si="14"/>
        <v>0.16847533603138254</v>
      </c>
      <c r="F111" s="51">
        <f t="shared" ca="1" si="15"/>
        <v>23.358654704439356</v>
      </c>
      <c r="G111" s="51">
        <f t="shared" ca="1" si="16"/>
        <v>0.52677277010966861</v>
      </c>
      <c r="H111" s="51">
        <f t="shared" ca="1" si="17"/>
        <v>10.189987626351002</v>
      </c>
      <c r="I111" s="51">
        <f t="shared" ca="1" si="19"/>
        <v>48.186020345505128</v>
      </c>
      <c r="J111" s="51">
        <v>45.601611691474318</v>
      </c>
      <c r="AB111" s="1">
        <v>108</v>
      </c>
      <c r="AC111" s="62">
        <f t="shared" ca="1" si="18"/>
        <v>14.637378014714775</v>
      </c>
    </row>
    <row r="112" spans="2:29" ht="18.75" x14ac:dyDescent="0.25">
      <c r="B112" s="50">
        <v>109</v>
      </c>
      <c r="C112" s="51">
        <f t="shared" ca="1" si="12"/>
        <v>0.82836461724289367</v>
      </c>
      <c r="D112" s="51">
        <f t="shared" ca="1" si="13"/>
        <v>14.597104641400511</v>
      </c>
      <c r="E112" s="51">
        <f t="shared" ca="1" si="14"/>
        <v>0.50580140872474977</v>
      </c>
      <c r="F112" s="51">
        <f t="shared" ca="1" si="15"/>
        <v>28.0812197221465</v>
      </c>
      <c r="G112" s="51">
        <f t="shared" ca="1" si="16"/>
        <v>0.10957308643065145</v>
      </c>
      <c r="H112" s="51">
        <f t="shared" ca="1" si="17"/>
        <v>6.2769135585492393</v>
      </c>
      <c r="I112" s="51">
        <f t="shared" ca="1" si="19"/>
        <v>48.955237922096252</v>
      </c>
      <c r="J112" s="51">
        <v>32.200073538931903</v>
      </c>
      <c r="AB112" s="1">
        <v>109</v>
      </c>
      <c r="AC112" s="62">
        <f t="shared" ca="1" si="18"/>
        <v>14.597104641400511</v>
      </c>
    </row>
    <row r="113" spans="2:29" ht="18.75" x14ac:dyDescent="0.25">
      <c r="B113" s="50">
        <v>110</v>
      </c>
      <c r="C113" s="51">
        <f t="shared" ca="1" si="12"/>
        <v>0.40623539056338098</v>
      </c>
      <c r="D113" s="51">
        <f t="shared" ca="1" si="13"/>
        <v>8.6872954678873349</v>
      </c>
      <c r="E113" s="51">
        <f t="shared" ca="1" si="14"/>
        <v>0.6225569610469549</v>
      </c>
      <c r="F113" s="51">
        <f t="shared" ca="1" si="15"/>
        <v>29.715797454657366</v>
      </c>
      <c r="G113" s="51">
        <f t="shared" ca="1" si="16"/>
        <v>0.70187185035285404</v>
      </c>
      <c r="H113" s="51">
        <f t="shared" ca="1" si="17"/>
        <v>11.594765623451625</v>
      </c>
      <c r="I113" s="51">
        <f t="shared" ca="1" si="19"/>
        <v>49.997858545996323</v>
      </c>
      <c r="J113" s="51">
        <v>49.518453592352401</v>
      </c>
      <c r="AB113" s="1">
        <v>110</v>
      </c>
      <c r="AC113" s="62">
        <f t="shared" ca="1" si="18"/>
        <v>8.6872954678873349</v>
      </c>
    </row>
    <row r="114" spans="2:29" ht="18.75" x14ac:dyDescent="0.25">
      <c r="B114" s="50">
        <v>111</v>
      </c>
      <c r="C114" s="51">
        <f t="shared" ca="1" si="12"/>
        <v>0.83885063743319155</v>
      </c>
      <c r="D114" s="51">
        <f t="shared" ca="1" si="13"/>
        <v>14.743908924064682</v>
      </c>
      <c r="E114" s="51">
        <f t="shared" ca="1" si="14"/>
        <v>0.88625855939150811</v>
      </c>
      <c r="F114" s="51">
        <f t="shared" ca="1" si="15"/>
        <v>33.407619831481114</v>
      </c>
      <c r="G114" s="51">
        <f t="shared" ca="1" si="16"/>
        <v>0.50238847688106225</v>
      </c>
      <c r="H114" s="51">
        <f t="shared" ca="1" si="17"/>
        <v>10.01673935287706</v>
      </c>
      <c r="I114" s="51">
        <f t="shared" ca="1" si="19"/>
        <v>58.168268108422858</v>
      </c>
      <c r="J114" s="51">
        <v>58.508346207892998</v>
      </c>
      <c r="AB114" s="1">
        <v>111</v>
      </c>
      <c r="AC114" s="62">
        <f t="shared" ca="1" si="18"/>
        <v>14.743908924064682</v>
      </c>
    </row>
    <row r="115" spans="2:29" ht="18.75" x14ac:dyDescent="0.25">
      <c r="B115" s="50">
        <v>112</v>
      </c>
      <c r="C115" s="51">
        <f t="shared" ca="1" si="12"/>
        <v>0.93577381237577528</v>
      </c>
      <c r="D115" s="51">
        <f t="shared" ca="1" si="13"/>
        <v>16.100833373260855</v>
      </c>
      <c r="E115" s="51">
        <f t="shared" ca="1" si="14"/>
        <v>0.90042186882449216</v>
      </c>
      <c r="F115" s="51">
        <f t="shared" ca="1" si="15"/>
        <v>33.60590616354289</v>
      </c>
      <c r="G115" s="51">
        <f t="shared" ca="1" si="16"/>
        <v>0.50345121958426142</v>
      </c>
      <c r="H115" s="51">
        <f t="shared" ca="1" si="17"/>
        <v>10.024200369796851</v>
      </c>
      <c r="I115" s="51">
        <f t="shared" ca="1" si="19"/>
        <v>59.730939906600597</v>
      </c>
      <c r="J115" s="51">
        <v>54.764154788620907</v>
      </c>
      <c r="AB115" s="1">
        <v>112</v>
      </c>
      <c r="AC115" s="62">
        <f t="shared" ca="1" si="18"/>
        <v>16.100833373260855</v>
      </c>
    </row>
    <row r="116" spans="2:29" ht="18.75" x14ac:dyDescent="0.25">
      <c r="B116" s="50">
        <v>113</v>
      </c>
      <c r="C116" s="51">
        <f t="shared" ca="1" si="12"/>
        <v>0.96803859070542797</v>
      </c>
      <c r="D116" s="51">
        <f t="shared" ca="1" si="13"/>
        <v>16.55254026987599</v>
      </c>
      <c r="E116" s="51">
        <f t="shared" ca="1" si="14"/>
        <v>0.80594042585543657</v>
      </c>
      <c r="F116" s="51">
        <f t="shared" ca="1" si="15"/>
        <v>32.283165961976117</v>
      </c>
      <c r="G116" s="51">
        <f t="shared" ca="1" si="16"/>
        <v>0.56334376821994891</v>
      </c>
      <c r="H116" s="51">
        <f t="shared" ca="1" si="17"/>
        <v>10.458416803674741</v>
      </c>
      <c r="I116" s="51">
        <f t="shared" ca="1" si="19"/>
        <v>59.294123035526852</v>
      </c>
      <c r="J116" s="51">
        <v>56.558767848815513</v>
      </c>
      <c r="AB116" s="1">
        <v>113</v>
      </c>
      <c r="AC116" s="62">
        <f t="shared" ca="1" si="18"/>
        <v>16.55254026987599</v>
      </c>
    </row>
    <row r="117" spans="2:29" ht="18.75" x14ac:dyDescent="0.25">
      <c r="B117" s="50">
        <v>114</v>
      </c>
      <c r="C117" s="51">
        <f t="shared" ca="1" si="12"/>
        <v>0.74609287900244736</v>
      </c>
      <c r="D117" s="51">
        <f t="shared" ca="1" si="13"/>
        <v>13.445300306034262</v>
      </c>
      <c r="E117" s="51">
        <f t="shared" ca="1" si="14"/>
        <v>0.45781628720359568</v>
      </c>
      <c r="F117" s="51">
        <f t="shared" ca="1" si="15"/>
        <v>27.409428020850342</v>
      </c>
      <c r="G117" s="51">
        <f t="shared" ca="1" si="16"/>
        <v>3.9448208136257601E-2</v>
      </c>
      <c r="H117" s="51">
        <f t="shared" ca="1" si="17"/>
        <v>4.9661954117923388</v>
      </c>
      <c r="I117" s="51">
        <f t="shared" ca="1" si="19"/>
        <v>45.820923738676946</v>
      </c>
      <c r="J117" s="51">
        <v>50.783998933491667</v>
      </c>
      <c r="AB117" s="1">
        <v>114</v>
      </c>
      <c r="AC117" s="62">
        <f t="shared" ca="1" si="18"/>
        <v>13.445300306034262</v>
      </c>
    </row>
    <row r="118" spans="2:29" ht="18.75" x14ac:dyDescent="0.25">
      <c r="B118" s="50">
        <v>115</v>
      </c>
      <c r="C118" s="51">
        <f t="shared" ca="1" si="12"/>
        <v>0.15211820677681009</v>
      </c>
      <c r="D118" s="51">
        <f t="shared" ca="1" si="13"/>
        <v>5.1296548948753413</v>
      </c>
      <c r="E118" s="51">
        <f t="shared" ca="1" si="14"/>
        <v>0.16170161707105568</v>
      </c>
      <c r="F118" s="51">
        <f t="shared" ca="1" si="15"/>
        <v>23.263822638994778</v>
      </c>
      <c r="G118" s="51">
        <f t="shared" ca="1" si="16"/>
        <v>0.81590481855012498</v>
      </c>
      <c r="H118" s="51">
        <f t="shared" ca="1" si="17"/>
        <v>12.752491579515379</v>
      </c>
      <c r="I118" s="51">
        <f t="shared" ca="1" si="19"/>
        <v>41.145969113385497</v>
      </c>
      <c r="J118" s="51">
        <v>32.543391152164212</v>
      </c>
      <c r="AB118" s="1">
        <v>115</v>
      </c>
      <c r="AC118" s="62">
        <f t="shared" ca="1" si="18"/>
        <v>5.1296548948753413</v>
      </c>
    </row>
    <row r="119" spans="2:29" ht="18.75" x14ac:dyDescent="0.25">
      <c r="B119" s="50">
        <v>116</v>
      </c>
      <c r="C119" s="51">
        <f t="shared" ca="1" si="12"/>
        <v>0.10497180385609861</v>
      </c>
      <c r="D119" s="51">
        <f t="shared" ca="1" si="13"/>
        <v>4.4696052539853808</v>
      </c>
      <c r="E119" s="51">
        <f t="shared" ca="1" si="14"/>
        <v>0.45391627230145881</v>
      </c>
      <c r="F119" s="51">
        <f t="shared" ca="1" si="15"/>
        <v>27.354827812220421</v>
      </c>
      <c r="G119" s="51">
        <f t="shared" ca="1" si="16"/>
        <v>0.92561205839568317</v>
      </c>
      <c r="H119" s="51">
        <f t="shared" ca="1" si="17"/>
        <v>14.299996615331185</v>
      </c>
      <c r="I119" s="51">
        <f t="shared" ca="1" si="19"/>
        <v>46.124429681536988</v>
      </c>
      <c r="J119" s="51">
        <v>52.566631986937708</v>
      </c>
      <c r="AB119" s="1">
        <v>116</v>
      </c>
      <c r="AC119" s="62">
        <f t="shared" ca="1" si="18"/>
        <v>4.4696052539853808</v>
      </c>
    </row>
    <row r="120" spans="2:29" ht="18.75" x14ac:dyDescent="0.25">
      <c r="B120" s="50">
        <v>117</v>
      </c>
      <c r="C120" s="51">
        <f t="shared" ca="1" si="12"/>
        <v>0.96366743256003717</v>
      </c>
      <c r="D120" s="51">
        <f t="shared" ca="1" si="13"/>
        <v>16.491344055840521</v>
      </c>
      <c r="E120" s="51">
        <f t="shared" ca="1" si="14"/>
        <v>0.12819347506702727</v>
      </c>
      <c r="F120" s="51">
        <f t="shared" ca="1" si="15"/>
        <v>22.794708650938382</v>
      </c>
      <c r="G120" s="51">
        <f t="shared" ca="1" si="16"/>
        <v>3.3591984259540686E-2</v>
      </c>
      <c r="H120" s="51">
        <f t="shared" ca="1" si="17"/>
        <v>4.8143909329124712</v>
      </c>
      <c r="I120" s="51">
        <f t="shared" ca="1" si="19"/>
        <v>44.100443639691377</v>
      </c>
      <c r="J120" s="51">
        <v>36.978616677125132</v>
      </c>
      <c r="AB120" s="1">
        <v>117</v>
      </c>
      <c r="AC120" s="62">
        <f t="shared" ca="1" si="18"/>
        <v>16.491344055840521</v>
      </c>
    </row>
    <row r="121" spans="2:29" ht="18.75" x14ac:dyDescent="0.25">
      <c r="B121" s="50">
        <v>118</v>
      </c>
      <c r="C121" s="51">
        <f t="shared" ca="1" si="12"/>
        <v>0.16483305635338874</v>
      </c>
      <c r="D121" s="51">
        <f t="shared" ca="1" si="13"/>
        <v>5.3076627889474421</v>
      </c>
      <c r="E121" s="51">
        <f t="shared" ca="1" si="14"/>
        <v>0.38068361049357757</v>
      </c>
      <c r="F121" s="51">
        <f t="shared" ca="1" si="15"/>
        <v>26.329570546910087</v>
      </c>
      <c r="G121" s="51">
        <f t="shared" ca="1" si="16"/>
        <v>0.3263868727021404</v>
      </c>
      <c r="H121" s="51">
        <f t="shared" ca="1" si="17"/>
        <v>8.6556090321741443</v>
      </c>
      <c r="I121" s="51">
        <f t="shared" ca="1" si="19"/>
        <v>40.292842368031671</v>
      </c>
      <c r="J121" s="51">
        <v>34.826780991536594</v>
      </c>
      <c r="AB121" s="1">
        <v>118</v>
      </c>
      <c r="AC121" s="62">
        <f t="shared" ca="1" si="18"/>
        <v>5.3076627889474421</v>
      </c>
    </row>
    <row r="122" spans="2:29" ht="18.75" x14ac:dyDescent="0.25">
      <c r="B122" s="50">
        <v>119</v>
      </c>
      <c r="C122" s="51">
        <f t="shared" ca="1" si="12"/>
        <v>0.35649134905593438</v>
      </c>
      <c r="D122" s="51">
        <f t="shared" ca="1" si="13"/>
        <v>7.9908788867830811</v>
      </c>
      <c r="E122" s="51">
        <f t="shared" ca="1" si="14"/>
        <v>0.59278665678203513</v>
      </c>
      <c r="F122" s="51">
        <f t="shared" ca="1" si="15"/>
        <v>29.299013194948493</v>
      </c>
      <c r="G122" s="51">
        <f t="shared" ca="1" si="16"/>
        <v>0.27486015250665652</v>
      </c>
      <c r="H122" s="51">
        <f t="shared" ca="1" si="17"/>
        <v>8.1900187808573826</v>
      </c>
      <c r="I122" s="51">
        <f t="shared" ca="1" si="19"/>
        <v>45.479910862588952</v>
      </c>
      <c r="J122" s="51">
        <v>57.423459075642178</v>
      </c>
      <c r="AB122" s="1">
        <v>119</v>
      </c>
      <c r="AC122" s="62">
        <f t="shared" ca="1" si="18"/>
        <v>7.9908788867830811</v>
      </c>
    </row>
    <row r="123" spans="2:29" ht="18.75" x14ac:dyDescent="0.25">
      <c r="B123" s="50">
        <v>120</v>
      </c>
      <c r="C123" s="51">
        <f t="shared" ca="1" si="12"/>
        <v>0.57011335118668571</v>
      </c>
      <c r="D123" s="51">
        <f t="shared" ca="1" si="13"/>
        <v>10.981586916613601</v>
      </c>
      <c r="E123" s="51">
        <f t="shared" ca="1" si="14"/>
        <v>0.73140696043031417</v>
      </c>
      <c r="F123" s="51">
        <f t="shared" ca="1" si="15"/>
        <v>31.239697446024397</v>
      </c>
      <c r="G123" s="51">
        <f t="shared" ca="1" si="16"/>
        <v>0.39147545067144685</v>
      </c>
      <c r="H123" s="51">
        <f t="shared" ca="1" si="17"/>
        <v>9.1939158991547334</v>
      </c>
      <c r="I123" s="51">
        <f t="shared" ca="1" si="19"/>
        <v>51.415200261792734</v>
      </c>
      <c r="J123" s="51">
        <v>46.995245703289974</v>
      </c>
      <c r="AB123" s="1">
        <v>120</v>
      </c>
      <c r="AC123" s="62">
        <f t="shared" ca="1" si="18"/>
        <v>10.981586916613601</v>
      </c>
    </row>
    <row r="124" spans="2:29" ht="18.75" x14ac:dyDescent="0.25">
      <c r="B124" s="50">
        <v>121</v>
      </c>
      <c r="C124" s="51">
        <f t="shared" ca="1" si="12"/>
        <v>0.66185068327438279</v>
      </c>
      <c r="D124" s="51">
        <f t="shared" ca="1" si="13"/>
        <v>12.265909565841358</v>
      </c>
      <c r="E124" s="51">
        <f t="shared" ca="1" si="14"/>
        <v>0.13941388272913979</v>
      </c>
      <c r="F124" s="51">
        <f t="shared" ca="1" si="15"/>
        <v>22.951794358207955</v>
      </c>
      <c r="G124" s="51">
        <f t="shared" ca="1" si="16"/>
        <v>0.50132908098160034</v>
      </c>
      <c r="H124" s="51">
        <f t="shared" ca="1" si="17"/>
        <v>10.009309757698947</v>
      </c>
      <c r="I124" s="51">
        <f t="shared" ca="1" si="19"/>
        <v>45.227013681748261</v>
      </c>
      <c r="J124" s="51">
        <v>53.833148529578935</v>
      </c>
      <c r="AB124" s="1">
        <v>121</v>
      </c>
      <c r="AC124" s="62">
        <f t="shared" ca="1" si="18"/>
        <v>12.265909565841358</v>
      </c>
    </row>
    <row r="125" spans="2:29" ht="18.75" x14ac:dyDescent="0.25">
      <c r="B125" s="50">
        <v>122</v>
      </c>
      <c r="C125" s="51">
        <f t="shared" ca="1" si="12"/>
        <v>0.46340934069072193</v>
      </c>
      <c r="D125" s="51">
        <f t="shared" ca="1" si="13"/>
        <v>9.4877307696701081</v>
      </c>
      <c r="E125" s="51">
        <f t="shared" ca="1" si="14"/>
        <v>0.2351512037036193</v>
      </c>
      <c r="F125" s="51">
        <f t="shared" ca="1" si="15"/>
        <v>24.292116851850672</v>
      </c>
      <c r="G125" s="51">
        <f t="shared" ca="1" si="16"/>
        <v>0.71727480247607245</v>
      </c>
      <c r="H125" s="51">
        <f t="shared" ca="1" si="17"/>
        <v>11.736249497046341</v>
      </c>
      <c r="I125" s="51">
        <f t="shared" ca="1" si="19"/>
        <v>45.516097118567117</v>
      </c>
      <c r="J125" s="51">
        <v>46.289701480110125</v>
      </c>
      <c r="AB125" s="1">
        <v>122</v>
      </c>
      <c r="AC125" s="62">
        <f t="shared" ca="1" si="18"/>
        <v>9.4877307696701081</v>
      </c>
    </row>
    <row r="126" spans="2:29" ht="18.75" x14ac:dyDescent="0.25">
      <c r="B126" s="50">
        <v>123</v>
      </c>
      <c r="C126" s="51">
        <f t="shared" ca="1" si="12"/>
        <v>0.12321805787391205</v>
      </c>
      <c r="D126" s="51">
        <f t="shared" ca="1" si="13"/>
        <v>4.7250528102347689</v>
      </c>
      <c r="E126" s="51">
        <f t="shared" ca="1" si="14"/>
        <v>1.9773726459727858E-2</v>
      </c>
      <c r="F126" s="51">
        <f t="shared" ca="1" si="15"/>
        <v>21.276832170436187</v>
      </c>
      <c r="G126" s="51">
        <f t="shared" ca="1" si="16"/>
        <v>0.49849055020939892</v>
      </c>
      <c r="H126" s="51">
        <f t="shared" ca="1" si="17"/>
        <v>9.9894258648705261</v>
      </c>
      <c r="I126" s="51">
        <f t="shared" ca="1" si="19"/>
        <v>35.991310845541477</v>
      </c>
      <c r="J126" s="51">
        <v>52.411426461462952</v>
      </c>
      <c r="AB126" s="1">
        <v>123</v>
      </c>
      <c r="AC126" s="62">
        <f t="shared" ca="1" si="18"/>
        <v>4.7250528102347689</v>
      </c>
    </row>
    <row r="127" spans="2:29" ht="18.75" x14ac:dyDescent="0.25">
      <c r="B127" s="50">
        <v>124</v>
      </c>
      <c r="C127" s="51">
        <f t="shared" ca="1" si="12"/>
        <v>0.77531331808355264</v>
      </c>
      <c r="D127" s="51">
        <f t="shared" ca="1" si="13"/>
        <v>13.854386453169736</v>
      </c>
      <c r="E127" s="51">
        <f t="shared" ca="1" si="14"/>
        <v>0.28679330158514882</v>
      </c>
      <c r="F127" s="51">
        <f t="shared" ca="1" si="15"/>
        <v>25.015106222192081</v>
      </c>
      <c r="G127" s="51">
        <f t="shared" ca="1" si="16"/>
        <v>0.91379142976765548</v>
      </c>
      <c r="H127" s="51">
        <f t="shared" ca="1" si="17"/>
        <v>14.093379989959169</v>
      </c>
      <c r="I127" s="51">
        <f t="shared" ca="1" si="19"/>
        <v>52.962872665320987</v>
      </c>
      <c r="J127" s="51">
        <v>47.75016314858739</v>
      </c>
      <c r="AB127" s="1">
        <v>124</v>
      </c>
      <c r="AC127" s="62">
        <f t="shared" ca="1" si="18"/>
        <v>13.854386453169736</v>
      </c>
    </row>
    <row r="128" spans="2:29" ht="18.75" x14ac:dyDescent="0.25">
      <c r="B128" s="50">
        <v>125</v>
      </c>
      <c r="C128" s="51">
        <f t="shared" ca="1" si="12"/>
        <v>0.44378438151633282</v>
      </c>
      <c r="D128" s="51">
        <f t="shared" ca="1" si="13"/>
        <v>9.2129813412286587</v>
      </c>
      <c r="E128" s="51">
        <f t="shared" ca="1" si="14"/>
        <v>0.90856497458890606</v>
      </c>
      <c r="F128" s="51">
        <f t="shared" ca="1" si="15"/>
        <v>33.719909644244687</v>
      </c>
      <c r="G128" s="51">
        <f t="shared" ca="1" si="16"/>
        <v>0.67972039222949432</v>
      </c>
      <c r="H128" s="51">
        <f t="shared" ca="1" si="17"/>
        <v>11.397553966211763</v>
      </c>
      <c r="I128" s="51">
        <f t="shared" ca="1" si="19"/>
        <v>54.330444951685109</v>
      </c>
      <c r="J128" s="51">
        <v>55.291654564559593</v>
      </c>
      <c r="AB128" s="1">
        <v>125</v>
      </c>
      <c r="AC128" s="62">
        <f t="shared" ca="1" si="18"/>
        <v>9.2129813412286587</v>
      </c>
    </row>
    <row r="129" spans="2:29" ht="18.75" x14ac:dyDescent="0.25">
      <c r="B129" s="50">
        <v>126</v>
      </c>
      <c r="C129" s="51">
        <f t="shared" ca="1" si="12"/>
        <v>0.69101094047768952</v>
      </c>
      <c r="D129" s="51">
        <f t="shared" ca="1" si="13"/>
        <v>12.674153166687653</v>
      </c>
      <c r="E129" s="51">
        <f t="shared" ca="1" si="14"/>
        <v>0.8135647313133697</v>
      </c>
      <c r="F129" s="51">
        <f t="shared" ca="1" si="15"/>
        <v>32.389906238387177</v>
      </c>
      <c r="G129" s="51">
        <f t="shared" ca="1" si="16"/>
        <v>0.81258575965206292</v>
      </c>
      <c r="H129" s="51">
        <f t="shared" ca="1" si="17"/>
        <v>12.714373376727991</v>
      </c>
      <c r="I129" s="51">
        <f t="shared" ca="1" si="19"/>
        <v>57.77843278180282</v>
      </c>
      <c r="J129" s="51">
        <v>46.553848380059371</v>
      </c>
      <c r="AB129" s="1">
        <v>126</v>
      </c>
      <c r="AC129" s="62">
        <f t="shared" ca="1" si="18"/>
        <v>12.674153166687653</v>
      </c>
    </row>
    <row r="130" spans="2:29" ht="18.75" x14ac:dyDescent="0.25">
      <c r="B130" s="50">
        <v>127</v>
      </c>
      <c r="C130" s="51">
        <f t="shared" ca="1" si="12"/>
        <v>0.39117718620439113</v>
      </c>
      <c r="D130" s="51">
        <f t="shared" ca="1" si="13"/>
        <v>8.4764806068614753</v>
      </c>
      <c r="E130" s="51">
        <f t="shared" ca="1" si="14"/>
        <v>1.4957365913809695E-2</v>
      </c>
      <c r="F130" s="51">
        <f t="shared" ca="1" si="15"/>
        <v>21.209403122793336</v>
      </c>
      <c r="G130" s="51">
        <f t="shared" ca="1" si="16"/>
        <v>0.91588839444276593</v>
      </c>
      <c r="H130" s="51">
        <f t="shared" ca="1" si="17"/>
        <v>14.128948390465798</v>
      </c>
      <c r="I130" s="51">
        <f t="shared" ca="1" si="19"/>
        <v>43.814832120120613</v>
      </c>
      <c r="J130" s="51">
        <v>47.068421529837622</v>
      </c>
      <c r="AB130" s="1">
        <v>127</v>
      </c>
      <c r="AC130" s="62">
        <f t="shared" ca="1" si="18"/>
        <v>8.4764806068614753</v>
      </c>
    </row>
    <row r="131" spans="2:29" ht="18.75" x14ac:dyDescent="0.25">
      <c r="B131" s="50">
        <v>128</v>
      </c>
      <c r="C131" s="51">
        <f t="shared" ca="1" si="12"/>
        <v>0.29846725321936185</v>
      </c>
      <c r="D131" s="51">
        <f t="shared" ca="1" si="13"/>
        <v>7.1785415450710657</v>
      </c>
      <c r="E131" s="51">
        <f t="shared" ca="1" si="14"/>
        <v>0.12490276825899538</v>
      </c>
      <c r="F131" s="51">
        <f t="shared" ca="1" si="15"/>
        <v>22.748638755625937</v>
      </c>
      <c r="G131" s="51">
        <f t="shared" ca="1" si="16"/>
        <v>0.43258685477615444</v>
      </c>
      <c r="H131" s="51">
        <f t="shared" ca="1" si="17"/>
        <v>9.5110300082293531</v>
      </c>
      <c r="I131" s="51">
        <f t="shared" ca="1" si="19"/>
        <v>39.438210308926358</v>
      </c>
      <c r="J131" s="51">
        <v>50.992768556359465</v>
      </c>
      <c r="AB131" s="1">
        <v>128</v>
      </c>
      <c r="AC131" s="62">
        <f t="shared" ca="1" si="18"/>
        <v>7.1785415450710657</v>
      </c>
    </row>
    <row r="132" spans="2:29" ht="18.75" x14ac:dyDescent="0.25">
      <c r="B132" s="50">
        <v>129</v>
      </c>
      <c r="C132" s="51">
        <f t="shared" ca="1" si="12"/>
        <v>0.21933031247563883</v>
      </c>
      <c r="D132" s="51">
        <f t="shared" ca="1" si="13"/>
        <v>6.0706243746589434</v>
      </c>
      <c r="E132" s="51">
        <f t="shared" ca="1" si="14"/>
        <v>0.51092155834602881</v>
      </c>
      <c r="F132" s="51">
        <f t="shared" ca="1" si="15"/>
        <v>28.152901816844402</v>
      </c>
      <c r="G132" s="51">
        <f t="shared" ca="1" si="16"/>
        <v>0.78071580349519587</v>
      </c>
      <c r="H132" s="51">
        <f t="shared" ca="1" si="17"/>
        <v>12.364285248478851</v>
      </c>
      <c r="I132" s="51">
        <f t="shared" ref="I132:I163" ca="1" si="20">D132+F132+H132</f>
        <v>46.587811439982197</v>
      </c>
      <c r="J132" s="51">
        <v>47.907452452569473</v>
      </c>
      <c r="AB132" s="1">
        <v>129</v>
      </c>
      <c r="AC132" s="62">
        <f t="shared" ca="1" si="18"/>
        <v>6.0706243746589434</v>
      </c>
    </row>
    <row r="133" spans="2:29" ht="18.75" x14ac:dyDescent="0.25">
      <c r="B133" s="50">
        <v>130</v>
      </c>
      <c r="C133" s="51">
        <f t="shared" ref="C133:C196" ca="1" si="21">RAND()</f>
        <v>0.42786034325104283</v>
      </c>
      <c r="D133" s="51">
        <f t="shared" ref="D133:D196" ca="1" si="22">3+C133*(17-3)</f>
        <v>8.9900448055146001</v>
      </c>
      <c r="E133" s="51">
        <f t="shared" ref="E133:E196" ca="1" si="23">RAND()</f>
        <v>0.90535500133805447</v>
      </c>
      <c r="F133" s="51">
        <f t="shared" ref="F133:F196" ca="1" si="24">7*(3+E133*(5-3))</f>
        <v>33.674970018732758</v>
      </c>
      <c r="G133" s="51">
        <f t="shared" ref="G133:G196" ca="1" si="25">RAND()</f>
        <v>0.80997060139671573</v>
      </c>
      <c r="H133" s="51">
        <f t="shared" ref="H133:H196" ca="1" si="26">IF(G133&lt;=0.5,3+SQRT(98*G133),17-SQRT(98*(1-G133)))</f>
        <v>12.684576375009996</v>
      </c>
      <c r="I133" s="51">
        <f t="shared" ca="1" si="20"/>
        <v>55.349591199257354</v>
      </c>
      <c r="J133" s="51">
        <v>48.20859945718145</v>
      </c>
      <c r="AB133" s="1">
        <v>130</v>
      </c>
      <c r="AC133" s="62">
        <f t="shared" ca="1" si="18"/>
        <v>8.9900448055146001</v>
      </c>
    </row>
    <row r="134" spans="2:29" ht="18.75" x14ac:dyDescent="0.25">
      <c r="B134" s="50">
        <v>131</v>
      </c>
      <c r="C134" s="51">
        <f t="shared" ca="1" si="21"/>
        <v>0.87054148364602457</v>
      </c>
      <c r="D134" s="51">
        <f t="shared" ca="1" si="22"/>
        <v>15.187580771044344</v>
      </c>
      <c r="E134" s="51">
        <f t="shared" ca="1" si="23"/>
        <v>0.36140327403061323</v>
      </c>
      <c r="F134" s="51">
        <f t="shared" ca="1" si="24"/>
        <v>26.059645836428587</v>
      </c>
      <c r="G134" s="51">
        <f t="shared" ca="1" si="25"/>
        <v>0.91167672728570337</v>
      </c>
      <c r="H134" s="51">
        <f t="shared" ca="1" si="26"/>
        <v>14.057946172144183</v>
      </c>
      <c r="I134" s="51">
        <f t="shared" ca="1" si="20"/>
        <v>55.305172779617116</v>
      </c>
      <c r="J134" s="51">
        <v>47.637171266966746</v>
      </c>
      <c r="AB134" s="1">
        <v>131</v>
      </c>
      <c r="AC134" s="62">
        <f t="shared" ref="AC134:AC197" ca="1" si="27">D134</f>
        <v>15.187580771044344</v>
      </c>
    </row>
    <row r="135" spans="2:29" ht="18.75" x14ac:dyDescent="0.25">
      <c r="B135" s="50">
        <v>132</v>
      </c>
      <c r="C135" s="51">
        <f t="shared" ca="1" si="21"/>
        <v>0.68000954559684168</v>
      </c>
      <c r="D135" s="51">
        <f t="shared" ca="1" si="22"/>
        <v>12.520133638355784</v>
      </c>
      <c r="E135" s="51">
        <f t="shared" ca="1" si="23"/>
        <v>0.47113738959379658</v>
      </c>
      <c r="F135" s="51">
        <f t="shared" ca="1" si="24"/>
        <v>27.595923454313152</v>
      </c>
      <c r="G135" s="51">
        <f t="shared" ca="1" si="25"/>
        <v>0.41646280282128811</v>
      </c>
      <c r="H135" s="51">
        <f t="shared" ca="1" si="26"/>
        <v>9.3885330613910298</v>
      </c>
      <c r="I135" s="51">
        <f t="shared" ca="1" si="20"/>
        <v>49.504590154059969</v>
      </c>
      <c r="J135" s="51">
        <v>55.53284999996675</v>
      </c>
      <c r="AB135" s="1">
        <v>132</v>
      </c>
      <c r="AC135" s="62">
        <f t="shared" ca="1" si="27"/>
        <v>12.520133638355784</v>
      </c>
    </row>
    <row r="136" spans="2:29" ht="18.75" x14ac:dyDescent="0.25">
      <c r="B136" s="50">
        <v>133</v>
      </c>
      <c r="C136" s="51">
        <f t="shared" ca="1" si="21"/>
        <v>4.7423598082633633E-2</v>
      </c>
      <c r="D136" s="51">
        <f t="shared" ca="1" si="22"/>
        <v>3.6639303731568709</v>
      </c>
      <c r="E136" s="51">
        <f t="shared" ca="1" si="23"/>
        <v>0.37928426468170384</v>
      </c>
      <c r="F136" s="51">
        <f t="shared" ca="1" si="24"/>
        <v>26.309979705543853</v>
      </c>
      <c r="G136" s="51">
        <f t="shared" ca="1" si="25"/>
        <v>0.19767000481244135</v>
      </c>
      <c r="H136" s="51">
        <f t="shared" ca="1" si="26"/>
        <v>7.4013248541341792</v>
      </c>
      <c r="I136" s="51">
        <f t="shared" ca="1" si="20"/>
        <v>37.3752349328349</v>
      </c>
      <c r="J136" s="51">
        <v>56.021172144755653</v>
      </c>
      <c r="AB136" s="1">
        <v>133</v>
      </c>
      <c r="AC136" s="62">
        <f t="shared" ca="1" si="27"/>
        <v>3.6639303731568709</v>
      </c>
    </row>
    <row r="137" spans="2:29" ht="18.75" x14ac:dyDescent="0.25">
      <c r="B137" s="50">
        <v>134</v>
      </c>
      <c r="C137" s="51">
        <f t="shared" ca="1" si="21"/>
        <v>0.72418272133686301</v>
      </c>
      <c r="D137" s="51">
        <f t="shared" ca="1" si="22"/>
        <v>13.138558098716082</v>
      </c>
      <c r="E137" s="51">
        <f t="shared" ca="1" si="23"/>
        <v>0.1465214647245906</v>
      </c>
      <c r="F137" s="51">
        <f t="shared" ca="1" si="24"/>
        <v>23.051300506144269</v>
      </c>
      <c r="G137" s="51">
        <f t="shared" ca="1" si="25"/>
        <v>0.27585812102855789</v>
      </c>
      <c r="H137" s="51">
        <f t="shared" ca="1" si="26"/>
        <v>8.1994322633147814</v>
      </c>
      <c r="I137" s="51">
        <f t="shared" ca="1" si="20"/>
        <v>44.389290868175131</v>
      </c>
      <c r="J137" s="51">
        <v>47.589709885149929</v>
      </c>
      <c r="AB137" s="1">
        <v>134</v>
      </c>
      <c r="AC137" s="62">
        <f t="shared" ca="1" si="27"/>
        <v>13.138558098716082</v>
      </c>
    </row>
    <row r="138" spans="2:29" ht="18.75" x14ac:dyDescent="0.25">
      <c r="B138" s="50">
        <v>135</v>
      </c>
      <c r="C138" s="51">
        <f t="shared" ca="1" si="21"/>
        <v>0.95895573726817951</v>
      </c>
      <c r="D138" s="51">
        <f t="shared" ca="1" si="22"/>
        <v>16.425380321754513</v>
      </c>
      <c r="E138" s="51">
        <f t="shared" ca="1" si="23"/>
        <v>0.75451574849137848</v>
      </c>
      <c r="F138" s="51">
        <f t="shared" ca="1" si="24"/>
        <v>31.563220478879302</v>
      </c>
      <c r="G138" s="51">
        <f t="shared" ca="1" si="25"/>
        <v>0.1579588222035534</v>
      </c>
      <c r="H138" s="51">
        <f t="shared" ca="1" si="26"/>
        <v>6.9344586128142502</v>
      </c>
      <c r="I138" s="51">
        <f t="shared" ca="1" si="20"/>
        <v>54.923059413448073</v>
      </c>
      <c r="J138" s="51">
        <v>49.42407544440843</v>
      </c>
      <c r="AB138" s="1">
        <v>135</v>
      </c>
      <c r="AC138" s="62">
        <f t="shared" ca="1" si="27"/>
        <v>16.425380321754513</v>
      </c>
    </row>
    <row r="139" spans="2:29" ht="18.75" x14ac:dyDescent="0.25">
      <c r="B139" s="50">
        <v>136</v>
      </c>
      <c r="C139" s="51">
        <f t="shared" ca="1" si="21"/>
        <v>0.94114106021112498</v>
      </c>
      <c r="D139" s="51">
        <f t="shared" ca="1" si="22"/>
        <v>16.17597484295575</v>
      </c>
      <c r="E139" s="51">
        <f t="shared" ca="1" si="23"/>
        <v>0.17018216938964426</v>
      </c>
      <c r="F139" s="51">
        <f t="shared" ca="1" si="24"/>
        <v>23.382550371455018</v>
      </c>
      <c r="G139" s="51">
        <f t="shared" ca="1" si="25"/>
        <v>0.64069246367190824</v>
      </c>
      <c r="H139" s="51">
        <f t="shared" ca="1" si="26"/>
        <v>11.066018321552299</v>
      </c>
      <c r="I139" s="51">
        <f t="shared" ca="1" si="20"/>
        <v>50.624543535963063</v>
      </c>
      <c r="J139" s="51">
        <v>44.964496513004846</v>
      </c>
      <c r="AB139" s="1">
        <v>136</v>
      </c>
      <c r="AC139" s="62">
        <f t="shared" ca="1" si="27"/>
        <v>16.17597484295575</v>
      </c>
    </row>
    <row r="140" spans="2:29" ht="18.75" x14ac:dyDescent="0.25">
      <c r="B140" s="50">
        <v>137</v>
      </c>
      <c r="C140" s="51">
        <f t="shared" ca="1" si="21"/>
        <v>0.39742202079067324</v>
      </c>
      <c r="D140" s="51">
        <f t="shared" ca="1" si="22"/>
        <v>8.5639082910694242</v>
      </c>
      <c r="E140" s="51">
        <f t="shared" ca="1" si="23"/>
        <v>5.5822905433862147E-3</v>
      </c>
      <c r="F140" s="51">
        <f t="shared" ca="1" si="24"/>
        <v>21.078152067607405</v>
      </c>
      <c r="G140" s="51">
        <f t="shared" ca="1" si="25"/>
        <v>0.68841260516084024</v>
      </c>
      <c r="H140" s="51">
        <f t="shared" ca="1" si="26"/>
        <v>11.474100553372541</v>
      </c>
      <c r="I140" s="51">
        <f t="shared" ca="1" si="20"/>
        <v>41.116160912049367</v>
      </c>
      <c r="J140" s="51">
        <v>59.349662611114084</v>
      </c>
      <c r="AB140" s="1">
        <v>137</v>
      </c>
      <c r="AC140" s="62">
        <f t="shared" ca="1" si="27"/>
        <v>8.5639082910694242</v>
      </c>
    </row>
    <row r="141" spans="2:29" ht="18.75" x14ac:dyDescent="0.25">
      <c r="B141" s="50">
        <v>138</v>
      </c>
      <c r="C141" s="51">
        <f t="shared" ca="1" si="21"/>
        <v>0.42102857092105872</v>
      </c>
      <c r="D141" s="51">
        <f t="shared" ca="1" si="22"/>
        <v>8.8943999928948223</v>
      </c>
      <c r="E141" s="51">
        <f t="shared" ca="1" si="23"/>
        <v>0.80752616413797673</v>
      </c>
      <c r="F141" s="51">
        <f t="shared" ca="1" si="24"/>
        <v>32.305366297931677</v>
      </c>
      <c r="G141" s="51">
        <f t="shared" ca="1" si="25"/>
        <v>0.95646346060689413</v>
      </c>
      <c r="H141" s="51">
        <f t="shared" ca="1" si="26"/>
        <v>14.934429652487145</v>
      </c>
      <c r="I141" s="51">
        <f t="shared" ca="1" si="20"/>
        <v>56.134195943313649</v>
      </c>
      <c r="J141" s="51">
        <v>42.599568635392167</v>
      </c>
      <c r="AB141" s="1">
        <v>138</v>
      </c>
      <c r="AC141" s="62">
        <f t="shared" ca="1" si="27"/>
        <v>8.8943999928948223</v>
      </c>
    </row>
    <row r="142" spans="2:29" ht="18.75" x14ac:dyDescent="0.25">
      <c r="B142" s="50">
        <v>139</v>
      </c>
      <c r="C142" s="51">
        <f t="shared" ca="1" si="21"/>
        <v>0.5085331343133368</v>
      </c>
      <c r="D142" s="51">
        <f t="shared" ca="1" si="22"/>
        <v>10.119463880386714</v>
      </c>
      <c r="E142" s="51">
        <f t="shared" ca="1" si="23"/>
        <v>0.88763301387095594</v>
      </c>
      <c r="F142" s="51">
        <f t="shared" ca="1" si="24"/>
        <v>33.426862194193383</v>
      </c>
      <c r="G142" s="51">
        <f t="shared" ca="1" si="25"/>
        <v>0.7546229657671164</v>
      </c>
      <c r="H142" s="51">
        <f t="shared" ca="1" si="26"/>
        <v>12.096231107115406</v>
      </c>
      <c r="I142" s="51">
        <f t="shared" ca="1" si="20"/>
        <v>55.642557181695501</v>
      </c>
      <c r="J142" s="51">
        <v>51.077112274733487</v>
      </c>
      <c r="AB142" s="1">
        <v>139</v>
      </c>
      <c r="AC142" s="62">
        <f t="shared" ca="1" si="27"/>
        <v>10.119463880386714</v>
      </c>
    </row>
    <row r="143" spans="2:29" ht="18.75" x14ac:dyDescent="0.25">
      <c r="B143" s="50">
        <v>140</v>
      </c>
      <c r="C143" s="51">
        <f t="shared" ca="1" si="21"/>
        <v>0.15063243574832452</v>
      </c>
      <c r="D143" s="51">
        <f t="shared" ca="1" si="22"/>
        <v>5.1088541004765435</v>
      </c>
      <c r="E143" s="51">
        <f t="shared" ca="1" si="23"/>
        <v>0.58759089294334765</v>
      </c>
      <c r="F143" s="51">
        <f t="shared" ca="1" si="24"/>
        <v>29.226272501206868</v>
      </c>
      <c r="G143" s="51">
        <f t="shared" ca="1" si="25"/>
        <v>0.95516696827821479</v>
      </c>
      <c r="H143" s="51">
        <f t="shared" ca="1" si="26"/>
        <v>14.90389954707916</v>
      </c>
      <c r="I143" s="51">
        <f t="shared" ca="1" si="20"/>
        <v>49.239026148762576</v>
      </c>
      <c r="J143" s="51">
        <v>63.300930648565632</v>
      </c>
      <c r="AB143" s="1">
        <v>140</v>
      </c>
      <c r="AC143" s="62">
        <f t="shared" ca="1" si="27"/>
        <v>5.1088541004765435</v>
      </c>
    </row>
    <row r="144" spans="2:29" ht="18.75" x14ac:dyDescent="0.25">
      <c r="B144" s="50">
        <v>141</v>
      </c>
      <c r="C144" s="51">
        <f t="shared" ca="1" si="21"/>
        <v>0.58327162999571913</v>
      </c>
      <c r="D144" s="51">
        <f t="shared" ca="1" si="22"/>
        <v>11.165802819940067</v>
      </c>
      <c r="E144" s="51">
        <f t="shared" ca="1" si="23"/>
        <v>0.12522977909249478</v>
      </c>
      <c r="F144" s="51">
        <f t="shared" ca="1" si="24"/>
        <v>22.753216907294927</v>
      </c>
      <c r="G144" s="51">
        <f t="shared" ca="1" si="25"/>
        <v>0.34685761071459109</v>
      </c>
      <c r="H144" s="51">
        <f t="shared" ca="1" si="26"/>
        <v>8.8302697922163027</v>
      </c>
      <c r="I144" s="51">
        <f t="shared" ca="1" si="20"/>
        <v>42.749289519451295</v>
      </c>
      <c r="J144" s="51">
        <v>46.658315939956843</v>
      </c>
      <c r="AB144" s="1">
        <v>141</v>
      </c>
      <c r="AC144" s="62">
        <f t="shared" ca="1" si="27"/>
        <v>11.165802819940067</v>
      </c>
    </row>
    <row r="145" spans="2:29" ht="18.75" x14ac:dyDescent="0.25">
      <c r="B145" s="50">
        <v>142</v>
      </c>
      <c r="C145" s="51">
        <f t="shared" ca="1" si="21"/>
        <v>0.73669321795293419</v>
      </c>
      <c r="D145" s="51">
        <f t="shared" ca="1" si="22"/>
        <v>13.313705051341078</v>
      </c>
      <c r="E145" s="51">
        <f t="shared" ca="1" si="23"/>
        <v>4.1648981131691354E-2</v>
      </c>
      <c r="F145" s="51">
        <f t="shared" ca="1" si="24"/>
        <v>21.583085735843678</v>
      </c>
      <c r="G145" s="51">
        <f t="shared" ca="1" si="25"/>
        <v>0.72046055358211103</v>
      </c>
      <c r="H145" s="51">
        <f t="shared" ca="1" si="26"/>
        <v>11.765989515777303</v>
      </c>
      <c r="I145" s="51">
        <f t="shared" ca="1" si="20"/>
        <v>46.662780302962062</v>
      </c>
      <c r="J145" s="51">
        <v>39.598313901964978</v>
      </c>
      <c r="AB145" s="1">
        <v>142</v>
      </c>
      <c r="AC145" s="62">
        <f t="shared" ca="1" si="27"/>
        <v>13.313705051341078</v>
      </c>
    </row>
    <row r="146" spans="2:29" ht="18.75" x14ac:dyDescent="0.25">
      <c r="B146" s="50">
        <v>143</v>
      </c>
      <c r="C146" s="51">
        <f t="shared" ca="1" si="21"/>
        <v>7.0910410314305228E-2</v>
      </c>
      <c r="D146" s="51">
        <f t="shared" ca="1" si="22"/>
        <v>3.9927457444002732</v>
      </c>
      <c r="E146" s="51">
        <f t="shared" ca="1" si="23"/>
        <v>4.1589016903102571E-2</v>
      </c>
      <c r="F146" s="51">
        <f t="shared" ca="1" si="24"/>
        <v>21.582246236643435</v>
      </c>
      <c r="G146" s="51">
        <f t="shared" ca="1" si="25"/>
        <v>0.42301842236884968</v>
      </c>
      <c r="H146" s="51">
        <f t="shared" ca="1" si="26"/>
        <v>9.4386182828420004</v>
      </c>
      <c r="I146" s="51">
        <f t="shared" ca="1" si="20"/>
        <v>35.01361026388571</v>
      </c>
      <c r="J146" s="51">
        <v>48.828585082409028</v>
      </c>
      <c r="AB146" s="1">
        <v>143</v>
      </c>
      <c r="AC146" s="62">
        <f t="shared" ca="1" si="27"/>
        <v>3.9927457444002732</v>
      </c>
    </row>
    <row r="147" spans="2:29" ht="18.75" x14ac:dyDescent="0.25">
      <c r="B147" s="50">
        <v>144</v>
      </c>
      <c r="C147" s="51">
        <f t="shared" ca="1" si="21"/>
        <v>0.13263964914573112</v>
      </c>
      <c r="D147" s="51">
        <f t="shared" ca="1" si="22"/>
        <v>4.8569550880402357</v>
      </c>
      <c r="E147" s="51">
        <f t="shared" ca="1" si="23"/>
        <v>0.69738027870551955</v>
      </c>
      <c r="F147" s="51">
        <f t="shared" ca="1" si="24"/>
        <v>30.763323901877271</v>
      </c>
      <c r="G147" s="51">
        <f t="shared" ca="1" si="25"/>
        <v>0.15489827099810649</v>
      </c>
      <c r="H147" s="51">
        <f t="shared" ca="1" si="26"/>
        <v>6.8961558692914782</v>
      </c>
      <c r="I147" s="51">
        <f t="shared" ca="1" si="20"/>
        <v>42.516434859208985</v>
      </c>
      <c r="J147" s="51">
        <v>54.221517752070142</v>
      </c>
      <c r="AB147" s="1">
        <v>144</v>
      </c>
      <c r="AC147" s="62">
        <f t="shared" ca="1" si="27"/>
        <v>4.8569550880402357</v>
      </c>
    </row>
    <row r="148" spans="2:29" ht="18.75" x14ac:dyDescent="0.25">
      <c r="B148" s="50">
        <v>145</v>
      </c>
      <c r="C148" s="51">
        <f t="shared" ca="1" si="21"/>
        <v>0.29322195251058625</v>
      </c>
      <c r="D148" s="51">
        <f t="shared" ca="1" si="22"/>
        <v>7.1051073351482072</v>
      </c>
      <c r="E148" s="51">
        <f t="shared" ca="1" si="23"/>
        <v>0.86480504396704783</v>
      </c>
      <c r="F148" s="51">
        <f t="shared" ca="1" si="24"/>
        <v>33.107270615538667</v>
      </c>
      <c r="G148" s="51">
        <f t="shared" ca="1" si="25"/>
        <v>0.25568121730101356</v>
      </c>
      <c r="H148" s="51">
        <f t="shared" ca="1" si="26"/>
        <v>8.0056727115842605</v>
      </c>
      <c r="I148" s="51">
        <f t="shared" ca="1" si="20"/>
        <v>48.218050662271132</v>
      </c>
      <c r="J148" s="51">
        <v>42.953301681238628</v>
      </c>
      <c r="AB148" s="1">
        <v>145</v>
      </c>
      <c r="AC148" s="62">
        <f t="shared" ca="1" si="27"/>
        <v>7.1051073351482072</v>
      </c>
    </row>
    <row r="149" spans="2:29" ht="18.75" x14ac:dyDescent="0.25">
      <c r="B149" s="50">
        <v>146</v>
      </c>
      <c r="C149" s="51">
        <f t="shared" ca="1" si="21"/>
        <v>0.3660622285679147</v>
      </c>
      <c r="D149" s="51">
        <f t="shared" ca="1" si="22"/>
        <v>8.1248711999508068</v>
      </c>
      <c r="E149" s="51">
        <f t="shared" ca="1" si="23"/>
        <v>0.31882636478045989</v>
      </c>
      <c r="F149" s="51">
        <f t="shared" ca="1" si="24"/>
        <v>25.463569106926439</v>
      </c>
      <c r="G149" s="51">
        <f t="shared" ca="1" si="25"/>
        <v>0.60311351246504408</v>
      </c>
      <c r="H149" s="51">
        <f t="shared" ca="1" si="26"/>
        <v>10.763424354790068</v>
      </c>
      <c r="I149" s="51">
        <f t="shared" ca="1" si="20"/>
        <v>44.351864661667314</v>
      </c>
      <c r="J149" s="51">
        <v>40.656836282611728</v>
      </c>
      <c r="AB149" s="1">
        <v>146</v>
      </c>
      <c r="AC149" s="62">
        <f t="shared" ca="1" si="27"/>
        <v>8.1248711999508068</v>
      </c>
    </row>
    <row r="150" spans="2:29" ht="18.75" x14ac:dyDescent="0.25">
      <c r="B150" s="50">
        <v>147</v>
      </c>
      <c r="C150" s="51">
        <f t="shared" ca="1" si="21"/>
        <v>0.56382371072517068</v>
      </c>
      <c r="D150" s="51">
        <f t="shared" ca="1" si="22"/>
        <v>10.89353195015239</v>
      </c>
      <c r="E150" s="51">
        <f t="shared" ca="1" si="23"/>
        <v>0.29309144463510861</v>
      </c>
      <c r="F150" s="51">
        <f t="shared" ca="1" si="24"/>
        <v>25.10328022489152</v>
      </c>
      <c r="G150" s="51">
        <f t="shared" ca="1" si="25"/>
        <v>0.83282363054025466</v>
      </c>
      <c r="H150" s="51">
        <f t="shared" ca="1" si="26"/>
        <v>12.952373015326753</v>
      </c>
      <c r="I150" s="51">
        <f t="shared" ca="1" si="20"/>
        <v>48.94918519037067</v>
      </c>
      <c r="J150" s="51">
        <v>47.030806014344122</v>
      </c>
      <c r="AB150" s="1">
        <v>147</v>
      </c>
      <c r="AC150" s="62">
        <f t="shared" ca="1" si="27"/>
        <v>10.89353195015239</v>
      </c>
    </row>
    <row r="151" spans="2:29" ht="18.75" x14ac:dyDescent="0.25">
      <c r="B151" s="50">
        <v>148</v>
      </c>
      <c r="C151" s="51">
        <f t="shared" ca="1" si="21"/>
        <v>0.3321614671317149</v>
      </c>
      <c r="D151" s="51">
        <f t="shared" ca="1" si="22"/>
        <v>7.6502605398440089</v>
      </c>
      <c r="E151" s="51">
        <f t="shared" ca="1" si="23"/>
        <v>0.28225439489473114</v>
      </c>
      <c r="F151" s="51">
        <f t="shared" ca="1" si="24"/>
        <v>24.951561528526234</v>
      </c>
      <c r="G151" s="51">
        <f t="shared" ca="1" si="25"/>
        <v>0.61369643666348761</v>
      </c>
      <c r="H151" s="51">
        <f t="shared" ca="1" si="26"/>
        <v>10.847134878206884</v>
      </c>
      <c r="I151" s="51">
        <f t="shared" ca="1" si="20"/>
        <v>43.448956946577127</v>
      </c>
      <c r="J151" s="51">
        <v>45.607244868345838</v>
      </c>
      <c r="AB151" s="1">
        <v>148</v>
      </c>
      <c r="AC151" s="62">
        <f t="shared" ca="1" si="27"/>
        <v>7.6502605398440089</v>
      </c>
    </row>
    <row r="152" spans="2:29" ht="18.75" x14ac:dyDescent="0.25">
      <c r="B152" s="50">
        <v>149</v>
      </c>
      <c r="C152" s="51">
        <f t="shared" ca="1" si="21"/>
        <v>0.61666564864709394</v>
      </c>
      <c r="D152" s="51">
        <f t="shared" ca="1" si="22"/>
        <v>11.633319081059316</v>
      </c>
      <c r="E152" s="51">
        <f t="shared" ca="1" si="23"/>
        <v>0.70695429866461046</v>
      </c>
      <c r="F152" s="51">
        <f t="shared" ca="1" si="24"/>
        <v>30.897360181304546</v>
      </c>
      <c r="G152" s="51">
        <f t="shared" ca="1" si="25"/>
        <v>0.45459760377554448</v>
      </c>
      <c r="H152" s="51">
        <f t="shared" ca="1" si="26"/>
        <v>9.6746209757561026</v>
      </c>
      <c r="I152" s="51">
        <f t="shared" ca="1" si="20"/>
        <v>52.20530023811996</v>
      </c>
      <c r="J152" s="51">
        <v>46.78425785609096</v>
      </c>
      <c r="AB152" s="1">
        <v>149</v>
      </c>
      <c r="AC152" s="62">
        <f t="shared" ca="1" si="27"/>
        <v>11.633319081059316</v>
      </c>
    </row>
    <row r="153" spans="2:29" ht="18.75" x14ac:dyDescent="0.25">
      <c r="B153" s="50">
        <v>150</v>
      </c>
      <c r="C153" s="51">
        <f t="shared" ca="1" si="21"/>
        <v>0.62642311903024317</v>
      </c>
      <c r="D153" s="51">
        <f t="shared" ca="1" si="22"/>
        <v>11.769923666423404</v>
      </c>
      <c r="E153" s="51">
        <f t="shared" ca="1" si="23"/>
        <v>0.44013931474179935</v>
      </c>
      <c r="F153" s="51">
        <f t="shared" ca="1" si="24"/>
        <v>27.161950406385191</v>
      </c>
      <c r="G153" s="51">
        <f t="shared" ca="1" si="25"/>
        <v>0.23507215134686388</v>
      </c>
      <c r="H153" s="51">
        <f t="shared" ca="1" si="26"/>
        <v>7.7996948686341154</v>
      </c>
      <c r="I153" s="51">
        <f t="shared" ca="1" si="20"/>
        <v>46.73156894144271</v>
      </c>
      <c r="J153" s="51">
        <v>44.624504747128192</v>
      </c>
      <c r="AB153" s="1">
        <v>150</v>
      </c>
      <c r="AC153" s="62">
        <f t="shared" ca="1" si="27"/>
        <v>11.769923666423404</v>
      </c>
    </row>
    <row r="154" spans="2:29" ht="18.75" x14ac:dyDescent="0.25">
      <c r="B154" s="50">
        <v>151</v>
      </c>
      <c r="C154" s="51">
        <f t="shared" ca="1" si="21"/>
        <v>0.74136352472350375</v>
      </c>
      <c r="D154" s="51">
        <f t="shared" ca="1" si="22"/>
        <v>13.379089346129053</v>
      </c>
      <c r="E154" s="51">
        <f t="shared" ca="1" si="23"/>
        <v>0.92178306885295946</v>
      </c>
      <c r="F154" s="51">
        <f t="shared" ca="1" si="24"/>
        <v>33.904962963941429</v>
      </c>
      <c r="G154" s="51">
        <f t="shared" ca="1" si="25"/>
        <v>8.4782368115261297E-2</v>
      </c>
      <c r="H154" s="51">
        <f t="shared" ca="1" si="26"/>
        <v>5.8824767258896653</v>
      </c>
      <c r="I154" s="51">
        <f t="shared" ca="1" si="20"/>
        <v>53.166529035960146</v>
      </c>
      <c r="J154" s="51">
        <v>57.603302404197983</v>
      </c>
      <c r="AB154" s="1">
        <v>151</v>
      </c>
      <c r="AC154" s="62">
        <f t="shared" ca="1" si="27"/>
        <v>13.379089346129053</v>
      </c>
    </row>
    <row r="155" spans="2:29" ht="18.75" x14ac:dyDescent="0.25">
      <c r="B155" s="50">
        <v>152</v>
      </c>
      <c r="C155" s="51">
        <f t="shared" ca="1" si="21"/>
        <v>0.98314355168016854</v>
      </c>
      <c r="D155" s="51">
        <f t="shared" ca="1" si="22"/>
        <v>16.76400972352236</v>
      </c>
      <c r="E155" s="51">
        <f t="shared" ca="1" si="23"/>
        <v>0.48930808538976645</v>
      </c>
      <c r="F155" s="51">
        <f t="shared" ca="1" si="24"/>
        <v>27.850313195456732</v>
      </c>
      <c r="G155" s="51">
        <f t="shared" ca="1" si="25"/>
        <v>0.91722846602272734</v>
      </c>
      <c r="H155" s="51">
        <f t="shared" ca="1" si="26"/>
        <v>14.151911109222059</v>
      </c>
      <c r="I155" s="51">
        <f t="shared" ca="1" si="20"/>
        <v>58.766234028201154</v>
      </c>
      <c r="J155" s="51">
        <v>47.162752026513466</v>
      </c>
      <c r="AB155" s="1">
        <v>152</v>
      </c>
      <c r="AC155" s="62">
        <f t="shared" ca="1" si="27"/>
        <v>16.76400972352236</v>
      </c>
    </row>
    <row r="156" spans="2:29" ht="18.75" x14ac:dyDescent="0.25">
      <c r="B156" s="50">
        <v>153</v>
      </c>
      <c r="C156" s="51">
        <f t="shared" ca="1" si="21"/>
        <v>5.5368549423040259E-2</v>
      </c>
      <c r="D156" s="51">
        <f t="shared" ca="1" si="22"/>
        <v>3.7751596919225636</v>
      </c>
      <c r="E156" s="51">
        <f t="shared" ca="1" si="23"/>
        <v>0.55214175018840983</v>
      </c>
      <c r="F156" s="51">
        <f t="shared" ca="1" si="24"/>
        <v>28.729984502637738</v>
      </c>
      <c r="G156" s="51">
        <f t="shared" ca="1" si="25"/>
        <v>0.41863062950802277</v>
      </c>
      <c r="H156" s="51">
        <f t="shared" ca="1" si="26"/>
        <v>9.4051386941881461</v>
      </c>
      <c r="I156" s="51">
        <f t="shared" ca="1" si="20"/>
        <v>41.910282888748448</v>
      </c>
      <c r="J156" s="51">
        <v>51.24519804960569</v>
      </c>
      <c r="AB156" s="1">
        <v>153</v>
      </c>
      <c r="AC156" s="62">
        <f t="shared" ca="1" si="27"/>
        <v>3.7751596919225636</v>
      </c>
    </row>
    <row r="157" spans="2:29" ht="18.75" x14ac:dyDescent="0.25">
      <c r="B157" s="50">
        <v>154</v>
      </c>
      <c r="C157" s="51">
        <f t="shared" ca="1" si="21"/>
        <v>0.96140039308677305</v>
      </c>
      <c r="D157" s="51">
        <f t="shared" ca="1" si="22"/>
        <v>16.459605503214824</v>
      </c>
      <c r="E157" s="51">
        <f t="shared" ca="1" si="23"/>
        <v>0.27810040614688292</v>
      </c>
      <c r="F157" s="51">
        <f t="shared" ca="1" si="24"/>
        <v>24.893405686056362</v>
      </c>
      <c r="G157" s="51">
        <f t="shared" ca="1" si="25"/>
        <v>0.66587663888294213</v>
      </c>
      <c r="H157" s="51">
        <f t="shared" ca="1" si="26"/>
        <v>11.277754864611996</v>
      </c>
      <c r="I157" s="51">
        <f t="shared" ca="1" si="20"/>
        <v>52.630766053883178</v>
      </c>
      <c r="J157" s="51">
        <v>52.861043100381956</v>
      </c>
      <c r="AB157" s="1">
        <v>154</v>
      </c>
      <c r="AC157" s="62">
        <f t="shared" ca="1" si="27"/>
        <v>16.459605503214824</v>
      </c>
    </row>
    <row r="158" spans="2:29" ht="18.75" x14ac:dyDescent="0.25">
      <c r="B158" s="50">
        <v>155</v>
      </c>
      <c r="C158" s="51">
        <f t="shared" ca="1" si="21"/>
        <v>0.26060536118640365</v>
      </c>
      <c r="D158" s="51">
        <f t="shared" ca="1" si="22"/>
        <v>6.6484750566096515</v>
      </c>
      <c r="E158" s="51">
        <f t="shared" ca="1" si="23"/>
        <v>0.65357572468249214</v>
      </c>
      <c r="F158" s="51">
        <f t="shared" ca="1" si="24"/>
        <v>30.150060145554892</v>
      </c>
      <c r="G158" s="51">
        <f t="shared" ca="1" si="25"/>
        <v>0.8632983043584731</v>
      </c>
      <c r="H158" s="51">
        <f t="shared" ca="1" si="26"/>
        <v>13.339840690233602</v>
      </c>
      <c r="I158" s="51">
        <f t="shared" ca="1" si="20"/>
        <v>50.138375892398145</v>
      </c>
      <c r="J158" s="51">
        <v>51.837288904455313</v>
      </c>
      <c r="AB158" s="1">
        <v>155</v>
      </c>
      <c r="AC158" s="62">
        <f t="shared" ca="1" si="27"/>
        <v>6.6484750566096515</v>
      </c>
    </row>
    <row r="159" spans="2:29" ht="18.75" x14ac:dyDescent="0.25">
      <c r="B159" s="50">
        <v>156</v>
      </c>
      <c r="C159" s="51">
        <f t="shared" ca="1" si="21"/>
        <v>0.17058605058270315</v>
      </c>
      <c r="D159" s="51">
        <f t="shared" ca="1" si="22"/>
        <v>5.3882047081578444</v>
      </c>
      <c r="E159" s="51">
        <f t="shared" ca="1" si="23"/>
        <v>0.36131619542949767</v>
      </c>
      <c r="F159" s="51">
        <f t="shared" ca="1" si="24"/>
        <v>26.058426736012969</v>
      </c>
      <c r="G159" s="51">
        <f t="shared" ca="1" si="25"/>
        <v>0.87782652296395602</v>
      </c>
      <c r="H159" s="51">
        <f t="shared" ca="1" si="26"/>
        <v>13.539797585468111</v>
      </c>
      <c r="I159" s="51">
        <f t="shared" ca="1" si="20"/>
        <v>44.986429029638927</v>
      </c>
      <c r="J159" s="51">
        <v>42.137285779997526</v>
      </c>
      <c r="AB159" s="1">
        <v>156</v>
      </c>
      <c r="AC159" s="62">
        <f t="shared" ca="1" si="27"/>
        <v>5.3882047081578444</v>
      </c>
    </row>
    <row r="160" spans="2:29" ht="18.75" x14ac:dyDescent="0.25">
      <c r="B160" s="50">
        <v>157</v>
      </c>
      <c r="C160" s="51">
        <f t="shared" ca="1" si="21"/>
        <v>0.90333963931637873</v>
      </c>
      <c r="D160" s="51">
        <f t="shared" ca="1" si="22"/>
        <v>15.646754950429303</v>
      </c>
      <c r="E160" s="51">
        <f t="shared" ca="1" si="23"/>
        <v>0.4653534806494517</v>
      </c>
      <c r="F160" s="51">
        <f t="shared" ca="1" si="24"/>
        <v>27.514948729092325</v>
      </c>
      <c r="G160" s="51">
        <f t="shared" ca="1" si="25"/>
        <v>0.1801151350940583</v>
      </c>
      <c r="H160" s="51">
        <f t="shared" ca="1" si="26"/>
        <v>7.2013430280349295</v>
      </c>
      <c r="I160" s="51">
        <f t="shared" ca="1" si="20"/>
        <v>50.363046707556556</v>
      </c>
      <c r="J160" s="51">
        <v>48.828690667129052</v>
      </c>
      <c r="AB160" s="1">
        <v>157</v>
      </c>
      <c r="AC160" s="62">
        <f t="shared" ca="1" si="27"/>
        <v>15.646754950429303</v>
      </c>
    </row>
    <row r="161" spans="2:29" ht="18.75" x14ac:dyDescent="0.25">
      <c r="B161" s="50">
        <v>158</v>
      </c>
      <c r="C161" s="51">
        <f t="shared" ca="1" si="21"/>
        <v>0.73703638298820606</v>
      </c>
      <c r="D161" s="51">
        <f t="shared" ca="1" si="22"/>
        <v>13.318509361834884</v>
      </c>
      <c r="E161" s="51">
        <f t="shared" ca="1" si="23"/>
        <v>0.63824083472828308</v>
      </c>
      <c r="F161" s="51">
        <f t="shared" ca="1" si="24"/>
        <v>29.935371686195964</v>
      </c>
      <c r="G161" s="51">
        <f t="shared" ca="1" si="25"/>
        <v>9.4601525450835888E-3</v>
      </c>
      <c r="H161" s="51">
        <f t="shared" ca="1" si="26"/>
        <v>3.9628576994645632</v>
      </c>
      <c r="I161" s="51">
        <f t="shared" ca="1" si="20"/>
        <v>47.216738747495413</v>
      </c>
      <c r="J161" s="51">
        <v>43.929179620174686</v>
      </c>
      <c r="AB161" s="1">
        <v>158</v>
      </c>
      <c r="AC161" s="62">
        <f t="shared" ca="1" si="27"/>
        <v>13.318509361834884</v>
      </c>
    </row>
    <row r="162" spans="2:29" ht="18.75" x14ac:dyDescent="0.25">
      <c r="B162" s="50">
        <v>159</v>
      </c>
      <c r="C162" s="51">
        <f t="shared" ca="1" si="21"/>
        <v>0.28546683532202699</v>
      </c>
      <c r="D162" s="51">
        <f t="shared" ca="1" si="22"/>
        <v>6.9965356945083776</v>
      </c>
      <c r="E162" s="51">
        <f t="shared" ca="1" si="23"/>
        <v>0.9479590565366286</v>
      </c>
      <c r="F162" s="51">
        <f t="shared" ca="1" si="24"/>
        <v>34.271426791512802</v>
      </c>
      <c r="G162" s="51">
        <f t="shared" ca="1" si="25"/>
        <v>0.76113459605814504</v>
      </c>
      <c r="H162" s="51">
        <f t="shared" ca="1" si="26"/>
        <v>12.161734857792332</v>
      </c>
      <c r="I162" s="51">
        <f t="shared" ca="1" si="20"/>
        <v>53.429697343813508</v>
      </c>
      <c r="J162" s="51">
        <v>46.461940043579673</v>
      </c>
      <c r="AB162" s="1">
        <v>159</v>
      </c>
      <c r="AC162" s="62">
        <f t="shared" ca="1" si="27"/>
        <v>6.9965356945083776</v>
      </c>
    </row>
    <row r="163" spans="2:29" ht="18.75" x14ac:dyDescent="0.25">
      <c r="B163" s="50">
        <v>160</v>
      </c>
      <c r="C163" s="51">
        <f t="shared" ca="1" si="21"/>
        <v>0.82985910194010237</v>
      </c>
      <c r="D163" s="51">
        <f t="shared" ca="1" si="22"/>
        <v>14.618027427161433</v>
      </c>
      <c r="E163" s="51">
        <f t="shared" ca="1" si="23"/>
        <v>0.25566679714026563</v>
      </c>
      <c r="F163" s="51">
        <f t="shared" ca="1" si="24"/>
        <v>24.579335159963719</v>
      </c>
      <c r="G163" s="51">
        <f t="shared" ca="1" si="25"/>
        <v>0.61723794634928664</v>
      </c>
      <c r="H163" s="51">
        <f t="shared" ca="1" si="26"/>
        <v>10.87540358409063</v>
      </c>
      <c r="I163" s="51">
        <f t="shared" ca="1" si="20"/>
        <v>50.07276617121579</v>
      </c>
      <c r="J163" s="51">
        <v>44.498718668854558</v>
      </c>
      <c r="AB163" s="1">
        <v>160</v>
      </c>
      <c r="AC163" s="62">
        <f t="shared" ca="1" si="27"/>
        <v>14.618027427161433</v>
      </c>
    </row>
    <row r="164" spans="2:29" ht="18.75" x14ac:dyDescent="0.25">
      <c r="B164" s="50">
        <v>161</v>
      </c>
      <c r="C164" s="51">
        <f t="shared" ca="1" si="21"/>
        <v>0.60382789903859357</v>
      </c>
      <c r="D164" s="51">
        <f t="shared" ca="1" si="22"/>
        <v>11.45359058654031</v>
      </c>
      <c r="E164" s="51">
        <f t="shared" ca="1" si="23"/>
        <v>0.12200815483497951</v>
      </c>
      <c r="F164" s="51">
        <f t="shared" ca="1" si="24"/>
        <v>22.708114167689715</v>
      </c>
      <c r="G164" s="51">
        <f t="shared" ca="1" si="25"/>
        <v>0.76704183249430591</v>
      </c>
      <c r="H164" s="51">
        <f t="shared" ca="1" si="26"/>
        <v>12.221935494830776</v>
      </c>
      <c r="I164" s="51">
        <f t="shared" ref="I164:I195" ca="1" si="28">D164+F164+H164</f>
        <v>46.383640249060797</v>
      </c>
      <c r="J164" s="51">
        <v>51.290714274729908</v>
      </c>
      <c r="AB164" s="1">
        <v>161</v>
      </c>
      <c r="AC164" s="62">
        <f t="shared" ca="1" si="27"/>
        <v>11.45359058654031</v>
      </c>
    </row>
    <row r="165" spans="2:29" ht="18.75" x14ac:dyDescent="0.25">
      <c r="B165" s="50">
        <v>162</v>
      </c>
      <c r="C165" s="51">
        <f t="shared" ca="1" si="21"/>
        <v>0.65137092495450277</v>
      </c>
      <c r="D165" s="51">
        <f t="shared" ca="1" si="22"/>
        <v>12.11919294936304</v>
      </c>
      <c r="E165" s="51">
        <f t="shared" ca="1" si="23"/>
        <v>0.36528429420823871</v>
      </c>
      <c r="F165" s="51">
        <f t="shared" ca="1" si="24"/>
        <v>26.11398011891534</v>
      </c>
      <c r="G165" s="51">
        <f t="shared" ca="1" si="25"/>
        <v>0.87007843906388727</v>
      </c>
      <c r="H165" s="51">
        <f t="shared" ca="1" si="26"/>
        <v>13.431763324590275</v>
      </c>
      <c r="I165" s="51">
        <f t="shared" ca="1" si="28"/>
        <v>51.664936392868654</v>
      </c>
      <c r="J165" s="51">
        <v>50.727030038541201</v>
      </c>
      <c r="AB165" s="1">
        <v>162</v>
      </c>
      <c r="AC165" s="62">
        <f t="shared" ca="1" si="27"/>
        <v>12.11919294936304</v>
      </c>
    </row>
    <row r="166" spans="2:29" ht="18.75" x14ac:dyDescent="0.25">
      <c r="B166" s="50">
        <v>163</v>
      </c>
      <c r="C166" s="51">
        <f t="shared" ca="1" si="21"/>
        <v>0.23275374976312191</v>
      </c>
      <c r="D166" s="51">
        <f t="shared" ca="1" si="22"/>
        <v>6.2585524966837065</v>
      </c>
      <c r="E166" s="51">
        <f t="shared" ca="1" si="23"/>
        <v>0.64190122220573531</v>
      </c>
      <c r="F166" s="51">
        <f t="shared" ca="1" si="24"/>
        <v>29.986617110880296</v>
      </c>
      <c r="G166" s="51">
        <f t="shared" ca="1" si="25"/>
        <v>0.5375680933885344</v>
      </c>
      <c r="H166" s="51">
        <f t="shared" ca="1" si="26"/>
        <v>10.268111197596649</v>
      </c>
      <c r="I166" s="51">
        <f t="shared" ca="1" si="28"/>
        <v>46.513280805160647</v>
      </c>
      <c r="J166" s="51">
        <v>40.748472195687569</v>
      </c>
      <c r="AB166" s="1">
        <v>163</v>
      </c>
      <c r="AC166" s="62">
        <f t="shared" ca="1" si="27"/>
        <v>6.2585524966837065</v>
      </c>
    </row>
    <row r="167" spans="2:29" ht="18.75" x14ac:dyDescent="0.25">
      <c r="B167" s="50">
        <v>164</v>
      </c>
      <c r="C167" s="51">
        <f t="shared" ca="1" si="21"/>
        <v>0.19721547427458985</v>
      </c>
      <c r="D167" s="51">
        <f t="shared" ca="1" si="22"/>
        <v>5.7610166398442582</v>
      </c>
      <c r="E167" s="51">
        <f t="shared" ca="1" si="23"/>
        <v>0.17771068893256015</v>
      </c>
      <c r="F167" s="51">
        <f t="shared" ca="1" si="24"/>
        <v>23.487949645055842</v>
      </c>
      <c r="G167" s="51">
        <f t="shared" ca="1" si="25"/>
        <v>0.95722096169351267</v>
      </c>
      <c r="H167" s="51">
        <f t="shared" ca="1" si="26"/>
        <v>14.952478143209269</v>
      </c>
      <c r="I167" s="51">
        <f t="shared" ca="1" si="28"/>
        <v>44.201444428109369</v>
      </c>
      <c r="J167" s="51">
        <v>35.08198072432873</v>
      </c>
      <c r="AB167" s="1">
        <v>164</v>
      </c>
      <c r="AC167" s="62">
        <f t="shared" ca="1" si="27"/>
        <v>5.7610166398442582</v>
      </c>
    </row>
    <row r="168" spans="2:29" ht="18.75" x14ac:dyDescent="0.25">
      <c r="B168" s="50">
        <v>165</v>
      </c>
      <c r="C168" s="51">
        <f t="shared" ca="1" si="21"/>
        <v>0.50925823902214729</v>
      </c>
      <c r="D168" s="51">
        <f t="shared" ca="1" si="22"/>
        <v>10.129615346310061</v>
      </c>
      <c r="E168" s="51">
        <f t="shared" ca="1" si="23"/>
        <v>0.93629927391119938</v>
      </c>
      <c r="F168" s="51">
        <f t="shared" ca="1" si="24"/>
        <v>34.108189834756793</v>
      </c>
      <c r="G168" s="51">
        <f t="shared" ca="1" si="25"/>
        <v>0.10335247298751971</v>
      </c>
      <c r="H168" s="51">
        <f t="shared" ca="1" si="26"/>
        <v>6.182537093700077</v>
      </c>
      <c r="I168" s="51">
        <f t="shared" ca="1" si="28"/>
        <v>50.420342274766931</v>
      </c>
      <c r="J168" s="51">
        <v>51.771698109912322</v>
      </c>
      <c r="AB168" s="1">
        <v>165</v>
      </c>
      <c r="AC168" s="62">
        <f t="shared" ca="1" si="27"/>
        <v>10.129615346310061</v>
      </c>
    </row>
    <row r="169" spans="2:29" ht="18.75" x14ac:dyDescent="0.25">
      <c r="B169" s="50">
        <v>166</v>
      </c>
      <c r="C169" s="51">
        <f t="shared" ca="1" si="21"/>
        <v>0.62884227946227866</v>
      </c>
      <c r="D169" s="51">
        <f t="shared" ca="1" si="22"/>
        <v>11.803791912471901</v>
      </c>
      <c r="E169" s="51">
        <f t="shared" ca="1" si="23"/>
        <v>0.56263509952755786</v>
      </c>
      <c r="F169" s="51">
        <f t="shared" ca="1" si="24"/>
        <v>28.876891393385812</v>
      </c>
      <c r="G169" s="51">
        <f t="shared" ca="1" si="25"/>
        <v>0.26415846441849888</v>
      </c>
      <c r="H169" s="51">
        <f t="shared" ca="1" si="26"/>
        <v>8.0879789222256893</v>
      </c>
      <c r="I169" s="51">
        <f t="shared" ca="1" si="28"/>
        <v>48.7686622280834</v>
      </c>
      <c r="J169" s="51">
        <v>41.653311756443678</v>
      </c>
      <c r="AB169" s="1">
        <v>166</v>
      </c>
      <c r="AC169" s="62">
        <f t="shared" ca="1" si="27"/>
        <v>11.803791912471901</v>
      </c>
    </row>
    <row r="170" spans="2:29" ht="18.75" x14ac:dyDescent="0.25">
      <c r="B170" s="50">
        <v>167</v>
      </c>
      <c r="C170" s="51">
        <f t="shared" ca="1" si="21"/>
        <v>0.21284145188738157</v>
      </c>
      <c r="D170" s="51">
        <f t="shared" ca="1" si="22"/>
        <v>5.9797803264233416</v>
      </c>
      <c r="E170" s="51">
        <f t="shared" ca="1" si="23"/>
        <v>0.85119220950610242</v>
      </c>
      <c r="F170" s="51">
        <f t="shared" ca="1" si="24"/>
        <v>32.916690933085434</v>
      </c>
      <c r="G170" s="51">
        <f t="shared" ca="1" si="25"/>
        <v>0.63802695804810849</v>
      </c>
      <c r="H170" s="51">
        <f t="shared" ca="1" si="26"/>
        <v>11.044048513353609</v>
      </c>
      <c r="I170" s="51">
        <f t="shared" ca="1" si="28"/>
        <v>49.94051977286238</v>
      </c>
      <c r="J170" s="51">
        <v>46.397950566849694</v>
      </c>
      <c r="AB170" s="1">
        <v>167</v>
      </c>
      <c r="AC170" s="62">
        <f t="shared" ca="1" si="27"/>
        <v>5.9797803264233416</v>
      </c>
    </row>
    <row r="171" spans="2:29" ht="18.75" x14ac:dyDescent="0.25">
      <c r="B171" s="50">
        <v>168</v>
      </c>
      <c r="C171" s="51">
        <f t="shared" ca="1" si="21"/>
        <v>0.89779110463287037</v>
      </c>
      <c r="D171" s="51">
        <f t="shared" ca="1" si="22"/>
        <v>15.569075464860186</v>
      </c>
      <c r="E171" s="51">
        <f t="shared" ca="1" si="23"/>
        <v>0.92738097302077149</v>
      </c>
      <c r="F171" s="51">
        <f t="shared" ca="1" si="24"/>
        <v>33.9833336222908</v>
      </c>
      <c r="G171" s="51">
        <f t="shared" ca="1" si="25"/>
        <v>0.78667720140305852</v>
      </c>
      <c r="H171" s="51">
        <f t="shared" ca="1" si="26"/>
        <v>12.427732043886724</v>
      </c>
      <c r="I171" s="51">
        <f t="shared" ca="1" si="28"/>
        <v>61.980141131037712</v>
      </c>
      <c r="J171" s="51">
        <v>43.590810337334965</v>
      </c>
      <c r="AB171" s="1">
        <v>168</v>
      </c>
      <c r="AC171" s="62">
        <f t="shared" ca="1" si="27"/>
        <v>15.569075464860186</v>
      </c>
    </row>
    <row r="172" spans="2:29" ht="18.75" x14ac:dyDescent="0.25">
      <c r="B172" s="50">
        <v>169</v>
      </c>
      <c r="C172" s="51">
        <f t="shared" ca="1" si="21"/>
        <v>0.71495807500150155</v>
      </c>
      <c r="D172" s="51">
        <f t="shared" ca="1" si="22"/>
        <v>13.009413050021022</v>
      </c>
      <c r="E172" s="51">
        <f t="shared" ca="1" si="23"/>
        <v>0.98366077392587814</v>
      </c>
      <c r="F172" s="51">
        <f t="shared" ca="1" si="24"/>
        <v>34.771250834962295</v>
      </c>
      <c r="G172" s="51">
        <f t="shared" ca="1" si="25"/>
        <v>5.6408030061015468E-2</v>
      </c>
      <c r="H172" s="51">
        <f t="shared" ca="1" si="26"/>
        <v>5.3511671454789251</v>
      </c>
      <c r="I172" s="51">
        <f t="shared" ca="1" si="28"/>
        <v>53.131831030462244</v>
      </c>
      <c r="J172" s="51">
        <v>35.216702112955502</v>
      </c>
      <c r="AB172" s="1">
        <v>169</v>
      </c>
      <c r="AC172" s="62">
        <f t="shared" ca="1" si="27"/>
        <v>13.009413050021022</v>
      </c>
    </row>
    <row r="173" spans="2:29" ht="18.75" x14ac:dyDescent="0.25">
      <c r="B173" s="50">
        <v>170</v>
      </c>
      <c r="C173" s="51">
        <f t="shared" ca="1" si="21"/>
        <v>0.92617846808040805</v>
      </c>
      <c r="D173" s="51">
        <f t="shared" ca="1" si="22"/>
        <v>15.966498553125712</v>
      </c>
      <c r="E173" s="51">
        <f t="shared" ca="1" si="23"/>
        <v>0.33639511294888791</v>
      </c>
      <c r="F173" s="51">
        <f t="shared" ca="1" si="24"/>
        <v>25.709531581284431</v>
      </c>
      <c r="G173" s="51">
        <f t="shared" ca="1" si="25"/>
        <v>0.20358530228454641</v>
      </c>
      <c r="H173" s="51">
        <f t="shared" ca="1" si="26"/>
        <v>7.4666944851741928</v>
      </c>
      <c r="I173" s="51">
        <f t="shared" ca="1" si="28"/>
        <v>49.142724619584335</v>
      </c>
      <c r="J173" s="51">
        <v>45.761665947379697</v>
      </c>
      <c r="AB173" s="1">
        <v>170</v>
      </c>
      <c r="AC173" s="62">
        <f t="shared" ca="1" si="27"/>
        <v>15.966498553125712</v>
      </c>
    </row>
    <row r="174" spans="2:29" ht="18.75" x14ac:dyDescent="0.25">
      <c r="B174" s="50">
        <v>171</v>
      </c>
      <c r="C174" s="51">
        <f t="shared" ca="1" si="21"/>
        <v>0.13073124333406927</v>
      </c>
      <c r="D174" s="51">
        <f t="shared" ca="1" si="22"/>
        <v>4.8302374066769698</v>
      </c>
      <c r="E174" s="51">
        <f t="shared" ca="1" si="23"/>
        <v>0.17428776826301084</v>
      </c>
      <c r="F174" s="51">
        <f t="shared" ca="1" si="24"/>
        <v>23.440028755682153</v>
      </c>
      <c r="G174" s="51">
        <f t="shared" ca="1" si="25"/>
        <v>0.74485563546989086</v>
      </c>
      <c r="H174" s="51">
        <f t="shared" ca="1" si="26"/>
        <v>11.999585244807118</v>
      </c>
      <c r="I174" s="51">
        <f t="shared" ca="1" si="28"/>
        <v>40.269851407166243</v>
      </c>
      <c r="J174" s="51">
        <v>54.866379065488033</v>
      </c>
      <c r="AB174" s="1">
        <v>171</v>
      </c>
      <c r="AC174" s="62">
        <f t="shared" ca="1" si="27"/>
        <v>4.8302374066769698</v>
      </c>
    </row>
    <row r="175" spans="2:29" ht="18.75" x14ac:dyDescent="0.25">
      <c r="B175" s="50">
        <v>172</v>
      </c>
      <c r="C175" s="51">
        <f t="shared" ca="1" si="21"/>
        <v>0.12712473701021521</v>
      </c>
      <c r="D175" s="51">
        <f t="shared" ca="1" si="22"/>
        <v>4.7797463181430127</v>
      </c>
      <c r="E175" s="51">
        <f t="shared" ca="1" si="23"/>
        <v>0.33288213943758216</v>
      </c>
      <c r="F175" s="51">
        <f t="shared" ca="1" si="24"/>
        <v>25.660349952126147</v>
      </c>
      <c r="G175" s="51">
        <f t="shared" ca="1" si="25"/>
        <v>0.6409237155714792</v>
      </c>
      <c r="H175" s="51">
        <f t="shared" ca="1" si="26"/>
        <v>11.067928197164584</v>
      </c>
      <c r="I175" s="51">
        <f t="shared" ca="1" si="28"/>
        <v>41.508024467433742</v>
      </c>
      <c r="J175" s="51">
        <v>45.708438189194737</v>
      </c>
      <c r="AB175" s="1">
        <v>172</v>
      </c>
      <c r="AC175" s="62">
        <f t="shared" ca="1" si="27"/>
        <v>4.7797463181430127</v>
      </c>
    </row>
    <row r="176" spans="2:29" ht="18.75" x14ac:dyDescent="0.25">
      <c r="B176" s="50">
        <v>173</v>
      </c>
      <c r="C176" s="51">
        <f t="shared" ca="1" si="21"/>
        <v>0.76816311372106494</v>
      </c>
      <c r="D176" s="51">
        <f t="shared" ca="1" si="22"/>
        <v>13.754283592094909</v>
      </c>
      <c r="E176" s="51">
        <f t="shared" ca="1" si="23"/>
        <v>0.94170414729599428</v>
      </c>
      <c r="F176" s="51">
        <f t="shared" ca="1" si="24"/>
        <v>34.183858062143919</v>
      </c>
      <c r="G176" s="51">
        <f t="shared" ca="1" si="25"/>
        <v>0.81907426068884648</v>
      </c>
      <c r="H176" s="51">
        <f t="shared" ca="1" si="26"/>
        <v>12.789213558906955</v>
      </c>
      <c r="I176" s="51">
        <f t="shared" ca="1" si="28"/>
        <v>60.727355213145785</v>
      </c>
      <c r="J176" s="51">
        <v>43.569404849029894</v>
      </c>
      <c r="AB176" s="1">
        <v>173</v>
      </c>
      <c r="AC176" s="62">
        <f t="shared" ca="1" si="27"/>
        <v>13.754283592094909</v>
      </c>
    </row>
    <row r="177" spans="2:29" ht="18.75" x14ac:dyDescent="0.25">
      <c r="B177" s="50">
        <v>174</v>
      </c>
      <c r="C177" s="51">
        <f t="shared" ca="1" si="21"/>
        <v>7.6789529148705515E-2</v>
      </c>
      <c r="D177" s="51">
        <f t="shared" ca="1" si="22"/>
        <v>4.0750534080818772</v>
      </c>
      <c r="E177" s="51">
        <f t="shared" ca="1" si="23"/>
        <v>0.71310185817511096</v>
      </c>
      <c r="F177" s="51">
        <f t="shared" ca="1" si="24"/>
        <v>30.983426014451553</v>
      </c>
      <c r="G177" s="51">
        <f t="shared" ca="1" si="25"/>
        <v>0.54298118200940004</v>
      </c>
      <c r="H177" s="51">
        <f t="shared" ca="1" si="26"/>
        <v>10.307627912086867</v>
      </c>
      <c r="I177" s="51">
        <f t="shared" ca="1" si="28"/>
        <v>45.366107334620295</v>
      </c>
      <c r="J177" s="51">
        <v>42.256054527701586</v>
      </c>
      <c r="AB177" s="1">
        <v>174</v>
      </c>
      <c r="AC177" s="62">
        <f t="shared" ca="1" si="27"/>
        <v>4.0750534080818772</v>
      </c>
    </row>
    <row r="178" spans="2:29" ht="18.75" x14ac:dyDescent="0.25">
      <c r="B178" s="50">
        <v>175</v>
      </c>
      <c r="C178" s="51">
        <f t="shared" ca="1" si="21"/>
        <v>0.48093796082307561</v>
      </c>
      <c r="D178" s="51">
        <f t="shared" ca="1" si="22"/>
        <v>9.7331314515230574</v>
      </c>
      <c r="E178" s="51">
        <f t="shared" ca="1" si="23"/>
        <v>0.72120721557906398</v>
      </c>
      <c r="F178" s="51">
        <f t="shared" ca="1" si="24"/>
        <v>31.096901018106898</v>
      </c>
      <c r="G178" s="51">
        <f t="shared" ca="1" si="25"/>
        <v>0.91943605672808859</v>
      </c>
      <c r="H178" s="51">
        <f t="shared" ca="1" si="26"/>
        <v>14.190148324084113</v>
      </c>
      <c r="I178" s="51">
        <f t="shared" ca="1" si="28"/>
        <v>55.020180793714069</v>
      </c>
      <c r="J178" s="51">
        <v>45.542403541871352</v>
      </c>
      <c r="AB178" s="1">
        <v>175</v>
      </c>
      <c r="AC178" s="62">
        <f t="shared" ca="1" si="27"/>
        <v>9.7331314515230574</v>
      </c>
    </row>
    <row r="179" spans="2:29" ht="18.75" x14ac:dyDescent="0.25">
      <c r="B179" s="50">
        <v>176</v>
      </c>
      <c r="C179" s="51">
        <f t="shared" ca="1" si="21"/>
        <v>3.5531726130545782E-2</v>
      </c>
      <c r="D179" s="51">
        <f t="shared" ca="1" si="22"/>
        <v>3.4974441658276412</v>
      </c>
      <c r="E179" s="51">
        <f t="shared" ca="1" si="23"/>
        <v>0.8341649589291481</v>
      </c>
      <c r="F179" s="51">
        <f t="shared" ca="1" si="24"/>
        <v>32.678309425008074</v>
      </c>
      <c r="G179" s="51">
        <f t="shared" ca="1" si="25"/>
        <v>0.96531455149229406</v>
      </c>
      <c r="H179" s="51">
        <f t="shared" ca="1" si="26"/>
        <v>15.156315115385716</v>
      </c>
      <c r="I179" s="51">
        <f t="shared" ca="1" si="28"/>
        <v>51.332068706221428</v>
      </c>
      <c r="J179" s="51">
        <v>47.501260654888924</v>
      </c>
      <c r="AB179" s="1">
        <v>176</v>
      </c>
      <c r="AC179" s="62">
        <f t="shared" ca="1" si="27"/>
        <v>3.4974441658276412</v>
      </c>
    </row>
    <row r="180" spans="2:29" ht="18.75" x14ac:dyDescent="0.25">
      <c r="B180" s="50">
        <v>177</v>
      </c>
      <c r="C180" s="51">
        <f t="shared" ca="1" si="21"/>
        <v>0.43486530331189754</v>
      </c>
      <c r="D180" s="51">
        <f t="shared" ca="1" si="22"/>
        <v>9.0881142463665654</v>
      </c>
      <c r="E180" s="51">
        <f t="shared" ca="1" si="23"/>
        <v>2.6947413184714608E-2</v>
      </c>
      <c r="F180" s="51">
        <f t="shared" ca="1" si="24"/>
        <v>21.377263784586006</v>
      </c>
      <c r="G180" s="51">
        <f t="shared" ca="1" si="25"/>
        <v>4.9895292399883773E-2</v>
      </c>
      <c r="H180" s="51">
        <f t="shared" ca="1" si="26"/>
        <v>5.2112753458555563</v>
      </c>
      <c r="I180" s="51">
        <f t="shared" ca="1" si="28"/>
        <v>35.676653376808126</v>
      </c>
      <c r="J180" s="51">
        <v>43.076449870990395</v>
      </c>
      <c r="AB180" s="1">
        <v>177</v>
      </c>
      <c r="AC180" s="62">
        <f t="shared" ca="1" si="27"/>
        <v>9.0881142463665654</v>
      </c>
    </row>
    <row r="181" spans="2:29" ht="18.75" x14ac:dyDescent="0.25">
      <c r="B181" s="50">
        <v>178</v>
      </c>
      <c r="C181" s="51">
        <f t="shared" ca="1" si="21"/>
        <v>0.24417574745015913</v>
      </c>
      <c r="D181" s="51">
        <f t="shared" ca="1" si="22"/>
        <v>6.4184604643022283</v>
      </c>
      <c r="E181" s="51">
        <f t="shared" ca="1" si="23"/>
        <v>0.52197201660307302</v>
      </c>
      <c r="F181" s="51">
        <f t="shared" ca="1" si="24"/>
        <v>28.307608232443023</v>
      </c>
      <c r="G181" s="51">
        <f t="shared" ca="1" si="25"/>
        <v>0.33167144033030904</v>
      </c>
      <c r="H181" s="51">
        <f t="shared" ca="1" si="26"/>
        <v>8.7012104988651569</v>
      </c>
      <c r="I181" s="51">
        <f t="shared" ca="1" si="28"/>
        <v>43.42727919561041</v>
      </c>
      <c r="J181" s="51">
        <v>57.484948926642772</v>
      </c>
      <c r="AB181" s="1">
        <v>178</v>
      </c>
      <c r="AC181" s="62">
        <f t="shared" ca="1" si="27"/>
        <v>6.4184604643022283</v>
      </c>
    </row>
    <row r="182" spans="2:29" ht="18.75" x14ac:dyDescent="0.25">
      <c r="B182" s="50">
        <v>179</v>
      </c>
      <c r="C182" s="51">
        <f t="shared" ca="1" si="21"/>
        <v>0.20290417055666221</v>
      </c>
      <c r="D182" s="51">
        <f t="shared" ca="1" si="22"/>
        <v>5.8406583877932707</v>
      </c>
      <c r="E182" s="51">
        <f t="shared" ca="1" si="23"/>
        <v>0.88550321395870868</v>
      </c>
      <c r="F182" s="51">
        <f t="shared" ca="1" si="24"/>
        <v>33.397044995421922</v>
      </c>
      <c r="G182" s="51">
        <f t="shared" ca="1" si="25"/>
        <v>0.17305120266008245</v>
      </c>
      <c r="H182" s="51">
        <f t="shared" ca="1" si="26"/>
        <v>7.1181328124148786</v>
      </c>
      <c r="I182" s="51">
        <f t="shared" ca="1" si="28"/>
        <v>46.355836195630069</v>
      </c>
      <c r="J182" s="51">
        <v>46.07979396030747</v>
      </c>
      <c r="AB182" s="1">
        <v>179</v>
      </c>
      <c r="AC182" s="62">
        <f t="shared" ca="1" si="27"/>
        <v>5.8406583877932707</v>
      </c>
    </row>
    <row r="183" spans="2:29" ht="18.75" x14ac:dyDescent="0.25">
      <c r="B183" s="50">
        <v>180</v>
      </c>
      <c r="C183" s="51">
        <f t="shared" ca="1" si="21"/>
        <v>0.79464638926918474</v>
      </c>
      <c r="D183" s="51">
        <f t="shared" ca="1" si="22"/>
        <v>14.125049449768586</v>
      </c>
      <c r="E183" s="51">
        <f t="shared" ca="1" si="23"/>
        <v>0.2825448189267048</v>
      </c>
      <c r="F183" s="51">
        <f t="shared" ca="1" si="24"/>
        <v>24.955627464973865</v>
      </c>
      <c r="G183" s="51">
        <f t="shared" ca="1" si="25"/>
        <v>0.39688785523281511</v>
      </c>
      <c r="H183" s="51">
        <f t="shared" ca="1" si="26"/>
        <v>9.2365863910328283</v>
      </c>
      <c r="I183" s="51">
        <f t="shared" ca="1" si="28"/>
        <v>48.317263305775285</v>
      </c>
      <c r="J183" s="51">
        <v>46.43565889174085</v>
      </c>
      <c r="AB183" s="1">
        <v>180</v>
      </c>
      <c r="AC183" s="62">
        <f t="shared" ca="1" si="27"/>
        <v>14.125049449768586</v>
      </c>
    </row>
    <row r="184" spans="2:29" ht="18.75" x14ac:dyDescent="0.25">
      <c r="B184" s="50">
        <v>181</v>
      </c>
      <c r="C184" s="51">
        <f t="shared" ca="1" si="21"/>
        <v>0.38349046116611663</v>
      </c>
      <c r="D184" s="51">
        <f t="shared" ca="1" si="22"/>
        <v>8.3688664563256339</v>
      </c>
      <c r="E184" s="51">
        <f t="shared" ca="1" si="23"/>
        <v>0.63605117977018966</v>
      </c>
      <c r="F184" s="51">
        <f t="shared" ca="1" si="24"/>
        <v>29.904716516782653</v>
      </c>
      <c r="G184" s="51">
        <f t="shared" ca="1" si="25"/>
        <v>0.60574935934665164</v>
      </c>
      <c r="H184" s="51">
        <f t="shared" ca="1" si="26"/>
        <v>10.784168375508541</v>
      </c>
      <c r="I184" s="51">
        <f t="shared" ca="1" si="28"/>
        <v>49.057751348616833</v>
      </c>
      <c r="J184" s="51">
        <v>39.636913081282934</v>
      </c>
      <c r="AB184" s="1">
        <v>181</v>
      </c>
      <c r="AC184" s="62">
        <f t="shared" ca="1" si="27"/>
        <v>8.3688664563256339</v>
      </c>
    </row>
    <row r="185" spans="2:29" ht="18.75" x14ac:dyDescent="0.25">
      <c r="B185" s="50">
        <v>182</v>
      </c>
      <c r="C185" s="51">
        <f t="shared" ca="1" si="21"/>
        <v>3.3535801910285379E-2</v>
      </c>
      <c r="D185" s="51">
        <f t="shared" ca="1" si="22"/>
        <v>3.4695012267439953</v>
      </c>
      <c r="E185" s="51">
        <f t="shared" ca="1" si="23"/>
        <v>0.16785801480932716</v>
      </c>
      <c r="F185" s="51">
        <f t="shared" ca="1" si="24"/>
        <v>23.350012207330579</v>
      </c>
      <c r="G185" s="51">
        <f t="shared" ca="1" si="25"/>
        <v>0.60108044485519185</v>
      </c>
      <c r="H185" s="51">
        <f t="shared" ca="1" si="26"/>
        <v>10.747471199251361</v>
      </c>
      <c r="I185" s="51">
        <f t="shared" ca="1" si="28"/>
        <v>37.56698463332593</v>
      </c>
      <c r="J185" s="51">
        <v>55.085345936084963</v>
      </c>
      <c r="AB185" s="1">
        <v>182</v>
      </c>
      <c r="AC185" s="62">
        <f t="shared" ca="1" si="27"/>
        <v>3.4695012267439953</v>
      </c>
    </row>
    <row r="186" spans="2:29" ht="18.75" x14ac:dyDescent="0.25">
      <c r="B186" s="50">
        <v>183</v>
      </c>
      <c r="C186" s="51">
        <f t="shared" ca="1" si="21"/>
        <v>0.69843129884894362</v>
      </c>
      <c r="D186" s="51">
        <f t="shared" ca="1" si="22"/>
        <v>12.778038183885212</v>
      </c>
      <c r="E186" s="51">
        <f t="shared" ca="1" si="23"/>
        <v>0.81162835859947136</v>
      </c>
      <c r="F186" s="51">
        <f t="shared" ca="1" si="24"/>
        <v>32.362797020392598</v>
      </c>
      <c r="G186" s="51">
        <f t="shared" ca="1" si="25"/>
        <v>9.3883860680510023E-2</v>
      </c>
      <c r="H186" s="51">
        <f t="shared" ca="1" si="26"/>
        <v>6.0332521073412249</v>
      </c>
      <c r="I186" s="51">
        <f t="shared" ca="1" si="28"/>
        <v>51.174087311619033</v>
      </c>
      <c r="J186" s="51">
        <v>40.49814452170331</v>
      </c>
      <c r="AB186" s="1">
        <v>183</v>
      </c>
      <c r="AC186" s="62">
        <f t="shared" ca="1" si="27"/>
        <v>12.778038183885212</v>
      </c>
    </row>
    <row r="187" spans="2:29" ht="18.75" x14ac:dyDescent="0.25">
      <c r="B187" s="50">
        <v>184</v>
      </c>
      <c r="C187" s="51">
        <f t="shared" ca="1" si="21"/>
        <v>0.95319159452144109</v>
      </c>
      <c r="D187" s="51">
        <f t="shared" ca="1" si="22"/>
        <v>16.344682323300177</v>
      </c>
      <c r="E187" s="51">
        <f t="shared" ca="1" si="23"/>
        <v>0.24038055882169063</v>
      </c>
      <c r="F187" s="51">
        <f t="shared" ca="1" si="24"/>
        <v>24.365327823503669</v>
      </c>
      <c r="G187" s="51">
        <f t="shared" ca="1" si="25"/>
        <v>0.92767844910438346</v>
      </c>
      <c r="H187" s="51">
        <f t="shared" ca="1" si="26"/>
        <v>14.337761846158308</v>
      </c>
      <c r="I187" s="51">
        <f t="shared" ca="1" si="28"/>
        <v>55.047771992962154</v>
      </c>
      <c r="J187" s="51">
        <v>43.805104355704181</v>
      </c>
      <c r="AB187" s="1">
        <v>184</v>
      </c>
      <c r="AC187" s="62">
        <f t="shared" ca="1" si="27"/>
        <v>16.344682323300177</v>
      </c>
    </row>
    <row r="188" spans="2:29" ht="18.75" x14ac:dyDescent="0.25">
      <c r="B188" s="50">
        <v>185</v>
      </c>
      <c r="C188" s="51">
        <f t="shared" ca="1" si="21"/>
        <v>0.29520811522094648</v>
      </c>
      <c r="D188" s="51">
        <f t="shared" ca="1" si="22"/>
        <v>7.1329136130932511</v>
      </c>
      <c r="E188" s="51">
        <f t="shared" ca="1" si="23"/>
        <v>0.32248561528631192</v>
      </c>
      <c r="F188" s="51">
        <f t="shared" ca="1" si="24"/>
        <v>25.51479861400837</v>
      </c>
      <c r="G188" s="51">
        <f t="shared" ca="1" si="25"/>
        <v>0.37354406579275423</v>
      </c>
      <c r="H188" s="51">
        <f t="shared" ca="1" si="26"/>
        <v>9.0503982057125718</v>
      </c>
      <c r="I188" s="51">
        <f t="shared" ca="1" si="28"/>
        <v>41.69811043281419</v>
      </c>
      <c r="J188" s="51">
        <v>46.62291317257089</v>
      </c>
      <c r="AB188" s="1">
        <v>185</v>
      </c>
      <c r="AC188" s="62">
        <f t="shared" ca="1" si="27"/>
        <v>7.1329136130932511</v>
      </c>
    </row>
    <row r="189" spans="2:29" ht="18.75" x14ac:dyDescent="0.25">
      <c r="B189" s="50">
        <v>186</v>
      </c>
      <c r="C189" s="51">
        <f t="shared" ca="1" si="21"/>
        <v>0.86350332253016038</v>
      </c>
      <c r="D189" s="51">
        <f t="shared" ca="1" si="22"/>
        <v>15.089046515422245</v>
      </c>
      <c r="E189" s="51">
        <f t="shared" ca="1" si="23"/>
        <v>0.63257383786628651</v>
      </c>
      <c r="F189" s="51">
        <f t="shared" ca="1" si="24"/>
        <v>29.856033730128011</v>
      </c>
      <c r="G189" s="51">
        <f t="shared" ca="1" si="25"/>
        <v>0.78504837122317306</v>
      </c>
      <c r="H189" s="51">
        <f t="shared" ca="1" si="26"/>
        <v>12.410309420001274</v>
      </c>
      <c r="I189" s="51">
        <f t="shared" ca="1" si="28"/>
        <v>57.355389665551535</v>
      </c>
      <c r="J189" s="51">
        <v>52.614382504077334</v>
      </c>
      <c r="AB189" s="1">
        <v>186</v>
      </c>
      <c r="AC189" s="62">
        <f t="shared" ca="1" si="27"/>
        <v>15.089046515422245</v>
      </c>
    </row>
    <row r="190" spans="2:29" ht="18.75" x14ac:dyDescent="0.25">
      <c r="B190" s="50">
        <v>187</v>
      </c>
      <c r="C190" s="51">
        <f t="shared" ca="1" si="21"/>
        <v>0.44386835184985685</v>
      </c>
      <c r="D190" s="51">
        <f t="shared" ca="1" si="22"/>
        <v>9.2141569258979956</v>
      </c>
      <c r="E190" s="51">
        <f t="shared" ca="1" si="23"/>
        <v>0.70542112627790798</v>
      </c>
      <c r="F190" s="51">
        <f t="shared" ca="1" si="24"/>
        <v>30.875895767890711</v>
      </c>
      <c r="G190" s="51">
        <f t="shared" ca="1" si="25"/>
        <v>0.24781724272782213</v>
      </c>
      <c r="H190" s="51">
        <f t="shared" ca="1" si="26"/>
        <v>7.9280919012663071</v>
      </c>
      <c r="I190" s="51">
        <f t="shared" ca="1" si="28"/>
        <v>48.018144595055013</v>
      </c>
      <c r="J190" s="51">
        <v>56.562094423051477</v>
      </c>
      <c r="AB190" s="1">
        <v>187</v>
      </c>
      <c r="AC190" s="62">
        <f t="shared" ca="1" si="27"/>
        <v>9.2141569258979956</v>
      </c>
    </row>
    <row r="191" spans="2:29" ht="18.75" x14ac:dyDescent="0.25">
      <c r="B191" s="50">
        <v>188</v>
      </c>
      <c r="C191" s="51">
        <f t="shared" ca="1" si="21"/>
        <v>0.39871793374566233</v>
      </c>
      <c r="D191" s="51">
        <f t="shared" ca="1" si="22"/>
        <v>8.5820510724392722</v>
      </c>
      <c r="E191" s="51">
        <f t="shared" ca="1" si="23"/>
        <v>0.33731924872091501</v>
      </c>
      <c r="F191" s="51">
        <f t="shared" ca="1" si="24"/>
        <v>25.722469482092809</v>
      </c>
      <c r="G191" s="51">
        <f t="shared" ca="1" si="25"/>
        <v>0.83334448335254696</v>
      </c>
      <c r="H191" s="51">
        <f t="shared" ca="1" si="26"/>
        <v>12.958683304732183</v>
      </c>
      <c r="I191" s="51">
        <f t="shared" ca="1" si="28"/>
        <v>47.263203859264266</v>
      </c>
      <c r="J191" s="51">
        <v>51.942675317742683</v>
      </c>
      <c r="AB191" s="1">
        <v>188</v>
      </c>
      <c r="AC191" s="62">
        <f t="shared" ca="1" si="27"/>
        <v>8.5820510724392722</v>
      </c>
    </row>
    <row r="192" spans="2:29" ht="18.75" x14ac:dyDescent="0.25">
      <c r="B192" s="50">
        <v>189</v>
      </c>
      <c r="C192" s="51">
        <f t="shared" ca="1" si="21"/>
        <v>0.3293176324262862</v>
      </c>
      <c r="D192" s="51">
        <f t="shared" ca="1" si="22"/>
        <v>7.610446853968007</v>
      </c>
      <c r="E192" s="51">
        <f t="shared" ca="1" si="23"/>
        <v>0.83096728158547772</v>
      </c>
      <c r="F192" s="51">
        <f t="shared" ca="1" si="24"/>
        <v>32.633541942196686</v>
      </c>
      <c r="G192" s="51">
        <f t="shared" ca="1" si="25"/>
        <v>0.96029722951350693</v>
      </c>
      <c r="H192" s="51">
        <f t="shared" ca="1" si="26"/>
        <v>15.027470784075348</v>
      </c>
      <c r="I192" s="51">
        <f t="shared" ca="1" si="28"/>
        <v>55.271459580240041</v>
      </c>
      <c r="J192" s="51">
        <v>55.772881673927088</v>
      </c>
      <c r="AB192" s="1">
        <v>189</v>
      </c>
      <c r="AC192" s="62">
        <f t="shared" ca="1" si="27"/>
        <v>7.610446853968007</v>
      </c>
    </row>
    <row r="193" spans="1:29" ht="18.75" x14ac:dyDescent="0.25">
      <c r="B193" s="50">
        <v>190</v>
      </c>
      <c r="C193" s="51">
        <f t="shared" ca="1" si="21"/>
        <v>0.53934252719804765</v>
      </c>
      <c r="D193" s="51">
        <f t="shared" ca="1" si="22"/>
        <v>10.550795380772668</v>
      </c>
      <c r="E193" s="51">
        <f t="shared" ca="1" si="23"/>
        <v>0.29303307375295873</v>
      </c>
      <c r="F193" s="51">
        <f t="shared" ca="1" si="24"/>
        <v>25.102463032541422</v>
      </c>
      <c r="G193" s="51">
        <f t="shared" ca="1" si="25"/>
        <v>0.83724047645072075</v>
      </c>
      <c r="H193" s="51">
        <f t="shared" ca="1" si="26"/>
        <v>13.006200642517282</v>
      </c>
      <c r="I193" s="51">
        <f t="shared" ca="1" si="28"/>
        <v>48.659459055831377</v>
      </c>
      <c r="J193" s="51">
        <v>47.006045808989633</v>
      </c>
      <c r="AB193" s="1">
        <v>190</v>
      </c>
      <c r="AC193" s="62">
        <f t="shared" ca="1" si="27"/>
        <v>10.550795380772668</v>
      </c>
    </row>
    <row r="194" spans="1:29" ht="18.75" x14ac:dyDescent="0.25">
      <c r="B194" s="50">
        <v>191</v>
      </c>
      <c r="C194" s="51">
        <f t="shared" ca="1" si="21"/>
        <v>0.24773900546957917</v>
      </c>
      <c r="D194" s="51">
        <f t="shared" ca="1" si="22"/>
        <v>6.4683460765741083</v>
      </c>
      <c r="E194" s="51">
        <f t="shared" ca="1" si="23"/>
        <v>0.21909499852717251</v>
      </c>
      <c r="F194" s="51">
        <f t="shared" ca="1" si="24"/>
        <v>24.067329979380418</v>
      </c>
      <c r="G194" s="51">
        <f t="shared" ca="1" si="25"/>
        <v>0.29597590190760981</v>
      </c>
      <c r="H194" s="51">
        <f t="shared" ca="1" si="26"/>
        <v>8.3856882927761198</v>
      </c>
      <c r="I194" s="51">
        <f t="shared" ca="1" si="28"/>
        <v>38.921364348730648</v>
      </c>
      <c r="J194" s="51">
        <v>49.52875434174701</v>
      </c>
      <c r="AB194" s="1">
        <v>191</v>
      </c>
      <c r="AC194" s="62">
        <f t="shared" ca="1" si="27"/>
        <v>6.4683460765741083</v>
      </c>
    </row>
    <row r="195" spans="1:29" ht="18.75" x14ac:dyDescent="0.25">
      <c r="B195" s="50">
        <v>192</v>
      </c>
      <c r="C195" s="51">
        <f t="shared" ca="1" si="21"/>
        <v>0.19827621603219525</v>
      </c>
      <c r="D195" s="51">
        <f t="shared" ca="1" si="22"/>
        <v>5.7758670244507337</v>
      </c>
      <c r="E195" s="51">
        <f t="shared" ca="1" si="23"/>
        <v>0.7311964841148042</v>
      </c>
      <c r="F195" s="51">
        <f t="shared" ca="1" si="24"/>
        <v>31.236750777607256</v>
      </c>
      <c r="G195" s="51">
        <f t="shared" ca="1" si="25"/>
        <v>0.88249117400473265</v>
      </c>
      <c r="H195" s="51">
        <f t="shared" ca="1" si="26"/>
        <v>13.606496655735226</v>
      </c>
      <c r="I195" s="51">
        <f t="shared" ca="1" si="28"/>
        <v>50.619114457793216</v>
      </c>
      <c r="J195" s="51">
        <v>57.299662811071926</v>
      </c>
      <c r="AB195" s="1">
        <v>192</v>
      </c>
      <c r="AC195" s="62">
        <f t="shared" ca="1" si="27"/>
        <v>5.7758670244507337</v>
      </c>
    </row>
    <row r="196" spans="1:29" ht="18.75" x14ac:dyDescent="0.25">
      <c r="B196" s="50">
        <v>193</v>
      </c>
      <c r="C196" s="51">
        <f t="shared" ca="1" si="21"/>
        <v>0.38761588456859575</v>
      </c>
      <c r="D196" s="51">
        <f t="shared" ca="1" si="22"/>
        <v>8.4266223839603409</v>
      </c>
      <c r="E196" s="51">
        <f t="shared" ca="1" si="23"/>
        <v>1.1454311811659679E-2</v>
      </c>
      <c r="F196" s="51">
        <f t="shared" ca="1" si="24"/>
        <v>21.160360365363236</v>
      </c>
      <c r="G196" s="51">
        <f t="shared" ca="1" si="25"/>
        <v>1.0221447333141676E-2</v>
      </c>
      <c r="H196" s="51">
        <f t="shared" ca="1" si="26"/>
        <v>4.0008505575998266</v>
      </c>
      <c r="I196" s="51">
        <f t="shared" ref="I196:I203" ca="1" si="29">D196+F196+H196</f>
        <v>33.5878333069234</v>
      </c>
      <c r="J196" s="51">
        <v>51.645232406390946</v>
      </c>
      <c r="AB196" s="1">
        <v>193</v>
      </c>
      <c r="AC196" s="62">
        <f t="shared" ca="1" si="27"/>
        <v>8.4266223839603409</v>
      </c>
    </row>
    <row r="197" spans="1:29" ht="18.75" x14ac:dyDescent="0.25">
      <c r="B197" s="50">
        <v>194</v>
      </c>
      <c r="C197" s="51">
        <f t="shared" ref="C197:C203" ca="1" si="30">RAND()</f>
        <v>0.7970855824974159</v>
      </c>
      <c r="D197" s="51">
        <f t="shared" ref="D197:D203" ca="1" si="31">3+C197*(17-3)</f>
        <v>14.159198154963823</v>
      </c>
      <c r="E197" s="51">
        <f t="shared" ref="E197:E203" ca="1" si="32">RAND()</f>
        <v>0.90479807917031507</v>
      </c>
      <c r="F197" s="51">
        <f t="shared" ref="F197:F203" ca="1" si="33">7*(3+E197*(5-3))</f>
        <v>33.667173108384411</v>
      </c>
      <c r="G197" s="51">
        <f t="shared" ref="G197:G203" ca="1" si="34">RAND()</f>
        <v>0.32696048167899228</v>
      </c>
      <c r="H197" s="51">
        <f t="shared" ref="H197:H203" ca="1" si="35">IF(G197&lt;=0.5,3+SQRT(98*G197),17-SQRT(98*(1-G197)))</f>
        <v>8.6605765788072553</v>
      </c>
      <c r="I197" s="51">
        <f t="shared" ca="1" si="29"/>
        <v>56.486947842155487</v>
      </c>
      <c r="J197" s="51">
        <v>56.113543189387983</v>
      </c>
      <c r="AB197" s="1">
        <v>194</v>
      </c>
      <c r="AC197" s="62">
        <f t="shared" ca="1" si="27"/>
        <v>14.159198154963823</v>
      </c>
    </row>
    <row r="198" spans="1:29" ht="18.75" x14ac:dyDescent="0.25">
      <c r="B198" s="50">
        <v>195</v>
      </c>
      <c r="C198" s="51">
        <f t="shared" ca="1" si="30"/>
        <v>0.10842410896673715</v>
      </c>
      <c r="D198" s="51">
        <f t="shared" ca="1" si="31"/>
        <v>4.5179375255343199</v>
      </c>
      <c r="E198" s="51">
        <f t="shared" ca="1" si="32"/>
        <v>0.53454412521796191</v>
      </c>
      <c r="F198" s="51">
        <f t="shared" ca="1" si="33"/>
        <v>28.483617753051462</v>
      </c>
      <c r="G198" s="51">
        <f t="shared" ca="1" si="34"/>
        <v>0.39335390191822428</v>
      </c>
      <c r="H198" s="51">
        <f t="shared" ca="1" si="35"/>
        <v>9.2087585222801174</v>
      </c>
      <c r="I198" s="51">
        <f t="shared" ca="1" si="29"/>
        <v>42.210313800865904</v>
      </c>
      <c r="J198" s="51">
        <v>47.657070825093626</v>
      </c>
      <c r="AB198" s="1">
        <v>195</v>
      </c>
      <c r="AC198" s="62">
        <f t="shared" ref="AC198:AC203" ca="1" si="36">D198</f>
        <v>4.5179375255343199</v>
      </c>
    </row>
    <row r="199" spans="1:29" ht="18.75" x14ac:dyDescent="0.25">
      <c r="B199" s="50">
        <v>196</v>
      </c>
      <c r="C199" s="51">
        <f t="shared" ca="1" si="30"/>
        <v>0.45798928317423415</v>
      </c>
      <c r="D199" s="51">
        <f t="shared" ca="1" si="31"/>
        <v>9.411849964439277</v>
      </c>
      <c r="E199" s="51">
        <f t="shared" ca="1" si="32"/>
        <v>0.66634492167267267</v>
      </c>
      <c r="F199" s="51">
        <f t="shared" ca="1" si="33"/>
        <v>30.328828903417421</v>
      </c>
      <c r="G199" s="51">
        <f t="shared" ca="1" si="34"/>
        <v>0.36354724484972956</v>
      </c>
      <c r="H199" s="51">
        <f t="shared" ca="1" si="35"/>
        <v>8.9688885058504404</v>
      </c>
      <c r="I199" s="51">
        <f t="shared" ca="1" si="29"/>
        <v>48.709567373707145</v>
      </c>
      <c r="J199" s="51">
        <v>59.272016944789236</v>
      </c>
      <c r="AB199" s="1">
        <v>196</v>
      </c>
      <c r="AC199" s="62">
        <f t="shared" ca="1" si="36"/>
        <v>9.411849964439277</v>
      </c>
    </row>
    <row r="200" spans="1:29" ht="18.75" x14ac:dyDescent="0.25">
      <c r="B200" s="50">
        <v>197</v>
      </c>
      <c r="C200" s="51">
        <f t="shared" ca="1" si="30"/>
        <v>0.68245909730608079</v>
      </c>
      <c r="D200" s="51">
        <f t="shared" ca="1" si="31"/>
        <v>12.55442736228513</v>
      </c>
      <c r="E200" s="51">
        <f t="shared" ca="1" si="32"/>
        <v>0.51578244151703012</v>
      </c>
      <c r="F200" s="51">
        <f t="shared" ca="1" si="33"/>
        <v>28.220954181238422</v>
      </c>
      <c r="G200" s="51">
        <f t="shared" ca="1" si="34"/>
        <v>0.31046200568366933</v>
      </c>
      <c r="H200" s="51">
        <f t="shared" ca="1" si="35"/>
        <v>8.5159112172876377</v>
      </c>
      <c r="I200" s="51">
        <f t="shared" ca="1" si="29"/>
        <v>49.291292760811189</v>
      </c>
      <c r="J200" s="51">
        <v>58.777382712339104</v>
      </c>
      <c r="AB200" s="1">
        <v>197</v>
      </c>
      <c r="AC200" s="62">
        <f t="shared" ca="1" si="36"/>
        <v>12.55442736228513</v>
      </c>
    </row>
    <row r="201" spans="1:29" ht="18.75" x14ac:dyDescent="0.25">
      <c r="B201" s="50">
        <v>198</v>
      </c>
      <c r="C201" s="51">
        <f t="shared" ca="1" si="30"/>
        <v>0.11554407507838993</v>
      </c>
      <c r="D201" s="51">
        <f t="shared" ca="1" si="31"/>
        <v>4.6176170510974588</v>
      </c>
      <c r="E201" s="51">
        <f t="shared" ca="1" si="32"/>
        <v>0.27006165903042822</v>
      </c>
      <c r="F201" s="51">
        <f t="shared" ca="1" si="33"/>
        <v>24.780863226425993</v>
      </c>
      <c r="G201" s="51">
        <f t="shared" ca="1" si="34"/>
        <v>0.19314861223120905</v>
      </c>
      <c r="H201" s="51">
        <f t="shared" ca="1" si="35"/>
        <v>7.35069695550707</v>
      </c>
      <c r="I201" s="51">
        <f t="shared" ca="1" si="29"/>
        <v>36.749177233030522</v>
      </c>
      <c r="J201" s="51">
        <v>45.95830802368139</v>
      </c>
      <c r="AB201" s="1">
        <v>198</v>
      </c>
      <c r="AC201" s="62">
        <f t="shared" ca="1" si="36"/>
        <v>4.6176170510974588</v>
      </c>
    </row>
    <row r="202" spans="1:29" ht="18.75" x14ac:dyDescent="0.25">
      <c r="B202" s="50">
        <v>199</v>
      </c>
      <c r="C202" s="51">
        <f t="shared" ca="1" si="30"/>
        <v>0.98187529040955768</v>
      </c>
      <c r="D202" s="51">
        <f t="shared" ca="1" si="31"/>
        <v>16.746254065733808</v>
      </c>
      <c r="E202" s="51">
        <f t="shared" ca="1" si="32"/>
        <v>0.31024531110466602</v>
      </c>
      <c r="F202" s="51">
        <f t="shared" ca="1" si="33"/>
        <v>25.343434355465327</v>
      </c>
      <c r="G202" s="51">
        <f t="shared" ca="1" si="34"/>
        <v>5.4582677659551493E-2</v>
      </c>
      <c r="H202" s="51">
        <f t="shared" ca="1" si="35"/>
        <v>5.3128126622439709</v>
      </c>
      <c r="I202" s="51">
        <f t="shared" ca="1" si="29"/>
        <v>47.402501083443106</v>
      </c>
      <c r="J202" s="51">
        <v>49.441909234483589</v>
      </c>
      <c r="AB202" s="1">
        <v>199</v>
      </c>
      <c r="AC202" s="62">
        <f t="shared" ca="1" si="36"/>
        <v>16.746254065733808</v>
      </c>
    </row>
    <row r="203" spans="1:29" ht="18.75" x14ac:dyDescent="0.25">
      <c r="B203" s="50">
        <v>200</v>
      </c>
      <c r="C203" s="51">
        <f t="shared" ca="1" si="30"/>
        <v>0.46506912986694393</v>
      </c>
      <c r="D203" s="51">
        <f t="shared" ca="1" si="31"/>
        <v>9.5109678181372139</v>
      </c>
      <c r="E203" s="51">
        <f t="shared" ca="1" si="32"/>
        <v>1.7397289818410377E-2</v>
      </c>
      <c r="F203" s="51">
        <f t="shared" ca="1" si="33"/>
        <v>21.243562057457748</v>
      </c>
      <c r="G203" s="51">
        <f t="shared" ca="1" si="34"/>
        <v>0.56938663880344842</v>
      </c>
      <c r="H203" s="51">
        <f t="shared" ca="1" si="35"/>
        <v>10.50383887228295</v>
      </c>
      <c r="I203" s="51">
        <f t="shared" ca="1" si="29"/>
        <v>41.25836874787791</v>
      </c>
      <c r="J203" s="51">
        <v>44.984058226846358</v>
      </c>
      <c r="AB203" s="1">
        <v>200</v>
      </c>
      <c r="AC203" s="62">
        <f t="shared" ca="1" si="36"/>
        <v>9.5109678181372139</v>
      </c>
    </row>
    <row r="205" spans="1:29" x14ac:dyDescent="0.25">
      <c r="F205" s="1" t="s">
        <v>146</v>
      </c>
    </row>
    <row r="206" spans="1:29" ht="18.75" x14ac:dyDescent="0.25">
      <c r="B206" s="1" t="s">
        <v>153</v>
      </c>
      <c r="C206" s="57" t="s">
        <v>154</v>
      </c>
      <c r="D206" s="51">
        <f>MAX(B207:B406)</f>
        <v>63.300930648565632</v>
      </c>
      <c r="F206" s="51">
        <f>D207</f>
        <v>32.200073538931903</v>
      </c>
      <c r="H206" s="51">
        <f t="array" ref="H206:H221">FREQUENCY(B207:B406,F206:F220)</f>
        <v>1</v>
      </c>
    </row>
    <row r="207" spans="1:29" ht="18.75" x14ac:dyDescent="0.25">
      <c r="A207" s="1">
        <v>1</v>
      </c>
      <c r="B207" s="51">
        <f t="shared" ref="B207:B238" si="37">J4</f>
        <v>47.79940596314659</v>
      </c>
      <c r="C207" s="57" t="s">
        <v>155</v>
      </c>
      <c r="D207" s="51">
        <f>MIN(B207:B406)</f>
        <v>32.200073538931903</v>
      </c>
      <c r="F207" s="51">
        <f>F206+$D$209</f>
        <v>34.42156333247717</v>
      </c>
      <c r="H207" s="51">
        <v>1</v>
      </c>
    </row>
    <row r="208" spans="1:29" ht="18.75" x14ac:dyDescent="0.25">
      <c r="A208" s="1">
        <v>2</v>
      </c>
      <c r="B208" s="51">
        <f t="shared" si="37"/>
        <v>50.341202654715417</v>
      </c>
      <c r="C208" s="57" t="s">
        <v>156</v>
      </c>
      <c r="D208" s="50">
        <f>INT(SQRT(ROWS(B207:B406))+1)</f>
        <v>15</v>
      </c>
      <c r="F208" s="51">
        <f t="shared" ref="F208:F219" si="38">F207+$D$209</f>
        <v>36.643053126022437</v>
      </c>
      <c r="H208" s="51">
        <v>3</v>
      </c>
    </row>
    <row r="209" spans="1:37" ht="18.75" x14ac:dyDescent="0.25">
      <c r="A209" s="1">
        <v>3</v>
      </c>
      <c r="B209" s="51">
        <f t="shared" si="37"/>
        <v>42.963871099173105</v>
      </c>
      <c r="C209" s="57" t="s">
        <v>79</v>
      </c>
      <c r="D209" s="51">
        <f>(D206-D207)/(D208-1)</f>
        <v>2.2214897935452664</v>
      </c>
      <c r="F209" s="51">
        <f t="shared" si="38"/>
        <v>38.864542919567704</v>
      </c>
      <c r="H209" s="51">
        <v>7</v>
      </c>
    </row>
    <row r="210" spans="1:37" ht="18.75" x14ac:dyDescent="0.25">
      <c r="A210" s="1">
        <v>4</v>
      </c>
      <c r="B210" s="51">
        <f t="shared" si="37"/>
        <v>38.830107118689369</v>
      </c>
      <c r="F210" s="51">
        <f t="shared" si="38"/>
        <v>41.086032713112971</v>
      </c>
      <c r="H210" s="51">
        <v>10</v>
      </c>
      <c r="AC210" s="50" t="s">
        <v>3</v>
      </c>
      <c r="AD210" s="50" t="s">
        <v>144</v>
      </c>
      <c r="AE210" s="50" t="s">
        <v>129</v>
      </c>
      <c r="AF210" s="50" t="s">
        <v>145</v>
      </c>
      <c r="AG210" s="50" t="s">
        <v>130</v>
      </c>
      <c r="AH210" s="50" t="s">
        <v>171</v>
      </c>
      <c r="AI210" s="50" t="s">
        <v>131</v>
      </c>
      <c r="AJ210" s="50" t="s">
        <v>140</v>
      </c>
      <c r="AK210" s="50" t="s">
        <v>249</v>
      </c>
    </row>
    <row r="211" spans="1:37" ht="18.75" x14ac:dyDescent="0.25">
      <c r="A211" s="1">
        <v>5</v>
      </c>
      <c r="B211" s="51">
        <f t="shared" si="37"/>
        <v>48.595814139133765</v>
      </c>
      <c r="F211" s="51">
        <f t="shared" si="38"/>
        <v>43.307522506658238</v>
      </c>
      <c r="H211" s="51">
        <v>12</v>
      </c>
      <c r="AC211" s="50">
        <v>1</v>
      </c>
      <c r="AD211" s="50">
        <v>0.25125772158151249</v>
      </c>
      <c r="AE211" s="50">
        <v>6.5176081021411747</v>
      </c>
      <c r="AF211" s="50">
        <v>0.95530860999312628</v>
      </c>
      <c r="AG211" s="50">
        <v>34.374320539903771</v>
      </c>
      <c r="AH211" s="50">
        <v>0.68959008433074509</v>
      </c>
      <c r="AI211" s="50">
        <v>11.484551538126118</v>
      </c>
      <c r="AJ211" s="50">
        <v>52.376480180171065</v>
      </c>
      <c r="AK211" s="50">
        <v>47.79940596314659</v>
      </c>
    </row>
    <row r="212" spans="1:37" ht="18.75" x14ac:dyDescent="0.25">
      <c r="A212" s="1">
        <v>6</v>
      </c>
      <c r="B212" s="51">
        <f t="shared" si="37"/>
        <v>40.637151712942838</v>
      </c>
      <c r="F212" s="51">
        <f t="shared" si="38"/>
        <v>45.529012300203505</v>
      </c>
      <c r="H212" s="51">
        <v>22</v>
      </c>
      <c r="AC212" s="50">
        <v>2</v>
      </c>
      <c r="AD212" s="50">
        <v>0.98571353980261534</v>
      </c>
      <c r="AE212" s="50">
        <v>16.799989557236614</v>
      </c>
      <c r="AF212" s="50">
        <v>8.8004527595072046E-2</v>
      </c>
      <c r="AG212" s="50">
        <v>22.23206338633101</v>
      </c>
      <c r="AH212" s="50">
        <v>0.47552641592009937</v>
      </c>
      <c r="AI212" s="50">
        <v>9.8265356338460386</v>
      </c>
      <c r="AJ212" s="50">
        <v>48.858588577413656</v>
      </c>
      <c r="AK212" s="50">
        <v>50.341202654715417</v>
      </c>
    </row>
    <row r="213" spans="1:37" ht="18.75" x14ac:dyDescent="0.25">
      <c r="A213" s="1">
        <v>7</v>
      </c>
      <c r="B213" s="51">
        <f t="shared" si="37"/>
        <v>43.912727268598978</v>
      </c>
      <c r="F213" s="51">
        <f t="shared" si="38"/>
        <v>47.750502093748771</v>
      </c>
      <c r="H213" s="51">
        <v>37</v>
      </c>
      <c r="AC213" s="50">
        <v>3</v>
      </c>
      <c r="AD213" s="50">
        <v>0.12450237231380923</v>
      </c>
      <c r="AE213" s="50">
        <v>4.7430332123933292</v>
      </c>
      <c r="AF213" s="50">
        <v>0.76511259953757527</v>
      </c>
      <c r="AG213" s="50">
        <v>31.711576393526055</v>
      </c>
      <c r="AH213" s="50">
        <v>0.20051019176075402</v>
      </c>
      <c r="AI213" s="50">
        <v>7.4328319156667666</v>
      </c>
      <c r="AJ213" s="50">
        <v>43.887441521586155</v>
      </c>
      <c r="AK213" s="50">
        <v>42.963871099173105</v>
      </c>
    </row>
    <row r="214" spans="1:37" ht="18.75" x14ac:dyDescent="0.25">
      <c r="A214" s="1">
        <v>8</v>
      </c>
      <c r="B214" s="51">
        <f t="shared" si="37"/>
        <v>45.955071214310948</v>
      </c>
      <c r="F214" s="51">
        <f t="shared" si="38"/>
        <v>49.971991887294038</v>
      </c>
      <c r="H214" s="51">
        <v>22</v>
      </c>
      <c r="AC214" s="50">
        <v>4</v>
      </c>
      <c r="AD214" s="50">
        <v>0.63802750621020499</v>
      </c>
      <c r="AE214" s="50">
        <v>11.932385086942869</v>
      </c>
      <c r="AF214" s="50">
        <v>0.79635854299166642</v>
      </c>
      <c r="AG214" s="50">
        <v>32.149019601883332</v>
      </c>
      <c r="AH214" s="50">
        <v>0.33266345004395015</v>
      </c>
      <c r="AI214" s="50">
        <v>8.7097301253480559</v>
      </c>
      <c r="AJ214" s="50">
        <v>52.791134814174256</v>
      </c>
      <c r="AK214" s="50">
        <v>38.830107118689369</v>
      </c>
    </row>
    <row r="215" spans="1:37" ht="18.75" x14ac:dyDescent="0.25">
      <c r="A215" s="1">
        <v>9</v>
      </c>
      <c r="B215" s="51">
        <f t="shared" si="37"/>
        <v>44.968453829077312</v>
      </c>
      <c r="F215" s="51">
        <f>F214+$D$209</f>
        <v>52.193481680839305</v>
      </c>
      <c r="H215" s="51">
        <v>30</v>
      </c>
      <c r="AC215" s="50">
        <v>5</v>
      </c>
      <c r="AD215" s="50">
        <v>0.2589025274543838</v>
      </c>
      <c r="AE215" s="50">
        <v>6.6246353843613734</v>
      </c>
      <c r="AF215" s="50">
        <v>0.8415985107761208</v>
      </c>
      <c r="AG215" s="50">
        <v>32.782379150865694</v>
      </c>
      <c r="AH215" s="50">
        <v>0.82303048477956298</v>
      </c>
      <c r="AI215" s="50">
        <v>12.835505733993283</v>
      </c>
      <c r="AJ215" s="50">
        <v>52.24252026922035</v>
      </c>
      <c r="AK215" s="50">
        <v>48.595814139133765</v>
      </c>
    </row>
    <row r="216" spans="1:37" ht="18.75" x14ac:dyDescent="0.25">
      <c r="A216" s="1">
        <v>10</v>
      </c>
      <c r="B216" s="51">
        <f t="shared" si="37"/>
        <v>48.062453606847228</v>
      </c>
      <c r="F216" s="51">
        <f t="shared" si="38"/>
        <v>54.414971474384572</v>
      </c>
      <c r="H216" s="51">
        <v>17</v>
      </c>
      <c r="AC216" s="50">
        <v>6</v>
      </c>
      <c r="AD216" s="50">
        <v>0.66110284004096609</v>
      </c>
      <c r="AE216" s="50">
        <v>12.255439760573525</v>
      </c>
      <c r="AF216" s="50">
        <v>0.92546336257121009</v>
      </c>
      <c r="AG216" s="50">
        <v>33.956487075996939</v>
      </c>
      <c r="AH216" s="50">
        <v>0.47475521419286126</v>
      </c>
      <c r="AI216" s="50">
        <v>9.8209978002415745</v>
      </c>
      <c r="AJ216" s="50">
        <v>56.032924636812041</v>
      </c>
      <c r="AK216" s="50">
        <v>40.637151712942838</v>
      </c>
    </row>
    <row r="217" spans="1:37" ht="18.75" x14ac:dyDescent="0.25">
      <c r="A217" s="1">
        <v>11</v>
      </c>
      <c r="B217" s="51">
        <f t="shared" si="37"/>
        <v>42.677004186509016</v>
      </c>
      <c r="F217" s="51">
        <f t="shared" si="38"/>
        <v>56.636461267929839</v>
      </c>
      <c r="H217" s="51">
        <v>20</v>
      </c>
      <c r="AC217" s="50">
        <v>7</v>
      </c>
      <c r="AD217" s="50">
        <v>0.59171650060212078</v>
      </c>
      <c r="AE217" s="50">
        <v>11.284031008429691</v>
      </c>
      <c r="AF217" s="50">
        <v>0.99185411019761149</v>
      </c>
      <c r="AG217" s="50">
        <v>34.885957542766562</v>
      </c>
      <c r="AH217" s="50">
        <v>0.49421755457930661</v>
      </c>
      <c r="AI217" s="50">
        <v>9.959405172051131</v>
      </c>
      <c r="AJ217" s="50">
        <v>56.129393723247389</v>
      </c>
      <c r="AK217" s="50">
        <v>43.912727268598978</v>
      </c>
    </row>
    <row r="218" spans="1:37" ht="18.75" x14ac:dyDescent="0.25">
      <c r="A218" s="1">
        <v>12</v>
      </c>
      <c r="B218" s="51">
        <f t="shared" si="37"/>
        <v>47.986991824832174</v>
      </c>
      <c r="F218" s="51">
        <f>F217+$D$209</f>
        <v>58.857951061475106</v>
      </c>
      <c r="H218" s="51">
        <v>9</v>
      </c>
      <c r="AC218" s="50">
        <v>8</v>
      </c>
      <c r="AD218" s="50">
        <v>0.80819543346474798</v>
      </c>
      <c r="AE218" s="50">
        <v>14.314736068506472</v>
      </c>
      <c r="AF218" s="50">
        <v>0.45360755658751895</v>
      </c>
      <c r="AG218" s="50">
        <v>27.350505792225267</v>
      </c>
      <c r="AH218" s="50">
        <v>7.0630417185928107E-2</v>
      </c>
      <c r="AI218" s="50">
        <v>5.6309277611179205</v>
      </c>
      <c r="AJ218" s="50">
        <v>47.296169621849657</v>
      </c>
      <c r="AK218" s="50">
        <v>45.955071214310948</v>
      </c>
    </row>
    <row r="219" spans="1:37" ht="18.75" x14ac:dyDescent="0.25">
      <c r="A219" s="1">
        <v>13</v>
      </c>
      <c r="B219" s="51">
        <f t="shared" si="37"/>
        <v>52.492596846211548</v>
      </c>
      <c r="F219" s="51">
        <f t="shared" si="38"/>
        <v>61.079440855020373</v>
      </c>
      <c r="H219" s="51">
        <v>5</v>
      </c>
      <c r="J219" s="35" t="s">
        <v>80</v>
      </c>
      <c r="K219" s="35" t="s">
        <v>82</v>
      </c>
      <c r="L219" s="35" t="s">
        <v>83</v>
      </c>
      <c r="AC219" s="50">
        <v>9</v>
      </c>
      <c r="AD219" s="50">
        <v>0.97115482711639445</v>
      </c>
      <c r="AE219" s="50">
        <v>16.596167579629522</v>
      </c>
      <c r="AF219" s="50">
        <v>0.10327535900174112</v>
      </c>
      <c r="AG219" s="50">
        <v>22.445855026024375</v>
      </c>
      <c r="AH219" s="50">
        <v>0.75446962594105549</v>
      </c>
      <c r="AI219" s="50">
        <v>12.094699126681773</v>
      </c>
      <c r="AJ219" s="50">
        <v>51.136721732335673</v>
      </c>
      <c r="AK219" s="50">
        <v>44.968453829077312</v>
      </c>
    </row>
    <row r="220" spans="1:37" ht="18.75" x14ac:dyDescent="0.25">
      <c r="A220" s="1">
        <v>14</v>
      </c>
      <c r="B220" s="51">
        <f t="shared" si="37"/>
        <v>46.215385157639936</v>
      </c>
      <c r="F220" s="51">
        <f>F219+$D$209</f>
        <v>63.30093064856564</v>
      </c>
      <c r="H220" s="51">
        <v>4</v>
      </c>
      <c r="J220" s="58">
        <v>29</v>
      </c>
      <c r="K220" s="37">
        <v>0</v>
      </c>
      <c r="L220" s="38">
        <v>0</v>
      </c>
      <c r="AC220" s="50">
        <v>10</v>
      </c>
      <c r="AD220" s="50">
        <v>0.37452147561314575</v>
      </c>
      <c r="AE220" s="50">
        <v>8.2433006585840403</v>
      </c>
      <c r="AF220" s="50">
        <v>0.78804956918120794</v>
      </c>
      <c r="AG220" s="50">
        <v>32.032693968536911</v>
      </c>
      <c r="AH220" s="50">
        <v>0.43940966115565827</v>
      </c>
      <c r="AI220" s="50">
        <v>9.562175461937489</v>
      </c>
      <c r="AJ220" s="50">
        <v>49.838170089058437</v>
      </c>
      <c r="AK220" s="50">
        <v>48.062453606847228</v>
      </c>
    </row>
    <row r="221" spans="1:37" ht="18.75" x14ac:dyDescent="0.25">
      <c r="A221" s="1">
        <v>15</v>
      </c>
      <c r="B221" s="51">
        <f t="shared" si="37"/>
        <v>55.097110707947735</v>
      </c>
      <c r="H221" s="51">
        <v>0</v>
      </c>
      <c r="J221" s="58">
        <v>31.369884687450579</v>
      </c>
      <c r="K221" s="37">
        <v>1</v>
      </c>
      <c r="L221" s="38">
        <v>5.0000000000000001E-3</v>
      </c>
      <c r="AC221" s="50">
        <v>11</v>
      </c>
      <c r="AD221" s="50">
        <v>0.87451413109012144</v>
      </c>
      <c r="AE221" s="50">
        <v>15.2431978352617</v>
      </c>
      <c r="AF221" s="50">
        <v>0.16255934642361036</v>
      </c>
      <c r="AG221" s="50">
        <v>23.275830849930546</v>
      </c>
      <c r="AH221" s="50">
        <v>0.72901208114426375</v>
      </c>
      <c r="AI221" s="50">
        <v>11.846669421833861</v>
      </c>
      <c r="AJ221" s="50">
        <v>50.365698107026105</v>
      </c>
      <c r="AK221" s="50">
        <v>42.677004186509016</v>
      </c>
    </row>
    <row r="222" spans="1:37" ht="18.75" x14ac:dyDescent="0.25">
      <c r="A222" s="1">
        <v>16</v>
      </c>
      <c r="B222" s="51">
        <f t="shared" si="37"/>
        <v>37.348027746249358</v>
      </c>
      <c r="J222" s="58">
        <v>33.739769374901158</v>
      </c>
      <c r="K222" s="37">
        <v>2</v>
      </c>
      <c r="L222" s="38">
        <v>1.4999999999999999E-2</v>
      </c>
      <c r="AC222" s="50">
        <v>12</v>
      </c>
      <c r="AD222" s="50">
        <v>5.7036642014345329E-2</v>
      </c>
      <c r="AE222" s="50">
        <v>3.7985129882008346</v>
      </c>
      <c r="AF222" s="50">
        <v>0.31686270386842252</v>
      </c>
      <c r="AG222" s="50">
        <v>25.436077854157915</v>
      </c>
      <c r="AH222" s="50">
        <v>0.1494536630309683</v>
      </c>
      <c r="AI222" s="50">
        <v>6.8270692412125094</v>
      </c>
      <c r="AJ222" s="50">
        <v>36.061660083571255</v>
      </c>
      <c r="AK222" s="50">
        <v>47.986991824832174</v>
      </c>
    </row>
    <row r="223" spans="1:37" ht="18.75" x14ac:dyDescent="0.25">
      <c r="A223" s="1">
        <v>17</v>
      </c>
      <c r="B223" s="51">
        <f t="shared" si="37"/>
        <v>50.287731486366148</v>
      </c>
      <c r="J223" s="58">
        <v>36.109654062351737</v>
      </c>
      <c r="K223" s="37">
        <v>3</v>
      </c>
      <c r="L223" s="38">
        <v>0.03</v>
      </c>
      <c r="AC223" s="50">
        <v>13</v>
      </c>
      <c r="AD223" s="50">
        <v>0.83444183399406568</v>
      </c>
      <c r="AE223" s="50">
        <v>14.682185675916919</v>
      </c>
      <c r="AF223" s="50">
        <v>0.45773700613164203</v>
      </c>
      <c r="AG223" s="50">
        <v>27.408318085842989</v>
      </c>
      <c r="AH223" s="50">
        <v>0.73267218096509201</v>
      </c>
      <c r="AI223" s="50">
        <v>11.881589478615361</v>
      </c>
      <c r="AJ223" s="50">
        <v>53.972093240375266</v>
      </c>
      <c r="AK223" s="50">
        <v>52.492596846211548</v>
      </c>
    </row>
    <row r="224" spans="1:37" ht="18.75" x14ac:dyDescent="0.25">
      <c r="A224" s="1">
        <v>18</v>
      </c>
      <c r="B224" s="51">
        <f t="shared" si="37"/>
        <v>47.471719544865337</v>
      </c>
      <c r="J224" s="58">
        <v>38.479538749802316</v>
      </c>
      <c r="K224" s="37">
        <v>9</v>
      </c>
      <c r="L224" s="38">
        <v>7.4999999999999997E-2</v>
      </c>
      <c r="AC224" s="50">
        <v>14</v>
      </c>
      <c r="AD224" s="50">
        <v>0.84194010272082642</v>
      </c>
      <c r="AE224" s="50">
        <v>14.787161438091569</v>
      </c>
      <c r="AF224" s="50">
        <v>0.86023707964257579</v>
      </c>
      <c r="AG224" s="50">
        <v>33.043319114996059</v>
      </c>
      <c r="AH224" s="50">
        <v>0.76207639795333904</v>
      </c>
      <c r="AI224" s="50">
        <v>12.171282468338743</v>
      </c>
      <c r="AJ224" s="50">
        <v>60.00176302142637</v>
      </c>
      <c r="AK224" s="50">
        <v>46.215385157639936</v>
      </c>
    </row>
    <row r="225" spans="1:37" ht="18.75" x14ac:dyDescent="0.25">
      <c r="A225" s="1">
        <v>19</v>
      </c>
      <c r="B225" s="51">
        <f t="shared" si="37"/>
        <v>49.148839558982729</v>
      </c>
      <c r="J225" s="58">
        <v>40.849423437252895</v>
      </c>
      <c r="K225" s="37">
        <v>13</v>
      </c>
      <c r="L225" s="38">
        <v>0.14000000000000001</v>
      </c>
      <c r="AC225" s="50">
        <v>15</v>
      </c>
      <c r="AD225" s="50">
        <v>0.87730765903970109</v>
      </c>
      <c r="AE225" s="50">
        <v>15.282307226555815</v>
      </c>
      <c r="AF225" s="50">
        <v>0.34308524200933443</v>
      </c>
      <c r="AG225" s="50">
        <v>25.803193388130683</v>
      </c>
      <c r="AH225" s="50">
        <v>1.1699733123951783E-2</v>
      </c>
      <c r="AI225" s="50">
        <v>4.0707818854217113</v>
      </c>
      <c r="AJ225" s="50">
        <v>45.156282500108205</v>
      </c>
      <c r="AK225" s="50">
        <v>55.097110707947735</v>
      </c>
    </row>
    <row r="226" spans="1:37" ht="18.75" x14ac:dyDescent="0.25">
      <c r="A226" s="1">
        <v>20</v>
      </c>
      <c r="B226" s="51">
        <f t="shared" si="37"/>
        <v>51.240994505473012</v>
      </c>
      <c r="J226" s="58">
        <v>43.219308124703474</v>
      </c>
      <c r="K226" s="37">
        <v>16</v>
      </c>
      <c r="L226" s="38">
        <v>0.22</v>
      </c>
      <c r="AC226" s="50">
        <v>16</v>
      </c>
      <c r="AD226" s="50">
        <v>0.28176835237721265</v>
      </c>
      <c r="AE226" s="50">
        <v>6.9447569332809769</v>
      </c>
      <c r="AF226" s="50">
        <v>0.17909537032607392</v>
      </c>
      <c r="AG226" s="50">
        <v>23.507335184565036</v>
      </c>
      <c r="AH226" s="50">
        <v>0.62820953941727353</v>
      </c>
      <c r="AI226" s="50">
        <v>10.963820319348736</v>
      </c>
      <c r="AJ226" s="50">
        <v>41.415912437194748</v>
      </c>
      <c r="AK226" s="50">
        <v>37.348027746249358</v>
      </c>
    </row>
    <row r="227" spans="1:37" ht="18.75" x14ac:dyDescent="0.25">
      <c r="A227" s="1">
        <v>21</v>
      </c>
      <c r="B227" s="51">
        <f t="shared" si="37"/>
        <v>43.148146178959244</v>
      </c>
      <c r="J227" s="58">
        <v>45.589192812154053</v>
      </c>
      <c r="K227" s="37">
        <v>23</v>
      </c>
      <c r="L227" s="38">
        <v>0.33500000000000002</v>
      </c>
      <c r="AC227" s="50">
        <v>17</v>
      </c>
      <c r="AD227" s="50">
        <v>0.42077420613894057</v>
      </c>
      <c r="AE227" s="50">
        <v>8.8908388859451684</v>
      </c>
      <c r="AF227" s="50">
        <v>0.31631221850475755</v>
      </c>
      <c r="AG227" s="50">
        <v>25.428371059066606</v>
      </c>
      <c r="AH227" s="50">
        <v>0.61928026217132914</v>
      </c>
      <c r="AI227" s="50">
        <v>10.891765041584456</v>
      </c>
      <c r="AJ227" s="50">
        <v>45.210974986596234</v>
      </c>
      <c r="AK227" s="50">
        <v>50.287731486366148</v>
      </c>
    </row>
    <row r="228" spans="1:37" ht="18.75" x14ac:dyDescent="0.25">
      <c r="A228" s="1">
        <v>22</v>
      </c>
      <c r="B228" s="51">
        <f t="shared" si="37"/>
        <v>50.884514964499687</v>
      </c>
      <c r="J228" s="58">
        <v>47.959077499604632</v>
      </c>
      <c r="K228" s="37">
        <v>29</v>
      </c>
      <c r="L228" s="38">
        <v>0.48</v>
      </c>
      <c r="AC228" s="50">
        <v>18</v>
      </c>
      <c r="AD228" s="50">
        <v>0.9893491350684458</v>
      </c>
      <c r="AE228" s="50">
        <v>16.850887890958241</v>
      </c>
      <c r="AF228" s="50">
        <v>0.43386535619855771</v>
      </c>
      <c r="AG228" s="50">
        <v>27.074114986779808</v>
      </c>
      <c r="AH228" s="50">
        <v>0.19578195364050299</v>
      </c>
      <c r="AI228" s="50">
        <v>7.3802547251009605</v>
      </c>
      <c r="AJ228" s="50">
        <v>51.305257602839013</v>
      </c>
      <c r="AK228" s="50">
        <v>47.471719544865337</v>
      </c>
    </row>
    <row r="229" spans="1:37" ht="18.75" x14ac:dyDescent="0.25">
      <c r="A229" s="1">
        <v>23</v>
      </c>
      <c r="B229" s="51">
        <f t="shared" si="37"/>
        <v>37.118868379739418</v>
      </c>
      <c r="J229" s="58">
        <v>50.328962187055211</v>
      </c>
      <c r="K229" s="37">
        <v>32</v>
      </c>
      <c r="L229" s="38">
        <v>0.64</v>
      </c>
      <c r="AC229" s="50">
        <v>19</v>
      </c>
      <c r="AD229" s="50">
        <v>8.1078608859083245E-2</v>
      </c>
      <c r="AE229" s="50">
        <v>4.1351005240271652</v>
      </c>
      <c r="AF229" s="50">
        <v>0.11201774784067364</v>
      </c>
      <c r="AG229" s="50">
        <v>22.568248469769429</v>
      </c>
      <c r="AH229" s="50">
        <v>0.61553980549628551</v>
      </c>
      <c r="AI229" s="50">
        <v>10.861832597479602</v>
      </c>
      <c r="AJ229" s="50">
        <v>37.5651815912762</v>
      </c>
      <c r="AK229" s="50">
        <v>49.148839558982729</v>
      </c>
    </row>
    <row r="230" spans="1:37" ht="18.75" x14ac:dyDescent="0.25">
      <c r="A230" s="1">
        <v>24</v>
      </c>
      <c r="B230" s="51">
        <f t="shared" si="37"/>
        <v>61.243267712420618</v>
      </c>
      <c r="J230" s="58">
        <v>52.69884687450579</v>
      </c>
      <c r="K230" s="37">
        <v>24</v>
      </c>
      <c r="L230" s="38">
        <v>0.76</v>
      </c>
      <c r="AC230" s="50">
        <v>20</v>
      </c>
      <c r="AD230" s="50">
        <v>0.78514964901115614</v>
      </c>
      <c r="AE230" s="50">
        <v>13.992095086156185</v>
      </c>
      <c r="AF230" s="50">
        <v>0.5481499402982134</v>
      </c>
      <c r="AG230" s="50">
        <v>28.67409916417499</v>
      </c>
      <c r="AH230" s="50">
        <v>0.64951744490537033</v>
      </c>
      <c r="AI230" s="50">
        <v>11.139343859321407</v>
      </c>
      <c r="AJ230" s="50">
        <v>53.805538109652581</v>
      </c>
      <c r="AK230" s="50">
        <v>51.240994505473012</v>
      </c>
    </row>
    <row r="231" spans="1:37" ht="18.75" x14ac:dyDescent="0.25">
      <c r="A231" s="1">
        <v>25</v>
      </c>
      <c r="B231" s="51">
        <f t="shared" si="37"/>
        <v>47.553080801808029</v>
      </c>
      <c r="J231" s="58">
        <v>55.068731561956369</v>
      </c>
      <c r="K231" s="37">
        <v>22</v>
      </c>
      <c r="L231" s="38">
        <v>0.87</v>
      </c>
      <c r="AC231" s="50">
        <v>21</v>
      </c>
      <c r="AD231" s="50">
        <v>0.78259705838378035</v>
      </c>
      <c r="AE231" s="50">
        <v>13.956358817372925</v>
      </c>
      <c r="AF231" s="50">
        <v>0.96275284466139888</v>
      </c>
      <c r="AG231" s="50">
        <v>34.478539825259581</v>
      </c>
      <c r="AH231" s="50">
        <v>0.16809085642080479</v>
      </c>
      <c r="AI231" s="50">
        <v>7.0586825361487522</v>
      </c>
      <c r="AJ231" s="50">
        <v>55.493581178781255</v>
      </c>
      <c r="AK231" s="50">
        <v>43.148146178959244</v>
      </c>
    </row>
    <row r="232" spans="1:37" ht="18.75" x14ac:dyDescent="0.25">
      <c r="A232" s="1">
        <v>26</v>
      </c>
      <c r="B232" s="51">
        <f t="shared" si="37"/>
        <v>45.16669887927786</v>
      </c>
      <c r="J232" s="58">
        <v>57.438616249406948</v>
      </c>
      <c r="K232" s="37">
        <v>11</v>
      </c>
      <c r="L232" s="38">
        <v>0.92500000000000004</v>
      </c>
      <c r="AC232" s="50">
        <v>22</v>
      </c>
      <c r="AD232" s="50">
        <v>0.34851472053338128</v>
      </c>
      <c r="AE232" s="50">
        <v>7.8792060874673382</v>
      </c>
      <c r="AF232" s="50">
        <v>0.7006328947532442</v>
      </c>
      <c r="AG232" s="50">
        <v>30.808860526545416</v>
      </c>
      <c r="AH232" s="50">
        <v>0.33086734932786599</v>
      </c>
      <c r="AI232" s="50">
        <v>8.6942954115615443</v>
      </c>
      <c r="AJ232" s="50">
        <v>47.382362025574295</v>
      </c>
      <c r="AK232" s="50">
        <v>50.884514964499687</v>
      </c>
    </row>
    <row r="233" spans="1:37" ht="18.75" x14ac:dyDescent="0.25">
      <c r="A233" s="1">
        <v>27</v>
      </c>
      <c r="B233" s="51">
        <f t="shared" si="37"/>
        <v>48.738806236110015</v>
      </c>
      <c r="J233" s="58">
        <v>59.808500936857527</v>
      </c>
      <c r="K233" s="37">
        <v>8</v>
      </c>
      <c r="L233" s="38">
        <v>0.96499999999999997</v>
      </c>
      <c r="AC233" s="50">
        <v>23</v>
      </c>
      <c r="AD233" s="50">
        <v>0.33899106615220342</v>
      </c>
      <c r="AE233" s="50">
        <v>7.7458749261308482</v>
      </c>
      <c r="AF233" s="50">
        <v>0.78791867146595118</v>
      </c>
      <c r="AG233" s="50">
        <v>32.030861400523314</v>
      </c>
      <c r="AH233" s="50">
        <v>0.3539097862118088</v>
      </c>
      <c r="AI233" s="50">
        <v>8.8892409569279174</v>
      </c>
      <c r="AJ233" s="50">
        <v>48.66597728358208</v>
      </c>
      <c r="AK233" s="50">
        <v>37.118868379739418</v>
      </c>
    </row>
    <row r="234" spans="1:37" ht="18.75" x14ac:dyDescent="0.25">
      <c r="A234" s="1">
        <v>28</v>
      </c>
      <c r="B234" s="51">
        <f t="shared" si="37"/>
        <v>44.733715594826663</v>
      </c>
      <c r="J234" s="58">
        <v>62.178385624308106</v>
      </c>
      <c r="K234" s="37">
        <v>6</v>
      </c>
      <c r="L234" s="38">
        <v>0.995</v>
      </c>
      <c r="AC234" s="50">
        <v>24</v>
      </c>
      <c r="AD234" s="50">
        <v>0.41671969910502127</v>
      </c>
      <c r="AE234" s="50">
        <v>8.8340757874702973</v>
      </c>
      <c r="AF234" s="50">
        <v>0.47140524486209523</v>
      </c>
      <c r="AG234" s="50">
        <v>27.599673428069334</v>
      </c>
      <c r="AH234" s="50">
        <v>0.41530644261474603</v>
      </c>
      <c r="AI234" s="50">
        <v>9.3796576221804493</v>
      </c>
      <c r="AJ234" s="50">
        <v>45.81340683772008</v>
      </c>
      <c r="AK234" s="50">
        <v>61.243267712420618</v>
      </c>
    </row>
    <row r="235" spans="1:37" ht="18.75" x14ac:dyDescent="0.25">
      <c r="A235" s="1">
        <v>29</v>
      </c>
      <c r="B235" s="51">
        <f t="shared" si="37"/>
        <v>43.76044104436285</v>
      </c>
      <c r="J235" s="37" t="s">
        <v>81</v>
      </c>
      <c r="K235" s="37">
        <v>1</v>
      </c>
      <c r="L235" s="38">
        <v>1</v>
      </c>
      <c r="AC235" s="50">
        <v>25</v>
      </c>
      <c r="AD235" s="50">
        <v>0.42616309762283111</v>
      </c>
      <c r="AE235" s="50">
        <v>8.9662833667196367</v>
      </c>
      <c r="AF235" s="50">
        <v>0.79237936558615019</v>
      </c>
      <c r="AG235" s="50">
        <v>32.093311118206103</v>
      </c>
      <c r="AH235" s="50">
        <v>0.7298951248714296</v>
      </c>
      <c r="AI235" s="50">
        <v>11.855072618335619</v>
      </c>
      <c r="AJ235" s="50">
        <v>52.914667103261358</v>
      </c>
      <c r="AK235" s="50">
        <v>47.553080801808029</v>
      </c>
    </row>
    <row r="236" spans="1:37" ht="18.75" x14ac:dyDescent="0.25">
      <c r="A236" s="1">
        <v>30</v>
      </c>
      <c r="B236" s="51">
        <f t="shared" si="37"/>
        <v>39.850623843896372</v>
      </c>
      <c r="AC236" s="50">
        <v>26</v>
      </c>
      <c r="AD236" s="50">
        <v>0.20024706309385065</v>
      </c>
      <c r="AE236" s="50">
        <v>5.8034588833139091</v>
      </c>
      <c r="AF236" s="50">
        <v>0.47359670417729227</v>
      </c>
      <c r="AG236" s="50">
        <v>27.630353858482088</v>
      </c>
      <c r="AH236" s="50">
        <v>0.90163055671352077</v>
      </c>
      <c r="AI236" s="50">
        <v>13.895131976705779</v>
      </c>
      <c r="AJ236" s="50">
        <v>47.328944718501774</v>
      </c>
      <c r="AK236" s="50">
        <v>45.16669887927786</v>
      </c>
    </row>
    <row r="237" spans="1:37" ht="18.75" x14ac:dyDescent="0.25">
      <c r="A237" s="1">
        <v>31</v>
      </c>
      <c r="B237" s="51">
        <f t="shared" si="37"/>
        <v>39.510002554817532</v>
      </c>
      <c r="J237" s="35" t="s">
        <v>84</v>
      </c>
      <c r="K237" s="35"/>
      <c r="AC237" s="50">
        <v>27</v>
      </c>
      <c r="AD237" s="50">
        <v>0.55929459094764533</v>
      </c>
      <c r="AE237" s="50">
        <v>10.830124273267035</v>
      </c>
      <c r="AF237" s="50">
        <v>0.69884143002761456</v>
      </c>
      <c r="AG237" s="50">
        <v>30.783780020386605</v>
      </c>
      <c r="AH237" s="50">
        <v>0.71461348335411878</v>
      </c>
      <c r="AI237" s="50">
        <v>11.711533432903602</v>
      </c>
      <c r="AJ237" s="50">
        <v>53.32543772655724</v>
      </c>
      <c r="AK237" s="50">
        <v>48.738806236110015</v>
      </c>
    </row>
    <row r="238" spans="1:37" ht="18.75" x14ac:dyDescent="0.25">
      <c r="A238" s="1">
        <v>32</v>
      </c>
      <c r="B238" s="51">
        <f t="shared" si="37"/>
        <v>50.140881082628106</v>
      </c>
      <c r="J238" s="37"/>
      <c r="K238" s="37"/>
      <c r="AC238" s="50">
        <v>28</v>
      </c>
      <c r="AD238" s="50">
        <v>0.89202171921679374</v>
      </c>
      <c r="AE238" s="50">
        <v>15.488304069035113</v>
      </c>
      <c r="AF238" s="50">
        <v>0.31297064181873657</v>
      </c>
      <c r="AG238" s="50">
        <v>25.381588985462312</v>
      </c>
      <c r="AH238" s="50">
        <v>5.6991951769770344E-2</v>
      </c>
      <c r="AI238" s="50">
        <v>5.3633051587633567</v>
      </c>
      <c r="AJ238" s="50">
        <v>46.233198213260778</v>
      </c>
      <c r="AK238" s="50">
        <v>44.733715594826663</v>
      </c>
    </row>
    <row r="239" spans="1:37" ht="18.75" x14ac:dyDescent="0.25">
      <c r="A239" s="1">
        <v>33</v>
      </c>
      <c r="B239" s="51">
        <f t="shared" ref="B239:B270" si="39">J36</f>
        <v>45.198602275907653</v>
      </c>
      <c r="J239" s="37" t="s">
        <v>85</v>
      </c>
      <c r="K239" s="60">
        <v>47.509703800364768</v>
      </c>
      <c r="AC239" s="50">
        <v>29</v>
      </c>
      <c r="AD239" s="50">
        <v>0.70682254891073104</v>
      </c>
      <c r="AE239" s="50">
        <v>12.895515684750235</v>
      </c>
      <c r="AF239" s="50">
        <v>0.59827748225529309</v>
      </c>
      <c r="AG239" s="50">
        <v>29.375884751574102</v>
      </c>
      <c r="AH239" s="50">
        <v>0.4292311666144919</v>
      </c>
      <c r="AI239" s="50">
        <v>9.4857269699101749</v>
      </c>
      <c r="AJ239" s="50">
        <v>51.75712740623451</v>
      </c>
      <c r="AK239" s="50">
        <v>43.76044104436285</v>
      </c>
    </row>
    <row r="240" spans="1:37" ht="30" x14ac:dyDescent="0.25">
      <c r="A240" s="1">
        <v>34</v>
      </c>
      <c r="B240" s="51">
        <f t="shared" si="39"/>
        <v>55.050717599028303</v>
      </c>
      <c r="J240" s="37" t="s">
        <v>86</v>
      </c>
      <c r="K240" s="37">
        <v>0.44123395530388781</v>
      </c>
      <c r="AC240" s="50">
        <v>30</v>
      </c>
      <c r="AD240" s="50">
        <v>8.7516404345233556E-2</v>
      </c>
      <c r="AE240" s="50">
        <v>4.2252296608332696</v>
      </c>
      <c r="AF240" s="50">
        <v>0.4695175399633722</v>
      </c>
      <c r="AG240" s="50">
        <v>27.573245559487212</v>
      </c>
      <c r="AH240" s="50">
        <v>0.41035581550468914</v>
      </c>
      <c r="AI240" s="50">
        <v>9.3415195276415837</v>
      </c>
      <c r="AJ240" s="50">
        <v>41.139994747962064</v>
      </c>
      <c r="AK240" s="50">
        <v>39.850623843896372</v>
      </c>
    </row>
    <row r="241" spans="1:37" ht="18.75" x14ac:dyDescent="0.25">
      <c r="A241" s="1">
        <v>35</v>
      </c>
      <c r="B241" s="51">
        <f t="shared" si="39"/>
        <v>51.438509973453662</v>
      </c>
      <c r="J241" s="37" t="s">
        <v>87</v>
      </c>
      <c r="K241" s="37">
        <v>47.176292263990497</v>
      </c>
      <c r="AC241" s="50">
        <v>31</v>
      </c>
      <c r="AD241" s="50">
        <v>0.89556064202961516</v>
      </c>
      <c r="AE241" s="50">
        <v>15.537848988414613</v>
      </c>
      <c r="AF241" s="50">
        <v>0.30341007000267739</v>
      </c>
      <c r="AG241" s="50">
        <v>25.247740980037484</v>
      </c>
      <c r="AH241" s="50">
        <v>0.94153439628078039</v>
      </c>
      <c r="AI241" s="50">
        <v>14.606335619915875</v>
      </c>
      <c r="AJ241" s="50">
        <v>55.391925588367975</v>
      </c>
      <c r="AK241" s="50">
        <v>39.510002554817532</v>
      </c>
    </row>
    <row r="242" spans="1:37" ht="18.75" x14ac:dyDescent="0.25">
      <c r="A242" s="1">
        <v>36</v>
      </c>
      <c r="B242" s="51">
        <f t="shared" si="39"/>
        <v>51.926942676506521</v>
      </c>
      <c r="J242" s="37" t="s">
        <v>88</v>
      </c>
      <c r="K242" s="37" t="e">
        <v>#N/A</v>
      </c>
      <c r="AC242" s="50">
        <v>32</v>
      </c>
      <c r="AD242" s="50">
        <v>0.34680879940604481</v>
      </c>
      <c r="AE242" s="50">
        <v>7.8553231916846276</v>
      </c>
      <c r="AF242" s="50">
        <v>0.60134252325488891</v>
      </c>
      <c r="AG242" s="50">
        <v>29.418795325568446</v>
      </c>
      <c r="AH242" s="50">
        <v>0.71036933486536757</v>
      </c>
      <c r="AI242" s="50">
        <v>11.672354630496322</v>
      </c>
      <c r="AJ242" s="50">
        <v>48.946473147749394</v>
      </c>
      <c r="AK242" s="50">
        <v>50.140881082628106</v>
      </c>
    </row>
    <row r="243" spans="1:37" ht="30" x14ac:dyDescent="0.25">
      <c r="A243" s="1">
        <v>37</v>
      </c>
      <c r="B243" s="51">
        <f t="shared" si="39"/>
        <v>45.897432093334757</v>
      </c>
      <c r="J243" s="37" t="s">
        <v>89</v>
      </c>
      <c r="K243" s="37">
        <v>6.2399904377028221</v>
      </c>
      <c r="AC243" s="50">
        <v>33</v>
      </c>
      <c r="AD243" s="50">
        <v>0.16203071376253397</v>
      </c>
      <c r="AE243" s="50">
        <v>5.2684299926754754</v>
      </c>
      <c r="AF243" s="50">
        <v>0.29177212633547389</v>
      </c>
      <c r="AG243" s="50">
        <v>25.084809768696637</v>
      </c>
      <c r="AH243" s="50">
        <v>0.62422918413527828</v>
      </c>
      <c r="AI243" s="50">
        <v>10.931594941441142</v>
      </c>
      <c r="AJ243" s="50">
        <v>41.284834702813257</v>
      </c>
      <c r="AK243" s="50">
        <v>45.198602275907653</v>
      </c>
    </row>
    <row r="244" spans="1:37" ht="30" x14ac:dyDescent="0.25">
      <c r="A244" s="1">
        <v>38</v>
      </c>
      <c r="B244" s="51">
        <f t="shared" si="39"/>
        <v>58.204221126034156</v>
      </c>
      <c r="J244" s="37" t="s">
        <v>90</v>
      </c>
      <c r="K244" s="60">
        <v>38.937480662622661</v>
      </c>
      <c r="AC244" s="50">
        <v>34</v>
      </c>
      <c r="AD244" s="50">
        <v>0.66783710511871952</v>
      </c>
      <c r="AE244" s="50">
        <v>12.349719471662073</v>
      </c>
      <c r="AF244" s="50">
        <v>0.36909259908673808</v>
      </c>
      <c r="AG244" s="50">
        <v>26.167296387214336</v>
      </c>
      <c r="AH244" s="50">
        <v>0.7192545353308889</v>
      </c>
      <c r="AI244" s="50">
        <v>11.754711110189174</v>
      </c>
      <c r="AJ244" s="50">
        <v>50.271726969065583</v>
      </c>
      <c r="AK244" s="50">
        <v>55.050717599028303</v>
      </c>
    </row>
    <row r="245" spans="1:37" ht="18.75" x14ac:dyDescent="0.25">
      <c r="A245" s="1">
        <v>39</v>
      </c>
      <c r="B245" s="51">
        <f t="shared" si="39"/>
        <v>53.347132521477164</v>
      </c>
      <c r="J245" s="37" t="s">
        <v>91</v>
      </c>
      <c r="K245" s="37">
        <v>-0.33511320380619347</v>
      </c>
      <c r="AC245" s="50">
        <v>35</v>
      </c>
      <c r="AD245" s="50">
        <v>0.63121293975215964</v>
      </c>
      <c r="AE245" s="50">
        <v>11.836981156530236</v>
      </c>
      <c r="AF245" s="50">
        <v>0.44858550654708274</v>
      </c>
      <c r="AG245" s="50">
        <v>27.280197091659158</v>
      </c>
      <c r="AH245" s="50">
        <v>0.77287010067052153</v>
      </c>
      <c r="AI245" s="50">
        <v>12.282084132343087</v>
      </c>
      <c r="AJ245" s="50">
        <v>51.399262380532477</v>
      </c>
      <c r="AK245" s="50">
        <v>51.438509973453662</v>
      </c>
    </row>
    <row r="246" spans="1:37" ht="30" x14ac:dyDescent="0.25">
      <c r="A246" s="1">
        <v>40</v>
      </c>
      <c r="B246" s="51">
        <f t="shared" si="39"/>
        <v>54.265556551490469</v>
      </c>
      <c r="J246" s="37" t="s">
        <v>92</v>
      </c>
      <c r="K246" s="37">
        <v>7.7065111798236746E-2</v>
      </c>
      <c r="AC246" s="50">
        <v>36</v>
      </c>
      <c r="AD246" s="50">
        <v>2.8472965861327415E-2</v>
      </c>
      <c r="AE246" s="50">
        <v>3.3986215220585838</v>
      </c>
      <c r="AF246" s="50">
        <v>0.93219075278226449</v>
      </c>
      <c r="AG246" s="50">
        <v>34.050670538951699</v>
      </c>
      <c r="AH246" s="50">
        <v>0.58060213888998957</v>
      </c>
      <c r="AI246" s="50">
        <v>10.588994588305122</v>
      </c>
      <c r="AJ246" s="50">
        <v>48.038286649315403</v>
      </c>
      <c r="AK246" s="50">
        <v>51.926942676506521</v>
      </c>
    </row>
    <row r="247" spans="1:37" ht="18.75" x14ac:dyDescent="0.25">
      <c r="A247" s="1">
        <v>41</v>
      </c>
      <c r="B247" s="51">
        <f t="shared" si="39"/>
        <v>52.665369751641435</v>
      </c>
      <c r="J247" s="37" t="s">
        <v>93</v>
      </c>
      <c r="K247" s="37">
        <v>30.262277826705709</v>
      </c>
      <c r="AC247" s="50">
        <v>37</v>
      </c>
      <c r="AD247" s="50">
        <v>0.36949757979583597</v>
      </c>
      <c r="AE247" s="50">
        <v>8.1729661171417032</v>
      </c>
      <c r="AF247" s="50">
        <v>0.47915873442669099</v>
      </c>
      <c r="AG247" s="50">
        <v>27.708222281973676</v>
      </c>
      <c r="AH247" s="50">
        <v>0.42603002369077736</v>
      </c>
      <c r="AI247" s="50">
        <v>9.4614969102906947</v>
      </c>
      <c r="AJ247" s="50">
        <v>45.342685309406079</v>
      </c>
      <c r="AK247" s="50">
        <v>45.897432093334757</v>
      </c>
    </row>
    <row r="248" spans="1:37" ht="18.75" x14ac:dyDescent="0.25">
      <c r="A248" s="1">
        <v>42</v>
      </c>
      <c r="B248" s="51">
        <f t="shared" si="39"/>
        <v>50.325024942398471</v>
      </c>
      <c r="J248" s="37" t="s">
        <v>94</v>
      </c>
      <c r="K248" s="37">
        <v>31.954030728520149</v>
      </c>
      <c r="AC248" s="50">
        <v>38</v>
      </c>
      <c r="AD248" s="50">
        <v>0.15184526279122734</v>
      </c>
      <c r="AE248" s="50">
        <v>5.125833679077183</v>
      </c>
      <c r="AF248" s="50">
        <v>0.15335953081316323</v>
      </c>
      <c r="AG248" s="50">
        <v>23.147033431384287</v>
      </c>
      <c r="AH248" s="50">
        <v>0.72550572983929706</v>
      </c>
      <c r="AI248" s="50">
        <v>11.813436737515978</v>
      </c>
      <c r="AJ248" s="50">
        <v>40.086303847977447</v>
      </c>
      <c r="AK248" s="50">
        <v>58.204221126034156</v>
      </c>
    </row>
    <row r="249" spans="1:37" ht="18.75" x14ac:dyDescent="0.25">
      <c r="A249" s="1">
        <v>43</v>
      </c>
      <c r="B249" s="51">
        <f t="shared" si="39"/>
        <v>40.11937050599051</v>
      </c>
      <c r="J249" s="37" t="s">
        <v>95</v>
      </c>
      <c r="K249" s="37">
        <v>62.216308555225858</v>
      </c>
      <c r="AC249" s="50">
        <v>39</v>
      </c>
      <c r="AD249" s="50">
        <v>0.6502843148836065</v>
      </c>
      <c r="AE249" s="50">
        <v>12.103980408370491</v>
      </c>
      <c r="AF249" s="50">
        <v>0.37478905163487086</v>
      </c>
      <c r="AG249" s="50">
        <v>26.247046722888193</v>
      </c>
      <c r="AH249" s="50">
        <v>0.54307211616471607</v>
      </c>
      <c r="AI249" s="50">
        <v>10.308293744054673</v>
      </c>
      <c r="AJ249" s="50">
        <v>48.659320875313355</v>
      </c>
      <c r="AK249" s="50">
        <v>53.347132521477164</v>
      </c>
    </row>
    <row r="250" spans="1:37" ht="18.75" x14ac:dyDescent="0.25">
      <c r="A250" s="1">
        <v>44</v>
      </c>
      <c r="B250" s="51">
        <f t="shared" si="39"/>
        <v>38.496012897200799</v>
      </c>
      <c r="J250" s="37" t="s">
        <v>96</v>
      </c>
      <c r="K250" s="37">
        <v>9501.9407600729537</v>
      </c>
      <c r="AC250" s="50">
        <v>40</v>
      </c>
      <c r="AD250" s="50">
        <v>9.3056800045326793E-2</v>
      </c>
      <c r="AE250" s="50">
        <v>4.3027952006345753</v>
      </c>
      <c r="AF250" s="50">
        <v>9.6353209217820868E-2</v>
      </c>
      <c r="AG250" s="50">
        <v>22.348944929049495</v>
      </c>
      <c r="AH250" s="50">
        <v>0.34038906437258165</v>
      </c>
      <c r="AI250" s="50">
        <v>8.7756496005655507</v>
      </c>
      <c r="AJ250" s="50">
        <v>35.427389730249622</v>
      </c>
      <c r="AK250" s="50">
        <v>54.265556551490469</v>
      </c>
    </row>
    <row r="251" spans="1:37" ht="18.75" x14ac:dyDescent="0.25">
      <c r="A251" s="1">
        <v>45</v>
      </c>
      <c r="B251" s="51">
        <f t="shared" si="39"/>
        <v>62.90624967718886</v>
      </c>
      <c r="J251" s="37" t="s">
        <v>97</v>
      </c>
      <c r="K251" s="37">
        <v>200</v>
      </c>
      <c r="AC251" s="50">
        <v>41</v>
      </c>
      <c r="AD251" s="50">
        <v>6.6895799032418157E-4</v>
      </c>
      <c r="AE251" s="50">
        <v>3.0093654118645388</v>
      </c>
      <c r="AF251" s="50">
        <v>0.58978159129062213</v>
      </c>
      <c r="AG251" s="50">
        <v>29.25694227806871</v>
      </c>
      <c r="AH251" s="50">
        <v>0.27885192171470907</v>
      </c>
      <c r="AI251" s="50">
        <v>8.2275700213427552</v>
      </c>
      <c r="AJ251" s="50">
        <v>40.493877711276006</v>
      </c>
      <c r="AK251" s="50">
        <v>52.665369751641435</v>
      </c>
    </row>
    <row r="252" spans="1:37" ht="18.75" x14ac:dyDescent="0.25">
      <c r="A252" s="1">
        <v>46</v>
      </c>
      <c r="B252" s="51">
        <f t="shared" si="39"/>
        <v>43.489876842951368</v>
      </c>
      <c r="AC252" s="50">
        <v>42</v>
      </c>
      <c r="AD252" s="50">
        <v>0.99127740577664303</v>
      </c>
      <c r="AE252" s="50">
        <v>16.877883680873005</v>
      </c>
      <c r="AF252" s="50">
        <v>0.72062611869117055</v>
      </c>
      <c r="AG252" s="50">
        <v>31.088765661676387</v>
      </c>
      <c r="AH252" s="50">
        <v>0.28104636322689291</v>
      </c>
      <c r="AI252" s="50">
        <v>8.2480990459627854</v>
      </c>
      <c r="AJ252" s="50">
        <v>56.214748388512177</v>
      </c>
      <c r="AK252" s="50">
        <v>50.325024942398471</v>
      </c>
    </row>
    <row r="253" spans="1:37" ht="18.75" x14ac:dyDescent="0.25">
      <c r="A253" s="1">
        <v>47</v>
      </c>
      <c r="B253" s="51">
        <f t="shared" si="39"/>
        <v>50.915204851493364</v>
      </c>
      <c r="AC253" s="50">
        <v>43</v>
      </c>
      <c r="AD253" s="50">
        <v>0.18921618960650377</v>
      </c>
      <c r="AE253" s="50">
        <v>5.6490266544910526</v>
      </c>
      <c r="AF253" s="50">
        <v>0.77618452605557897</v>
      </c>
      <c r="AG253" s="50">
        <v>31.866583364778105</v>
      </c>
      <c r="AH253" s="50">
        <v>0.15662544720813965</v>
      </c>
      <c r="AI253" s="50">
        <v>6.917817482527445</v>
      </c>
      <c r="AJ253" s="50">
        <v>44.433427501796608</v>
      </c>
      <c r="AK253" s="50">
        <v>40.11937050599051</v>
      </c>
    </row>
    <row r="254" spans="1:37" ht="18.75" x14ac:dyDescent="0.25">
      <c r="A254" s="1">
        <v>48</v>
      </c>
      <c r="B254" s="51">
        <f t="shared" si="39"/>
        <v>50.521531048970559</v>
      </c>
      <c r="AC254" s="50">
        <v>44</v>
      </c>
      <c r="AD254" s="50">
        <v>0.5359771253151383</v>
      </c>
      <c r="AE254" s="50">
        <v>10.503679754411937</v>
      </c>
      <c r="AF254" s="50">
        <v>0.62279624361106567</v>
      </c>
      <c r="AG254" s="50">
        <v>29.719147410554918</v>
      </c>
      <c r="AH254" s="50">
        <v>0.14684780250903495</v>
      </c>
      <c r="AI254" s="50">
        <v>6.7935583092771124</v>
      </c>
      <c r="AJ254" s="50">
        <v>47.016385474243968</v>
      </c>
      <c r="AK254" s="50">
        <v>38.496012897200799</v>
      </c>
    </row>
    <row r="255" spans="1:37" ht="18.75" x14ac:dyDescent="0.25">
      <c r="A255" s="1">
        <v>49</v>
      </c>
      <c r="B255" s="51">
        <f t="shared" si="39"/>
        <v>49.824657879445972</v>
      </c>
      <c r="AC255" s="50">
        <v>45</v>
      </c>
      <c r="AD255" s="50">
        <v>0.88309306109346342</v>
      </c>
      <c r="AE255" s="50">
        <v>15.363302855308488</v>
      </c>
      <c r="AF255" s="50">
        <v>3.6886486536581997E-2</v>
      </c>
      <c r="AG255" s="50">
        <v>21.516410811512149</v>
      </c>
      <c r="AH255" s="50">
        <v>0.39990667949186476</v>
      </c>
      <c r="AI255" s="50">
        <v>9.2602599458970349</v>
      </c>
      <c r="AJ255" s="50">
        <v>46.139973612717668</v>
      </c>
      <c r="AK255" s="50">
        <v>62.90624967718886</v>
      </c>
    </row>
    <row r="256" spans="1:37" ht="18.75" x14ac:dyDescent="0.25">
      <c r="A256" s="1">
        <v>50</v>
      </c>
      <c r="B256" s="51">
        <f t="shared" si="39"/>
        <v>51.926359951563825</v>
      </c>
      <c r="AC256" s="50">
        <v>46</v>
      </c>
      <c r="AD256" s="50">
        <v>0.70083671221230559</v>
      </c>
      <c r="AE256" s="50">
        <v>12.811713970972278</v>
      </c>
      <c r="AF256" s="50">
        <v>0.26911426920226555</v>
      </c>
      <c r="AG256" s="50">
        <v>24.767599768831715</v>
      </c>
      <c r="AH256" s="50">
        <v>7.8949492511882546E-2</v>
      </c>
      <c r="AI256" s="50">
        <v>5.7815553681644536</v>
      </c>
      <c r="AJ256" s="50">
        <v>43.360869107968448</v>
      </c>
      <c r="AK256" s="50">
        <v>43.489876842951368</v>
      </c>
    </row>
    <row r="257" spans="1:37" ht="18.75" x14ac:dyDescent="0.25">
      <c r="A257" s="1">
        <v>51</v>
      </c>
      <c r="B257" s="51">
        <f t="shared" si="39"/>
        <v>63.26206306650144</v>
      </c>
      <c r="AC257" s="50">
        <v>47</v>
      </c>
      <c r="AD257" s="50">
        <v>0.56222401607432082</v>
      </c>
      <c r="AE257" s="50">
        <v>10.871136225040491</v>
      </c>
      <c r="AF257" s="50">
        <v>0.30347711429949409</v>
      </c>
      <c r="AG257" s="50">
        <v>25.248679600192919</v>
      </c>
      <c r="AH257" s="50">
        <v>0.79879276999017823</v>
      </c>
      <c r="AI257" s="50">
        <v>12.559469790558506</v>
      </c>
      <c r="AJ257" s="50">
        <v>48.679285615791912</v>
      </c>
      <c r="AK257" s="50">
        <v>50.915204851493364</v>
      </c>
    </row>
    <row r="258" spans="1:37" ht="18.75" x14ac:dyDescent="0.25">
      <c r="A258" s="1">
        <v>52</v>
      </c>
      <c r="B258" s="51">
        <f t="shared" si="39"/>
        <v>45.702230739040182</v>
      </c>
      <c r="AC258" s="50">
        <v>48</v>
      </c>
      <c r="AD258" s="50">
        <v>4.2543088732491574E-2</v>
      </c>
      <c r="AE258" s="50">
        <v>3.595603242254882</v>
      </c>
      <c r="AF258" s="50">
        <v>0.68009449302435698</v>
      </c>
      <c r="AG258" s="50">
        <v>30.521322902340998</v>
      </c>
      <c r="AH258" s="50">
        <v>0.61563949397920892</v>
      </c>
      <c r="AI258" s="50">
        <v>10.862628446147527</v>
      </c>
      <c r="AJ258" s="50">
        <v>44.979554590743405</v>
      </c>
      <c r="AK258" s="50">
        <v>50.521531048970559</v>
      </c>
    </row>
    <row r="259" spans="1:37" ht="18.75" x14ac:dyDescent="0.25">
      <c r="A259" s="1">
        <v>53</v>
      </c>
      <c r="B259" s="51">
        <f t="shared" si="39"/>
        <v>50.798432417814141</v>
      </c>
      <c r="AC259" s="50">
        <v>49</v>
      </c>
      <c r="AD259" s="50">
        <v>0.57711925254849938</v>
      </c>
      <c r="AE259" s="50">
        <v>11.079669535678992</v>
      </c>
      <c r="AF259" s="50">
        <v>0.49057322667712122</v>
      </c>
      <c r="AG259" s="50">
        <v>27.868025173479698</v>
      </c>
      <c r="AH259" s="50">
        <v>0.33872746581327096</v>
      </c>
      <c r="AI259" s="50">
        <v>8.7615355288065828</v>
      </c>
      <c r="AJ259" s="50">
        <v>47.709230237965272</v>
      </c>
      <c r="AK259" s="50">
        <v>49.824657879445972</v>
      </c>
    </row>
    <row r="260" spans="1:37" ht="18.75" x14ac:dyDescent="0.25">
      <c r="A260" s="1">
        <v>54</v>
      </c>
      <c r="B260" s="51">
        <f t="shared" si="39"/>
        <v>58.939622141047522</v>
      </c>
      <c r="AC260" s="50">
        <v>50</v>
      </c>
      <c r="AD260" s="50">
        <v>0.80252975770002821</v>
      </c>
      <c r="AE260" s="50">
        <v>14.235416607800396</v>
      </c>
      <c r="AF260" s="50">
        <v>0.27298683873719831</v>
      </c>
      <c r="AG260" s="50">
        <v>24.821815742320776</v>
      </c>
      <c r="AH260" s="50">
        <v>0.78681034020721996</v>
      </c>
      <c r="AI260" s="50">
        <v>12.429159086153572</v>
      </c>
      <c r="AJ260" s="50">
        <v>51.486391436274744</v>
      </c>
      <c r="AK260" s="50">
        <v>51.926359951563825</v>
      </c>
    </row>
    <row r="261" spans="1:37" ht="18.75" x14ac:dyDescent="0.25">
      <c r="A261" s="1">
        <v>55</v>
      </c>
      <c r="B261" s="51">
        <f t="shared" si="39"/>
        <v>50.733786613640987</v>
      </c>
      <c r="AC261" s="50">
        <v>51</v>
      </c>
      <c r="AD261" s="50">
        <v>0.6761771721111034</v>
      </c>
      <c r="AE261" s="50">
        <v>12.466480409555448</v>
      </c>
      <c r="AF261" s="50">
        <v>0.51803417302737353</v>
      </c>
      <c r="AG261" s="50">
        <v>28.252478422383227</v>
      </c>
      <c r="AH261" s="50">
        <v>0.37340568965659682</v>
      </c>
      <c r="AI261" s="50">
        <v>9.049277443327135</v>
      </c>
      <c r="AJ261" s="50">
        <v>49.768236275265814</v>
      </c>
      <c r="AK261" s="50">
        <v>63.26206306650144</v>
      </c>
    </row>
    <row r="262" spans="1:37" ht="18.75" x14ac:dyDescent="0.25">
      <c r="A262" s="1">
        <v>56</v>
      </c>
      <c r="B262" s="51">
        <f t="shared" si="39"/>
        <v>54.108575813452461</v>
      </c>
      <c r="AC262" s="50">
        <v>52</v>
      </c>
      <c r="AD262" s="50">
        <v>0.70563977776997178</v>
      </c>
      <c r="AE262" s="50">
        <v>12.878956888779605</v>
      </c>
      <c r="AF262" s="50">
        <v>0.62602040909388057</v>
      </c>
      <c r="AG262" s="50">
        <v>29.764285727314327</v>
      </c>
      <c r="AH262" s="50">
        <v>0.34495735586909215</v>
      </c>
      <c r="AI262" s="50">
        <v>8.8142773304316187</v>
      </c>
      <c r="AJ262" s="50">
        <v>51.457519946525551</v>
      </c>
      <c r="AK262" s="50">
        <v>45.702230739040182</v>
      </c>
    </row>
    <row r="263" spans="1:37" ht="18.75" x14ac:dyDescent="0.25">
      <c r="A263" s="1">
        <v>57</v>
      </c>
      <c r="B263" s="51">
        <f t="shared" si="39"/>
        <v>57.265686931937829</v>
      </c>
      <c r="AC263" s="50">
        <v>53</v>
      </c>
      <c r="AD263" s="50">
        <v>0.30263390228743747</v>
      </c>
      <c r="AE263" s="50">
        <v>7.2368746320241248</v>
      </c>
      <c r="AF263" s="50">
        <v>0.11030390843752724</v>
      </c>
      <c r="AG263" s="50">
        <v>22.54425471812538</v>
      </c>
      <c r="AH263" s="50">
        <v>0.99906345672695829</v>
      </c>
      <c r="AI263" s="50">
        <v>16.697045810792972</v>
      </c>
      <c r="AJ263" s="50">
        <v>46.478175160942477</v>
      </c>
      <c r="AK263" s="50">
        <v>50.798432417814141</v>
      </c>
    </row>
    <row r="264" spans="1:37" ht="18.75" x14ac:dyDescent="0.25">
      <c r="A264" s="1">
        <v>58</v>
      </c>
      <c r="B264" s="51">
        <f t="shared" si="39"/>
        <v>46.892116047605768</v>
      </c>
      <c r="AC264" s="50">
        <v>54</v>
      </c>
      <c r="AD264" s="50">
        <v>0.16184372191118124</v>
      </c>
      <c r="AE264" s="50">
        <v>5.2658121067565373</v>
      </c>
      <c r="AF264" s="50">
        <v>0.50640107093853692</v>
      </c>
      <c r="AG264" s="50">
        <v>28.08961499313952</v>
      </c>
      <c r="AH264" s="50">
        <v>0.37868644813080632</v>
      </c>
      <c r="AI264" s="50">
        <v>9.0919021591633449</v>
      </c>
      <c r="AJ264" s="50">
        <v>42.447329259059401</v>
      </c>
      <c r="AK264" s="50">
        <v>58.939622141047522</v>
      </c>
    </row>
    <row r="265" spans="1:37" ht="18.75" x14ac:dyDescent="0.25">
      <c r="A265" s="1">
        <v>59</v>
      </c>
      <c r="B265" s="51">
        <f t="shared" si="39"/>
        <v>45.552928915344481</v>
      </c>
      <c r="AC265" s="50">
        <v>55</v>
      </c>
      <c r="AD265" s="50">
        <v>0.13459475005432109</v>
      </c>
      <c r="AE265" s="50">
        <v>4.884326500760495</v>
      </c>
      <c r="AF265" s="50">
        <v>0.93385289156112827</v>
      </c>
      <c r="AG265" s="50">
        <v>34.0739404818558</v>
      </c>
      <c r="AH265" s="50">
        <v>0.79001203932240127</v>
      </c>
      <c r="AI265" s="50">
        <v>12.463611552522792</v>
      </c>
      <c r="AJ265" s="50">
        <v>51.421878535139086</v>
      </c>
      <c r="AK265" s="50">
        <v>50.733786613640987</v>
      </c>
    </row>
    <row r="266" spans="1:37" ht="18.75" x14ac:dyDescent="0.25">
      <c r="A266" s="1">
        <v>60</v>
      </c>
      <c r="B266" s="51">
        <f t="shared" si="39"/>
        <v>52.775782626791965</v>
      </c>
      <c r="AC266" s="50">
        <v>56</v>
      </c>
      <c r="AD266" s="50">
        <v>0.74198959157083355</v>
      </c>
      <c r="AE266" s="50">
        <v>13.38785428199167</v>
      </c>
      <c r="AF266" s="50">
        <v>0.38037148625646544</v>
      </c>
      <c r="AG266" s="50">
        <v>26.32520080759052</v>
      </c>
      <c r="AH266" s="50">
        <v>0.86325300154338103</v>
      </c>
      <c r="AI266" s="50">
        <v>13.339234253773036</v>
      </c>
      <c r="AJ266" s="50">
        <v>53.052289343355227</v>
      </c>
      <c r="AK266" s="50">
        <v>54.108575813452461</v>
      </c>
    </row>
    <row r="267" spans="1:37" ht="18.75" x14ac:dyDescent="0.25">
      <c r="A267" s="1">
        <v>61</v>
      </c>
      <c r="B267" s="51">
        <f t="shared" si="39"/>
        <v>55.371808792032724</v>
      </c>
      <c r="AC267" s="50">
        <v>57</v>
      </c>
      <c r="AD267" s="50">
        <v>0.87913828716828402</v>
      </c>
      <c r="AE267" s="50">
        <v>15.307936020355976</v>
      </c>
      <c r="AF267" s="50">
        <v>0.17121977333999605</v>
      </c>
      <c r="AG267" s="50">
        <v>23.397076826759946</v>
      </c>
      <c r="AH267" s="50">
        <v>0.16868884985638477</v>
      </c>
      <c r="AI267" s="50">
        <v>7.0658956314600241</v>
      </c>
      <c r="AJ267" s="50">
        <v>45.770908478575947</v>
      </c>
      <c r="AK267" s="50">
        <v>57.265686931937829</v>
      </c>
    </row>
    <row r="268" spans="1:37" ht="18.75" x14ac:dyDescent="0.25">
      <c r="A268" s="1">
        <v>62</v>
      </c>
      <c r="B268" s="51">
        <f t="shared" si="39"/>
        <v>56.255325522112159</v>
      </c>
      <c r="AC268" s="50">
        <v>58</v>
      </c>
      <c r="AD268" s="50">
        <v>0.35259040528107055</v>
      </c>
      <c r="AE268" s="50">
        <v>7.9362656739349875</v>
      </c>
      <c r="AF268" s="50">
        <v>6.9168184616968054E-2</v>
      </c>
      <c r="AG268" s="50">
        <v>21.968354584637552</v>
      </c>
      <c r="AH268" s="50">
        <v>0.75339160668769345</v>
      </c>
      <c r="AI268" s="50">
        <v>12.083942377818783</v>
      </c>
      <c r="AJ268" s="50">
        <v>41.988562636391322</v>
      </c>
      <c r="AK268" s="50">
        <v>46.892116047605768</v>
      </c>
    </row>
    <row r="269" spans="1:37" ht="18.75" x14ac:dyDescent="0.25">
      <c r="A269" s="1">
        <v>63</v>
      </c>
      <c r="B269" s="51">
        <f t="shared" si="39"/>
        <v>50.378163068964049</v>
      </c>
      <c r="AC269" s="50">
        <v>59</v>
      </c>
      <c r="AD269" s="50">
        <v>0.52463036915297889</v>
      </c>
      <c r="AE269" s="50">
        <v>10.344825168141703</v>
      </c>
      <c r="AF269" s="50">
        <v>0.42602329009639139</v>
      </c>
      <c r="AG269" s="50">
        <v>26.964326061349478</v>
      </c>
      <c r="AH269" s="50">
        <v>0.25134666042801501</v>
      </c>
      <c r="AI269" s="50">
        <v>7.9630608219067263</v>
      </c>
      <c r="AJ269" s="50">
        <v>45.272212051397901</v>
      </c>
      <c r="AK269" s="50">
        <v>45.552928915344481</v>
      </c>
    </row>
    <row r="270" spans="1:37" ht="18.75" x14ac:dyDescent="0.25">
      <c r="A270" s="1">
        <v>64</v>
      </c>
      <c r="B270" s="51">
        <f t="shared" si="39"/>
        <v>44.202891914347802</v>
      </c>
      <c r="AC270" s="50">
        <v>60</v>
      </c>
      <c r="AD270" s="50">
        <v>0.3585661152009324</v>
      </c>
      <c r="AE270" s="50">
        <v>8.0199256128130543</v>
      </c>
      <c r="AF270" s="50">
        <v>0.48245895213372847</v>
      </c>
      <c r="AG270" s="50">
        <v>27.754425329872198</v>
      </c>
      <c r="AH270" s="50">
        <v>0.9557665988275944</v>
      </c>
      <c r="AI270" s="50">
        <v>14.917964141784356</v>
      </c>
      <c r="AJ270" s="50">
        <v>50.692315084469612</v>
      </c>
      <c r="AK270" s="50">
        <v>52.775782626791965</v>
      </c>
    </row>
    <row r="271" spans="1:37" ht="18.75" x14ac:dyDescent="0.25">
      <c r="A271" s="1">
        <v>65</v>
      </c>
      <c r="B271" s="51">
        <f t="shared" ref="B271:B302" si="40">J68</f>
        <v>40.450390570662805</v>
      </c>
      <c r="AC271" s="50">
        <v>61</v>
      </c>
      <c r="AD271" s="50">
        <v>0.40703372471439048</v>
      </c>
      <c r="AE271" s="50">
        <v>8.6984721460014676</v>
      </c>
      <c r="AF271" s="50">
        <v>0.29860108049128176</v>
      </c>
      <c r="AG271" s="50">
        <v>25.180415126877946</v>
      </c>
      <c r="AH271" s="50">
        <v>0.23909401413862585</v>
      </c>
      <c r="AI271" s="50">
        <v>7.8405798604697488</v>
      </c>
      <c r="AJ271" s="50">
        <v>41.719467133349156</v>
      </c>
      <c r="AK271" s="50">
        <v>55.371808792032724</v>
      </c>
    </row>
    <row r="272" spans="1:37" ht="18.75" x14ac:dyDescent="0.25">
      <c r="A272" s="1">
        <v>66</v>
      </c>
      <c r="B272" s="51">
        <f t="shared" si="40"/>
        <v>50.508171885752887</v>
      </c>
      <c r="AC272" s="50">
        <v>62</v>
      </c>
      <c r="AD272" s="50">
        <v>0.11956868379736674</v>
      </c>
      <c r="AE272" s="50">
        <v>4.6739615731631341</v>
      </c>
      <c r="AF272" s="50">
        <v>0.71284969660500264</v>
      </c>
      <c r="AG272" s="50">
        <v>30.979895752470036</v>
      </c>
      <c r="AH272" s="50">
        <v>0.49309502413995632</v>
      </c>
      <c r="AI272" s="50">
        <v>9.9514971312455938</v>
      </c>
      <c r="AJ272" s="50">
        <v>45.605354456878764</v>
      </c>
      <c r="AK272" s="50">
        <v>56.255325522112159</v>
      </c>
    </row>
    <row r="273" spans="1:37" ht="18.75" x14ac:dyDescent="0.25">
      <c r="A273" s="1">
        <v>67</v>
      </c>
      <c r="B273" s="51">
        <f t="shared" si="40"/>
        <v>38.125621692070446</v>
      </c>
      <c r="AC273" s="50">
        <v>63</v>
      </c>
      <c r="AD273" s="50">
        <v>0.31419610926424379</v>
      </c>
      <c r="AE273" s="50">
        <v>7.3987455296994131</v>
      </c>
      <c r="AF273" s="50">
        <v>8.0460721234514088E-2</v>
      </c>
      <c r="AG273" s="50">
        <v>22.126450097283197</v>
      </c>
      <c r="AH273" s="50">
        <v>0.88530594391786033</v>
      </c>
      <c r="AI273" s="50">
        <v>13.647386467835922</v>
      </c>
      <c r="AJ273" s="50">
        <v>43.17258209481853</v>
      </c>
      <c r="AK273" s="50">
        <v>50.378163068964049</v>
      </c>
    </row>
    <row r="274" spans="1:37" ht="18.75" x14ac:dyDescent="0.25">
      <c r="A274" s="1">
        <v>68</v>
      </c>
      <c r="B274" s="51">
        <f t="shared" si="40"/>
        <v>47.787843155908838</v>
      </c>
      <c r="AC274" s="50">
        <v>64</v>
      </c>
      <c r="AD274" s="50">
        <v>0.62638603474355747</v>
      </c>
      <c r="AE274" s="50">
        <v>11.769404486409805</v>
      </c>
      <c r="AF274" s="50">
        <v>0.63579659079061568</v>
      </c>
      <c r="AG274" s="50">
        <v>29.901152271068618</v>
      </c>
      <c r="AH274" s="50">
        <v>0.46668393479214754</v>
      </c>
      <c r="AI274" s="50">
        <v>9.762767599853662</v>
      </c>
      <c r="AJ274" s="50">
        <v>51.433324357332083</v>
      </c>
      <c r="AK274" s="50">
        <v>44.202891914347802</v>
      </c>
    </row>
    <row r="275" spans="1:37" ht="18.75" x14ac:dyDescent="0.25">
      <c r="A275" s="1">
        <v>69</v>
      </c>
      <c r="B275" s="51">
        <f t="shared" si="40"/>
        <v>45.232213650806941</v>
      </c>
      <c r="AC275" s="50">
        <v>65</v>
      </c>
      <c r="AD275" s="50">
        <v>0.80938000834265877</v>
      </c>
      <c r="AE275" s="50">
        <v>14.331320116797222</v>
      </c>
      <c r="AF275" s="50">
        <v>0.45380211892260269</v>
      </c>
      <c r="AG275" s="50">
        <v>27.353229664916437</v>
      </c>
      <c r="AH275" s="50">
        <v>0.44986987342206008</v>
      </c>
      <c r="AI275" s="50">
        <v>9.6398228587336483</v>
      </c>
      <c r="AJ275" s="50">
        <v>51.324372640447308</v>
      </c>
      <c r="AK275" s="50">
        <v>40.450390570662805</v>
      </c>
    </row>
    <row r="276" spans="1:37" ht="18.75" x14ac:dyDescent="0.25">
      <c r="A276" s="1">
        <v>70</v>
      </c>
      <c r="B276" s="51">
        <f t="shared" si="40"/>
        <v>52.220644851413873</v>
      </c>
      <c r="AC276" s="50">
        <v>66</v>
      </c>
      <c r="AD276" s="50">
        <v>0.49942684636220991</v>
      </c>
      <c r="AE276" s="50">
        <v>9.9919758490709398</v>
      </c>
      <c r="AF276" s="50">
        <v>0.77587684547431701</v>
      </c>
      <c r="AG276" s="50">
        <v>31.862275836640439</v>
      </c>
      <c r="AH276" s="50">
        <v>0.12162288067160987</v>
      </c>
      <c r="AI276" s="50">
        <v>6.4523966032044706</v>
      </c>
      <c r="AJ276" s="50">
        <v>48.306648288915845</v>
      </c>
      <c r="AK276" s="50">
        <v>50.508171885752887</v>
      </c>
    </row>
    <row r="277" spans="1:37" ht="18.75" x14ac:dyDescent="0.25">
      <c r="A277" s="1">
        <v>71</v>
      </c>
      <c r="B277" s="51">
        <f t="shared" si="40"/>
        <v>49.225210497097962</v>
      </c>
      <c r="AC277" s="50">
        <v>67</v>
      </c>
      <c r="AD277" s="50">
        <v>0.28565006310007202</v>
      </c>
      <c r="AE277" s="50">
        <v>6.9991008834010078</v>
      </c>
      <c r="AF277" s="50">
        <v>9.8714994224907926E-2</v>
      </c>
      <c r="AG277" s="50">
        <v>22.382009919148711</v>
      </c>
      <c r="AH277" s="50">
        <v>0.66800212942497694</v>
      </c>
      <c r="AI277" s="50">
        <v>11.295984632177763</v>
      </c>
      <c r="AJ277" s="50">
        <v>40.677095434727484</v>
      </c>
      <c r="AK277" s="50">
        <v>38.125621692070446</v>
      </c>
    </row>
    <row r="278" spans="1:37" ht="18.75" x14ac:dyDescent="0.25">
      <c r="A278" s="1">
        <v>72</v>
      </c>
      <c r="B278" s="51">
        <f t="shared" si="40"/>
        <v>55.025954356343171</v>
      </c>
      <c r="AC278" s="50">
        <v>68</v>
      </c>
      <c r="AD278" s="50">
        <v>2.0933539282294245E-2</v>
      </c>
      <c r="AE278" s="50">
        <v>3.2930695499521194</v>
      </c>
      <c r="AF278" s="50">
        <v>0.85525174437415064</v>
      </c>
      <c r="AG278" s="50">
        <v>32.97352442123811</v>
      </c>
      <c r="AH278" s="50">
        <v>0.34966697838025329</v>
      </c>
      <c r="AI278" s="50">
        <v>8.8538332638763144</v>
      </c>
      <c r="AJ278" s="50">
        <v>45.120427235066543</v>
      </c>
      <c r="AK278" s="50">
        <v>47.787843155908838</v>
      </c>
    </row>
    <row r="279" spans="1:37" ht="18.75" x14ac:dyDescent="0.25">
      <c r="A279" s="1">
        <v>73</v>
      </c>
      <c r="B279" s="51">
        <f t="shared" si="40"/>
        <v>51.666320926869972</v>
      </c>
      <c r="AC279" s="50">
        <v>69</v>
      </c>
      <c r="AD279" s="50">
        <v>0.37457955188045922</v>
      </c>
      <c r="AE279" s="50">
        <v>8.2441137263264288</v>
      </c>
      <c r="AF279" s="50">
        <v>0.19271588581090393</v>
      </c>
      <c r="AG279" s="50">
        <v>23.698022401352656</v>
      </c>
      <c r="AH279" s="50">
        <v>0.62811804513968295</v>
      </c>
      <c r="AI279" s="50">
        <v>10.963077640360854</v>
      </c>
      <c r="AJ279" s="50">
        <v>42.905213768039943</v>
      </c>
      <c r="AK279" s="50">
        <v>45.232213650806941</v>
      </c>
    </row>
    <row r="280" spans="1:37" ht="18.75" x14ac:dyDescent="0.25">
      <c r="A280" s="1">
        <v>74</v>
      </c>
      <c r="B280" s="51">
        <f t="shared" si="40"/>
        <v>58.965902476866212</v>
      </c>
      <c r="AC280" s="50">
        <v>70</v>
      </c>
      <c r="AD280" s="50">
        <v>0.486113119055821</v>
      </c>
      <c r="AE280" s="50">
        <v>9.8055836667814944</v>
      </c>
      <c r="AF280" s="50">
        <v>0.99576012033235128</v>
      </c>
      <c r="AG280" s="50">
        <v>34.940641684652917</v>
      </c>
      <c r="AH280" s="50">
        <v>0.12519859502086605</v>
      </c>
      <c r="AI280" s="50">
        <v>6.5027792268489986</v>
      </c>
      <c r="AJ280" s="50">
        <v>51.249004578283412</v>
      </c>
      <c r="AK280" s="50">
        <v>52.220644851413873</v>
      </c>
    </row>
    <row r="281" spans="1:37" ht="18.75" x14ac:dyDescent="0.25">
      <c r="A281" s="1">
        <v>75</v>
      </c>
      <c r="B281" s="51">
        <f t="shared" si="40"/>
        <v>53.240498590422753</v>
      </c>
      <c r="AC281" s="50">
        <v>71</v>
      </c>
      <c r="AD281" s="50">
        <v>0.74343233270740261</v>
      </c>
      <c r="AE281" s="50">
        <v>13.408052657903637</v>
      </c>
      <c r="AF281" s="50">
        <v>0.89857040636833618</v>
      </c>
      <c r="AG281" s="50">
        <v>33.579985689156707</v>
      </c>
      <c r="AH281" s="50">
        <v>0.28372489325096761</v>
      </c>
      <c r="AI281" s="50">
        <v>8.2730484104163899</v>
      </c>
      <c r="AJ281" s="50">
        <v>55.261086757476733</v>
      </c>
      <c r="AK281" s="50">
        <v>49.225210497097962</v>
      </c>
    </row>
    <row r="282" spans="1:37" ht="18.75" x14ac:dyDescent="0.25">
      <c r="A282" s="1">
        <v>76</v>
      </c>
      <c r="B282" s="51">
        <f t="shared" si="40"/>
        <v>54.87289309130319</v>
      </c>
      <c r="AC282" s="50">
        <v>72</v>
      </c>
      <c r="AD282" s="50">
        <v>0.19649767756176695</v>
      </c>
      <c r="AE282" s="50">
        <v>5.750967485864737</v>
      </c>
      <c r="AF282" s="50">
        <v>0.87255394096652805</v>
      </c>
      <c r="AG282" s="50">
        <v>33.215755173531392</v>
      </c>
      <c r="AH282" s="50">
        <v>0.47874653628969455</v>
      </c>
      <c r="AI282" s="50">
        <v>9.8496102485024686</v>
      </c>
      <c r="AJ282" s="50">
        <v>48.816332907898598</v>
      </c>
      <c r="AK282" s="50">
        <v>55.025954356343171</v>
      </c>
    </row>
    <row r="283" spans="1:37" ht="18.75" x14ac:dyDescent="0.25">
      <c r="A283" s="1">
        <v>77</v>
      </c>
      <c r="B283" s="51">
        <f t="shared" si="40"/>
        <v>45.635999459139789</v>
      </c>
      <c r="AC283" s="50">
        <v>73</v>
      </c>
      <c r="AD283" s="50">
        <v>0.47376135410887821</v>
      </c>
      <c r="AE283" s="50">
        <v>9.6326589575242956</v>
      </c>
      <c r="AF283" s="50">
        <v>0.85344922047182536</v>
      </c>
      <c r="AG283" s="50">
        <v>32.948289086605556</v>
      </c>
      <c r="AH283" s="50">
        <v>0.4661093231663197</v>
      </c>
      <c r="AI283" s="50">
        <v>9.7586029377600916</v>
      </c>
      <c r="AJ283" s="50">
        <v>52.339550981889943</v>
      </c>
      <c r="AK283" s="50">
        <v>51.666320926869972</v>
      </c>
    </row>
    <row r="284" spans="1:37" ht="18.75" x14ac:dyDescent="0.25">
      <c r="A284" s="1">
        <v>78</v>
      </c>
      <c r="B284" s="51">
        <f t="shared" si="40"/>
        <v>53.306058782662944</v>
      </c>
      <c r="AC284" s="50">
        <v>74</v>
      </c>
      <c r="AD284" s="50">
        <v>0.61383963262199448</v>
      </c>
      <c r="AE284" s="50">
        <v>11.593754856707923</v>
      </c>
      <c r="AF284" s="50">
        <v>0.8144074204062024</v>
      </c>
      <c r="AG284" s="50">
        <v>32.401703885686835</v>
      </c>
      <c r="AH284" s="50">
        <v>1.8868174486071698E-2</v>
      </c>
      <c r="AI284" s="50">
        <v>4.3598092144249598</v>
      </c>
      <c r="AJ284" s="50">
        <v>48.355267956819716</v>
      </c>
      <c r="AK284" s="50">
        <v>58.965902476866212</v>
      </c>
    </row>
    <row r="285" spans="1:37" ht="18.75" x14ac:dyDescent="0.25">
      <c r="A285" s="1">
        <v>79</v>
      </c>
      <c r="B285" s="51">
        <f t="shared" si="40"/>
        <v>48.264289702930576</v>
      </c>
      <c r="AC285" s="50">
        <v>75</v>
      </c>
      <c r="AD285" s="50">
        <v>0.98031359758322378</v>
      </c>
      <c r="AE285" s="50">
        <v>16.724390366165132</v>
      </c>
      <c r="AF285" s="50">
        <v>0.3905430462754681</v>
      </c>
      <c r="AG285" s="50">
        <v>26.467602647856552</v>
      </c>
      <c r="AH285" s="50">
        <v>0.18781985150006997</v>
      </c>
      <c r="AI285" s="50">
        <v>7.2902616991282541</v>
      </c>
      <c r="AJ285" s="50">
        <v>50.482254713149935</v>
      </c>
      <c r="AK285" s="50">
        <v>53.240498590422753</v>
      </c>
    </row>
    <row r="286" spans="1:37" ht="18.75" x14ac:dyDescent="0.25">
      <c r="A286" s="1">
        <v>80</v>
      </c>
      <c r="B286" s="51">
        <f t="shared" si="40"/>
        <v>46.704750396047565</v>
      </c>
      <c r="AC286" s="50">
        <v>76</v>
      </c>
      <c r="AD286" s="50">
        <v>0.3385264485854238</v>
      </c>
      <c r="AE286" s="50">
        <v>7.7393702801959332</v>
      </c>
      <c r="AF286" s="50">
        <v>6.0125011326022326E-2</v>
      </c>
      <c r="AG286" s="50">
        <v>21.841750158564313</v>
      </c>
      <c r="AH286" s="50">
        <v>0.59734263473204263</v>
      </c>
      <c r="AI286" s="50">
        <v>10.718246916961808</v>
      </c>
      <c r="AJ286" s="50">
        <v>40.299367355722055</v>
      </c>
      <c r="AK286" s="50">
        <v>54.87289309130319</v>
      </c>
    </row>
    <row r="287" spans="1:37" ht="18.75" x14ac:dyDescent="0.25">
      <c r="A287" s="1">
        <v>81</v>
      </c>
      <c r="B287" s="51">
        <f t="shared" si="40"/>
        <v>59.642581585607445</v>
      </c>
      <c r="AC287" s="50">
        <v>77</v>
      </c>
      <c r="AD287" s="50">
        <v>0.89877929801084233</v>
      </c>
      <c r="AE287" s="50">
        <v>15.582910172151793</v>
      </c>
      <c r="AF287" s="50">
        <v>0.67342523028345513</v>
      </c>
      <c r="AG287" s="50">
        <v>30.427953223968373</v>
      </c>
      <c r="AH287" s="50">
        <v>0.70092104335942318</v>
      </c>
      <c r="AI287" s="50">
        <v>11.586153146719376</v>
      </c>
      <c r="AJ287" s="50">
        <v>57.59701654283954</v>
      </c>
      <c r="AK287" s="50">
        <v>45.635999459139789</v>
      </c>
    </row>
    <row r="288" spans="1:37" ht="18.75" x14ac:dyDescent="0.25">
      <c r="A288" s="1">
        <v>82</v>
      </c>
      <c r="B288" s="51">
        <f t="shared" si="40"/>
        <v>42.112340880021947</v>
      </c>
      <c r="AC288" s="50">
        <v>78</v>
      </c>
      <c r="AD288" s="50">
        <v>0.13829663929627312</v>
      </c>
      <c r="AE288" s="50">
        <v>4.9361529501478234</v>
      </c>
      <c r="AF288" s="50">
        <v>0.82027520974738966</v>
      </c>
      <c r="AG288" s="50">
        <v>32.483852936463457</v>
      </c>
      <c r="AH288" s="50">
        <v>0.26539955296175277</v>
      </c>
      <c r="AI288" s="50">
        <v>8.0999172728831361</v>
      </c>
      <c r="AJ288" s="50">
        <v>45.519923159494411</v>
      </c>
      <c r="AK288" s="50">
        <v>53.306058782662944</v>
      </c>
    </row>
    <row r="289" spans="1:37" ht="18.75" x14ac:dyDescent="0.25">
      <c r="A289" s="1">
        <v>83</v>
      </c>
      <c r="B289" s="51">
        <f t="shared" si="40"/>
        <v>49.951476942470215</v>
      </c>
      <c r="AC289" s="50">
        <v>79</v>
      </c>
      <c r="AD289" s="50">
        <v>0.26521389262819905</v>
      </c>
      <c r="AE289" s="50">
        <v>6.7129944967947868</v>
      </c>
      <c r="AF289" s="50">
        <v>0.14838554650947611</v>
      </c>
      <c r="AG289" s="50">
        <v>23.077397651132664</v>
      </c>
      <c r="AH289" s="50">
        <v>0.70298633992270754</v>
      </c>
      <c r="AI289" s="50">
        <v>11.604878250903447</v>
      </c>
      <c r="AJ289" s="50">
        <v>41.395270398830895</v>
      </c>
      <c r="AK289" s="50">
        <v>48.264289702930576</v>
      </c>
    </row>
    <row r="290" spans="1:37" ht="18.75" x14ac:dyDescent="0.25">
      <c r="A290" s="1">
        <v>84</v>
      </c>
      <c r="B290" s="51">
        <f t="shared" si="40"/>
        <v>48.573515259206943</v>
      </c>
      <c r="AC290" s="50">
        <v>80</v>
      </c>
      <c r="AD290" s="50">
        <v>0.73496232977235154</v>
      </c>
      <c r="AE290" s="50">
        <v>13.289472616812922</v>
      </c>
      <c r="AF290" s="50">
        <v>0.27999323719495472</v>
      </c>
      <c r="AG290" s="50">
        <v>24.919905320729367</v>
      </c>
      <c r="AH290" s="50">
        <v>0.39156808712933344</v>
      </c>
      <c r="AI290" s="50">
        <v>9.1946487017969538</v>
      </c>
      <c r="AJ290" s="50">
        <v>47.404026639339236</v>
      </c>
      <c r="AK290" s="50">
        <v>46.704750396047565</v>
      </c>
    </row>
    <row r="291" spans="1:37" ht="18.75" x14ac:dyDescent="0.25">
      <c r="A291" s="1">
        <v>85</v>
      </c>
      <c r="B291" s="51">
        <f t="shared" si="40"/>
        <v>50.251866139900564</v>
      </c>
      <c r="AC291" s="50">
        <v>81</v>
      </c>
      <c r="AD291" s="50">
        <v>0.79872401128855786</v>
      </c>
      <c r="AE291" s="50">
        <v>14.18213615803981</v>
      </c>
      <c r="AF291" s="50">
        <v>0.7475608001876497</v>
      </c>
      <c r="AG291" s="50">
        <v>31.465851202627093</v>
      </c>
      <c r="AH291" s="50">
        <v>9.1101956690258223E-3</v>
      </c>
      <c r="AI291" s="50">
        <v>3.944880508617111</v>
      </c>
      <c r="AJ291" s="50">
        <v>49.592867869284014</v>
      </c>
      <c r="AK291" s="50">
        <v>59.642581585607445</v>
      </c>
    </row>
    <row r="292" spans="1:37" ht="18.75" x14ac:dyDescent="0.25">
      <c r="A292" s="1">
        <v>86</v>
      </c>
      <c r="B292" s="51">
        <f t="shared" si="40"/>
        <v>54.848684741389079</v>
      </c>
      <c r="AC292" s="50">
        <v>82</v>
      </c>
      <c r="AD292" s="50">
        <v>0.76641264711688617</v>
      </c>
      <c r="AE292" s="50">
        <v>13.729777059636406</v>
      </c>
      <c r="AF292" s="50">
        <v>0.29142695263345153</v>
      </c>
      <c r="AG292" s="50">
        <v>25.079977336868325</v>
      </c>
      <c r="AH292" s="50">
        <v>0.45300751010883356</v>
      </c>
      <c r="AI292" s="50">
        <v>9.662937489626156</v>
      </c>
      <c r="AJ292" s="50">
        <v>48.472691886130889</v>
      </c>
      <c r="AK292" s="50">
        <v>42.112340880021947</v>
      </c>
    </row>
    <row r="293" spans="1:37" ht="18.75" x14ac:dyDescent="0.25">
      <c r="A293" s="1">
        <v>87</v>
      </c>
      <c r="B293" s="51">
        <f t="shared" si="40"/>
        <v>50.206545273538346</v>
      </c>
      <c r="AC293" s="50">
        <v>83</v>
      </c>
      <c r="AD293" s="50">
        <v>0.35278211061057085</v>
      </c>
      <c r="AE293" s="50">
        <v>7.938949548547992</v>
      </c>
      <c r="AF293" s="50">
        <v>0.56168272338074765</v>
      </c>
      <c r="AG293" s="50">
        <v>28.863558127330464</v>
      </c>
      <c r="AH293" s="50">
        <v>0.8122641945850898</v>
      </c>
      <c r="AI293" s="50">
        <v>12.710698316664914</v>
      </c>
      <c r="AJ293" s="50">
        <v>49.513205992543377</v>
      </c>
      <c r="AK293" s="50">
        <v>49.951476942470215</v>
      </c>
    </row>
    <row r="294" spans="1:37" ht="18.75" x14ac:dyDescent="0.25">
      <c r="A294" s="1">
        <v>88</v>
      </c>
      <c r="B294" s="51">
        <f t="shared" si="40"/>
        <v>44.618955904181668</v>
      </c>
      <c r="AC294" s="50">
        <v>84</v>
      </c>
      <c r="AD294" s="50">
        <v>8.5115978259818759E-2</v>
      </c>
      <c r="AE294" s="50">
        <v>4.1916236956374622</v>
      </c>
      <c r="AF294" s="50">
        <v>0.74532685955049449</v>
      </c>
      <c r="AG294" s="50">
        <v>31.434576033706918</v>
      </c>
      <c r="AH294" s="50">
        <v>0.32996724710031644</v>
      </c>
      <c r="AI294" s="50">
        <v>8.6865446640144324</v>
      </c>
      <c r="AJ294" s="50">
        <v>44.312744393358813</v>
      </c>
      <c r="AK294" s="50">
        <v>48.573515259206943</v>
      </c>
    </row>
    <row r="295" spans="1:37" ht="18.75" x14ac:dyDescent="0.25">
      <c r="A295" s="1">
        <v>89</v>
      </c>
      <c r="B295" s="51">
        <f t="shared" si="40"/>
        <v>42.962939039261123</v>
      </c>
      <c r="AC295" s="50">
        <v>85</v>
      </c>
      <c r="AD295" s="50">
        <v>0.68170671530914684</v>
      </c>
      <c r="AE295" s="50">
        <v>12.543894014328055</v>
      </c>
      <c r="AF295" s="50">
        <v>0.55749475495498824</v>
      </c>
      <c r="AG295" s="50">
        <v>28.80492656936984</v>
      </c>
      <c r="AH295" s="50">
        <v>0.98664248034704394</v>
      </c>
      <c r="AI295" s="50">
        <v>15.855868483962752</v>
      </c>
      <c r="AJ295" s="50">
        <v>57.204689067660645</v>
      </c>
      <c r="AK295" s="50">
        <v>50.251866139900564</v>
      </c>
    </row>
    <row r="296" spans="1:37" ht="18.75" x14ac:dyDescent="0.25">
      <c r="A296" s="1">
        <v>90</v>
      </c>
      <c r="B296" s="51">
        <f t="shared" si="40"/>
        <v>38.265423031431354</v>
      </c>
      <c r="AC296" s="50">
        <v>86</v>
      </c>
      <c r="AD296" s="50">
        <v>0.39266786122011588</v>
      </c>
      <c r="AE296" s="50">
        <v>8.4973500570816221</v>
      </c>
      <c r="AF296" s="50">
        <v>0.60479579107841963</v>
      </c>
      <c r="AG296" s="50">
        <v>29.467141075097878</v>
      </c>
      <c r="AH296" s="50">
        <v>0.82156744834089135</v>
      </c>
      <c r="AI296" s="50">
        <v>12.81832688238396</v>
      </c>
      <c r="AJ296" s="50">
        <v>50.78281801456346</v>
      </c>
      <c r="AK296" s="50">
        <v>54.848684741389079</v>
      </c>
    </row>
    <row r="297" spans="1:37" ht="18.75" x14ac:dyDescent="0.25">
      <c r="A297" s="1">
        <v>91</v>
      </c>
      <c r="B297" s="51">
        <f t="shared" si="40"/>
        <v>42.872746296297294</v>
      </c>
      <c r="AC297" s="50">
        <v>87</v>
      </c>
      <c r="AD297" s="50">
        <v>0.59394519015337499</v>
      </c>
      <c r="AE297" s="50">
        <v>11.315232662147249</v>
      </c>
      <c r="AF297" s="50">
        <v>0.93271196458562811</v>
      </c>
      <c r="AG297" s="50">
        <v>34.057967504198793</v>
      </c>
      <c r="AH297" s="50">
        <v>0.91110339797010587</v>
      </c>
      <c r="AI297" s="50">
        <v>14.048412800046453</v>
      </c>
      <c r="AJ297" s="50">
        <v>59.421612966392487</v>
      </c>
      <c r="AK297" s="50">
        <v>50.206545273538346</v>
      </c>
    </row>
    <row r="298" spans="1:37" ht="18.75" x14ac:dyDescent="0.25">
      <c r="A298" s="1">
        <v>92</v>
      </c>
      <c r="B298" s="51">
        <f t="shared" si="40"/>
        <v>56.135022041505721</v>
      </c>
      <c r="AC298" s="50">
        <v>88</v>
      </c>
      <c r="AD298" s="50">
        <v>0.88047181841753919</v>
      </c>
      <c r="AE298" s="50">
        <v>15.326605457845549</v>
      </c>
      <c r="AF298" s="50">
        <v>0.24518110722668995</v>
      </c>
      <c r="AG298" s="50">
        <v>24.432535501173657</v>
      </c>
      <c r="AH298" s="50">
        <v>0.60307421290853103</v>
      </c>
      <c r="AI298" s="50">
        <v>10.763115590700437</v>
      </c>
      <c r="AJ298" s="50">
        <v>50.522256549719643</v>
      </c>
      <c r="AK298" s="50">
        <v>44.618955904181668</v>
      </c>
    </row>
    <row r="299" spans="1:37" ht="18.75" x14ac:dyDescent="0.25">
      <c r="A299" s="1">
        <v>93</v>
      </c>
      <c r="B299" s="51">
        <f t="shared" si="40"/>
        <v>51.801129176241275</v>
      </c>
      <c r="AC299" s="50">
        <v>89</v>
      </c>
      <c r="AD299" s="50">
        <v>0.79793962391896667</v>
      </c>
      <c r="AE299" s="50">
        <v>14.171154734865533</v>
      </c>
      <c r="AF299" s="50">
        <v>0.24956850320856983</v>
      </c>
      <c r="AG299" s="50">
        <v>24.493959044919979</v>
      </c>
      <c r="AH299" s="50">
        <v>6.8488538253892117E-2</v>
      </c>
      <c r="AI299" s="50">
        <v>5.5907289995060125</v>
      </c>
      <c r="AJ299" s="50">
        <v>44.255842779291527</v>
      </c>
      <c r="AK299" s="50">
        <v>42.962939039261123</v>
      </c>
    </row>
    <row r="300" spans="1:37" ht="18.75" x14ac:dyDescent="0.25">
      <c r="A300" s="1">
        <v>94</v>
      </c>
      <c r="B300" s="51">
        <f t="shared" si="40"/>
        <v>56.208369372200764</v>
      </c>
      <c r="AC300" s="50">
        <v>90</v>
      </c>
      <c r="AD300" s="50">
        <v>0.35440835504357115</v>
      </c>
      <c r="AE300" s="50">
        <v>7.9617169706099959</v>
      </c>
      <c r="AF300" s="50">
        <v>0.18556823052273885</v>
      </c>
      <c r="AG300" s="50">
        <v>23.597955227318344</v>
      </c>
      <c r="AH300" s="50">
        <v>0.10083801217700439</v>
      </c>
      <c r="AI300" s="50">
        <v>6.1435847679594122</v>
      </c>
      <c r="AJ300" s="50">
        <v>37.703256965887753</v>
      </c>
      <c r="AK300" s="50">
        <v>38.265423031431354</v>
      </c>
    </row>
    <row r="301" spans="1:37" ht="18.75" x14ac:dyDescent="0.25">
      <c r="A301" s="1">
        <v>95</v>
      </c>
      <c r="B301" s="51">
        <f t="shared" si="40"/>
        <v>50.08234730992227</v>
      </c>
      <c r="AC301" s="50">
        <v>91</v>
      </c>
      <c r="AD301" s="50">
        <v>0.3405143230062132</v>
      </c>
      <c r="AE301" s="50">
        <v>7.7672005220869851</v>
      </c>
      <c r="AF301" s="50">
        <v>0.12382435746072507</v>
      </c>
      <c r="AG301" s="50">
        <v>22.733541004450149</v>
      </c>
      <c r="AH301" s="50">
        <v>0.92470308305028615</v>
      </c>
      <c r="AI301" s="50">
        <v>14.283550504597599</v>
      </c>
      <c r="AJ301" s="50">
        <v>44.784292031134733</v>
      </c>
      <c r="AK301" s="50">
        <v>42.872746296297294</v>
      </c>
    </row>
    <row r="302" spans="1:37" ht="18.75" x14ac:dyDescent="0.25">
      <c r="A302" s="1">
        <v>96</v>
      </c>
      <c r="B302" s="51">
        <f t="shared" si="40"/>
        <v>47.207924569160753</v>
      </c>
      <c r="AC302" s="50">
        <v>92</v>
      </c>
      <c r="AD302" s="50">
        <v>0.37805319312193353</v>
      </c>
      <c r="AE302" s="50">
        <v>8.2927447037070685</v>
      </c>
      <c r="AF302" s="50">
        <v>0.36312388691325881</v>
      </c>
      <c r="AG302" s="50">
        <v>26.083734416785621</v>
      </c>
      <c r="AH302" s="50">
        <v>0.91723749797578957</v>
      </c>
      <c r="AI302" s="50">
        <v>14.152066503871163</v>
      </c>
      <c r="AJ302" s="50">
        <v>48.528545624363851</v>
      </c>
      <c r="AK302" s="50">
        <v>56.135022041505721</v>
      </c>
    </row>
    <row r="303" spans="1:37" ht="18.75" x14ac:dyDescent="0.25">
      <c r="A303" s="1">
        <v>97</v>
      </c>
      <c r="B303" s="51">
        <f t="shared" ref="B303:B334" si="41">J100</f>
        <v>54.362180379799042</v>
      </c>
      <c r="AC303" s="50">
        <v>93</v>
      </c>
      <c r="AD303" s="50">
        <v>0.24210068214246661</v>
      </c>
      <c r="AE303" s="50">
        <v>6.3894095499945323</v>
      </c>
      <c r="AF303" s="50">
        <v>0.78543679753664619</v>
      </c>
      <c r="AG303" s="50">
        <v>31.996115165513046</v>
      </c>
      <c r="AH303" s="50">
        <v>0.991265614753428</v>
      </c>
      <c r="AI303" s="50">
        <v>16.074813665165738</v>
      </c>
      <c r="AJ303" s="50">
        <v>54.460338380673321</v>
      </c>
      <c r="AK303" s="50">
        <v>51.801129176241275</v>
      </c>
    </row>
    <row r="304" spans="1:37" ht="18.75" x14ac:dyDescent="0.25">
      <c r="A304" s="1">
        <v>98</v>
      </c>
      <c r="B304" s="51">
        <f t="shared" si="41"/>
        <v>43.431660889206313</v>
      </c>
      <c r="AC304" s="50">
        <v>94</v>
      </c>
      <c r="AD304" s="50">
        <v>0.38535388410944038</v>
      </c>
      <c r="AE304" s="50">
        <v>8.3949543775321658</v>
      </c>
      <c r="AF304" s="50">
        <v>0.50903285490884276</v>
      </c>
      <c r="AG304" s="50">
        <v>28.1264599687238</v>
      </c>
      <c r="AH304" s="50">
        <v>0.17527873435906394</v>
      </c>
      <c r="AI304" s="50">
        <v>7.1445525653788335</v>
      </c>
      <c r="AJ304" s="50">
        <v>43.665966911634797</v>
      </c>
      <c r="AK304" s="50">
        <v>56.208369372200764</v>
      </c>
    </row>
    <row r="305" spans="1:37" ht="18.75" x14ac:dyDescent="0.25">
      <c r="A305" s="1">
        <v>99</v>
      </c>
      <c r="B305" s="51">
        <f t="shared" si="41"/>
        <v>47.805110868451223</v>
      </c>
      <c r="AC305" s="50">
        <v>95</v>
      </c>
      <c r="AD305" s="50">
        <v>0.19938814439615427</v>
      </c>
      <c r="AE305" s="50">
        <v>5.7914340215461593</v>
      </c>
      <c r="AF305" s="50">
        <v>0.58475184406996961</v>
      </c>
      <c r="AG305" s="50">
        <v>29.186525816979575</v>
      </c>
      <c r="AH305" s="50">
        <v>0.5448110232461495</v>
      </c>
      <c r="AI305" s="50">
        <v>10.32103902377942</v>
      </c>
      <c r="AJ305" s="50">
        <v>45.298998862305154</v>
      </c>
      <c r="AK305" s="50">
        <v>50.08234730992227</v>
      </c>
    </row>
    <row r="306" spans="1:37" ht="18.75" x14ac:dyDescent="0.25">
      <c r="A306" s="1">
        <v>100</v>
      </c>
      <c r="B306" s="51">
        <f t="shared" si="41"/>
        <v>56.278334150980299</v>
      </c>
      <c r="AC306" s="50">
        <v>96</v>
      </c>
      <c r="AD306" s="50">
        <v>0.80035609290707233</v>
      </c>
      <c r="AE306" s="50">
        <v>14.204985300699013</v>
      </c>
      <c r="AF306" s="50">
        <v>0.65854125694350307</v>
      </c>
      <c r="AG306" s="50">
        <v>30.219577597209042</v>
      </c>
      <c r="AH306" s="50">
        <v>8.2026875871814675E-2</v>
      </c>
      <c r="AI306" s="50">
        <v>5.835248460970897</v>
      </c>
      <c r="AJ306" s="50">
        <v>50.259811358878949</v>
      </c>
      <c r="AK306" s="50">
        <v>47.207924569160753</v>
      </c>
    </row>
    <row r="307" spans="1:37" ht="18.75" x14ac:dyDescent="0.25">
      <c r="A307" s="1">
        <v>101</v>
      </c>
      <c r="B307" s="51">
        <f t="shared" si="41"/>
        <v>44.635393340993588</v>
      </c>
      <c r="AC307" s="50">
        <v>97</v>
      </c>
      <c r="AD307" s="50">
        <v>0.66805731028512416</v>
      </c>
      <c r="AE307" s="50">
        <v>12.352802343991739</v>
      </c>
      <c r="AF307" s="50">
        <v>0.27106658475004264</v>
      </c>
      <c r="AG307" s="50">
        <v>24.794932186500596</v>
      </c>
      <c r="AH307" s="50">
        <v>0.62930054539326441</v>
      </c>
      <c r="AI307" s="50">
        <v>10.972683304200775</v>
      </c>
      <c r="AJ307" s="50">
        <v>48.120417834693114</v>
      </c>
      <c r="AK307" s="50">
        <v>54.362180379799042</v>
      </c>
    </row>
    <row r="308" spans="1:37" ht="18.75" x14ac:dyDescent="0.25">
      <c r="A308" s="1">
        <v>102</v>
      </c>
      <c r="B308" s="51">
        <f t="shared" si="41"/>
        <v>44.518384324115118</v>
      </c>
      <c r="AC308" s="50">
        <v>98</v>
      </c>
      <c r="AD308" s="50">
        <v>0.44654331796366542</v>
      </c>
      <c r="AE308" s="50">
        <v>9.2516064514913161</v>
      </c>
      <c r="AF308" s="50">
        <v>0.52441482578224297</v>
      </c>
      <c r="AG308" s="50">
        <v>28.341807560951398</v>
      </c>
      <c r="AH308" s="50">
        <v>9.5063715097566948E-2</v>
      </c>
      <c r="AI308" s="50">
        <v>6.0522522961841734</v>
      </c>
      <c r="AJ308" s="50">
        <v>43.645666308626886</v>
      </c>
      <c r="AK308" s="50">
        <v>43.431660889206313</v>
      </c>
    </row>
    <row r="309" spans="1:37" ht="18.75" x14ac:dyDescent="0.25">
      <c r="A309" s="1">
        <v>103</v>
      </c>
      <c r="B309" s="51">
        <f t="shared" si="41"/>
        <v>49.616464434889053</v>
      </c>
      <c r="AC309" s="50">
        <v>99</v>
      </c>
      <c r="AD309" s="50">
        <v>0.11578723199909646</v>
      </c>
      <c r="AE309" s="50">
        <v>4.6210212479873505</v>
      </c>
      <c r="AF309" s="50">
        <v>0.97232117328906909</v>
      </c>
      <c r="AG309" s="50">
        <v>34.612496426046974</v>
      </c>
      <c r="AH309" s="50">
        <v>0.50952311560777197</v>
      </c>
      <c r="AI309" s="50">
        <v>10.066982282552686</v>
      </c>
      <c r="AJ309" s="50">
        <v>49.300499956587011</v>
      </c>
      <c r="AK309" s="50">
        <v>47.805110868451223</v>
      </c>
    </row>
    <row r="310" spans="1:37" ht="18.75" x14ac:dyDescent="0.25">
      <c r="A310" s="1">
        <v>104</v>
      </c>
      <c r="B310" s="51">
        <f t="shared" si="41"/>
        <v>46.914094999479794</v>
      </c>
      <c r="AC310" s="50">
        <v>100</v>
      </c>
      <c r="AD310" s="50">
        <v>0.68354411445035135</v>
      </c>
      <c r="AE310" s="50">
        <v>12.56961760230492</v>
      </c>
      <c r="AF310" s="50">
        <v>0.61058715697653931</v>
      </c>
      <c r="AG310" s="50">
        <v>29.548220197671547</v>
      </c>
      <c r="AH310" s="50">
        <v>0.11028397769444809</v>
      </c>
      <c r="AI310" s="50">
        <v>6.2875263974690627</v>
      </c>
      <c r="AJ310" s="50">
        <v>48.405364197445536</v>
      </c>
      <c r="AK310" s="50">
        <v>56.278334150980299</v>
      </c>
    </row>
    <row r="311" spans="1:37" ht="18.75" x14ac:dyDescent="0.25">
      <c r="A311" s="1">
        <v>105</v>
      </c>
      <c r="B311" s="51">
        <f t="shared" si="41"/>
        <v>45.328103721011075</v>
      </c>
      <c r="AC311" s="50">
        <v>101</v>
      </c>
      <c r="AD311" s="50">
        <v>0.15049612051373817</v>
      </c>
      <c r="AE311" s="50">
        <v>5.1069456871923347</v>
      </c>
      <c r="AF311" s="50">
        <v>0.87745746186502294</v>
      </c>
      <c r="AG311" s="50">
        <v>33.284404466110317</v>
      </c>
      <c r="AH311" s="50">
        <v>0.9517813269148877</v>
      </c>
      <c r="AI311" s="50">
        <v>14.82619458958696</v>
      </c>
      <c r="AJ311" s="50">
        <v>53.217544742889615</v>
      </c>
      <c r="AK311" s="50">
        <v>44.635393340993588</v>
      </c>
    </row>
    <row r="312" spans="1:37" ht="18.75" x14ac:dyDescent="0.25">
      <c r="A312" s="1">
        <v>106</v>
      </c>
      <c r="B312" s="51">
        <f t="shared" si="41"/>
        <v>53.094739137396289</v>
      </c>
      <c r="AC312" s="50">
        <v>102</v>
      </c>
      <c r="AD312" s="50">
        <v>0.93431254590120183</v>
      </c>
      <c r="AE312" s="50">
        <v>16.080375642616826</v>
      </c>
      <c r="AF312" s="50">
        <v>0.31593618643629773</v>
      </c>
      <c r="AG312" s="50">
        <v>25.423106610108167</v>
      </c>
      <c r="AH312" s="50">
        <v>0.28421213730188555</v>
      </c>
      <c r="AI312" s="50">
        <v>8.2775742018075675</v>
      </c>
      <c r="AJ312" s="50">
        <v>49.78105645453256</v>
      </c>
      <c r="AK312" s="50">
        <v>44.518384324115118</v>
      </c>
    </row>
    <row r="313" spans="1:37" ht="18.75" x14ac:dyDescent="0.25">
      <c r="A313" s="1">
        <v>107</v>
      </c>
      <c r="B313" s="51">
        <f t="shared" si="41"/>
        <v>57.856566325224421</v>
      </c>
      <c r="AC313" s="50">
        <v>103</v>
      </c>
      <c r="AD313" s="50">
        <v>0.58842756973891952</v>
      </c>
      <c r="AE313" s="50">
        <v>11.237985976344874</v>
      </c>
      <c r="AF313" s="50">
        <v>0.53099574803253513</v>
      </c>
      <c r="AG313" s="50">
        <v>28.433940472455497</v>
      </c>
      <c r="AH313" s="50">
        <v>0.47080235154018901</v>
      </c>
      <c r="AI313" s="50">
        <v>9.7925422671440572</v>
      </c>
      <c r="AJ313" s="50">
        <v>49.464468715944427</v>
      </c>
      <c r="AK313" s="50">
        <v>49.616464434889053</v>
      </c>
    </row>
    <row r="314" spans="1:37" ht="18.75" x14ac:dyDescent="0.25">
      <c r="A314" s="1">
        <v>108</v>
      </c>
      <c r="B314" s="51">
        <f t="shared" si="41"/>
        <v>45.601611691474318</v>
      </c>
      <c r="AC314" s="50">
        <v>104</v>
      </c>
      <c r="AD314" s="50">
        <v>4.4880576925602322E-2</v>
      </c>
      <c r="AE314" s="50">
        <v>3.6283280769584323</v>
      </c>
      <c r="AF314" s="50">
        <v>0.12864025367151799</v>
      </c>
      <c r="AG314" s="50">
        <v>22.800963551401249</v>
      </c>
      <c r="AH314" s="50">
        <v>0.92102042184584088</v>
      </c>
      <c r="AI314" s="50">
        <v>14.21791469233821</v>
      </c>
      <c r="AJ314" s="50">
        <v>40.64720632069789</v>
      </c>
      <c r="AK314" s="50">
        <v>46.914094999479794</v>
      </c>
    </row>
    <row r="315" spans="1:37" ht="18.75" x14ac:dyDescent="0.25">
      <c r="A315" s="1">
        <v>109</v>
      </c>
      <c r="B315" s="51">
        <f t="shared" si="41"/>
        <v>32.200073538931903</v>
      </c>
      <c r="AC315" s="50">
        <v>105</v>
      </c>
      <c r="AD315" s="50">
        <v>0.42739547679188028</v>
      </c>
      <c r="AE315" s="50">
        <v>8.9835366750863237</v>
      </c>
      <c r="AF315" s="50">
        <v>0.67012155493025682</v>
      </c>
      <c r="AG315" s="50">
        <v>30.381701769023596</v>
      </c>
      <c r="AH315" s="50">
        <v>0.80340142410700199</v>
      </c>
      <c r="AI315" s="50">
        <v>12.610619583869063</v>
      </c>
      <c r="AJ315" s="50">
        <v>51.975858027978987</v>
      </c>
      <c r="AK315" s="50">
        <v>45.328103721011075</v>
      </c>
    </row>
    <row r="316" spans="1:37" ht="18.75" x14ac:dyDescent="0.25">
      <c r="A316" s="1">
        <v>110</v>
      </c>
      <c r="B316" s="51">
        <f t="shared" si="41"/>
        <v>49.518453592352401</v>
      </c>
      <c r="AC316" s="50">
        <v>106</v>
      </c>
      <c r="AD316" s="50">
        <v>0.10953413063183248</v>
      </c>
      <c r="AE316" s="50">
        <v>4.5334778288456548</v>
      </c>
      <c r="AF316" s="50">
        <v>8.5099968169623841E-2</v>
      </c>
      <c r="AG316" s="50">
        <v>22.191399554374733</v>
      </c>
      <c r="AH316" s="50">
        <v>0.87712847747502365</v>
      </c>
      <c r="AI316" s="50">
        <v>13.529926627944636</v>
      </c>
      <c r="AJ316" s="50">
        <v>40.254804011165021</v>
      </c>
      <c r="AK316" s="50">
        <v>53.094739137396289</v>
      </c>
    </row>
    <row r="317" spans="1:37" ht="18.75" x14ac:dyDescent="0.25">
      <c r="A317" s="1">
        <v>111</v>
      </c>
      <c r="B317" s="51">
        <f t="shared" si="41"/>
        <v>58.508346207892998</v>
      </c>
      <c r="AC317" s="50">
        <v>107</v>
      </c>
      <c r="AD317" s="50">
        <v>0.63102654352954635</v>
      </c>
      <c r="AE317" s="50">
        <v>11.834371609413649</v>
      </c>
      <c r="AF317" s="50">
        <v>0.1318643218921135</v>
      </c>
      <c r="AG317" s="50">
        <v>22.846100506489591</v>
      </c>
      <c r="AH317" s="50">
        <v>0.67722373632580657</v>
      </c>
      <c r="AI317" s="50">
        <v>11.375760154467898</v>
      </c>
      <c r="AJ317" s="50">
        <v>46.05623227037114</v>
      </c>
      <c r="AK317" s="50">
        <v>57.856566325224421</v>
      </c>
    </row>
    <row r="318" spans="1:37" ht="18.75" x14ac:dyDescent="0.25">
      <c r="A318" s="1">
        <v>112</v>
      </c>
      <c r="B318" s="51">
        <f t="shared" si="41"/>
        <v>54.764154788620907</v>
      </c>
      <c r="AC318" s="50">
        <v>108</v>
      </c>
      <c r="AD318" s="50">
        <v>0.60199264415482312</v>
      </c>
      <c r="AE318" s="50">
        <v>11.427897018167524</v>
      </c>
      <c r="AF318" s="50">
        <v>0.50047059894343804</v>
      </c>
      <c r="AG318" s="50">
        <v>28.006588385208133</v>
      </c>
      <c r="AH318" s="50">
        <v>0.35053345055399887</v>
      </c>
      <c r="AI318" s="50">
        <v>8.8610816539519295</v>
      </c>
      <c r="AJ318" s="50">
        <v>48.295567057327588</v>
      </c>
      <c r="AK318" s="50">
        <v>45.601611691474318</v>
      </c>
    </row>
    <row r="319" spans="1:37" ht="18.75" x14ac:dyDescent="0.25">
      <c r="A319" s="1">
        <v>113</v>
      </c>
      <c r="B319" s="51">
        <f t="shared" si="41"/>
        <v>56.558767848815513</v>
      </c>
      <c r="AC319" s="50">
        <v>109</v>
      </c>
      <c r="AD319" s="50">
        <v>0.63875681892994318</v>
      </c>
      <c r="AE319" s="50">
        <v>11.942595465019204</v>
      </c>
      <c r="AF319" s="50">
        <v>0.73350589299907243</v>
      </c>
      <c r="AG319" s="50">
        <v>31.269082501987015</v>
      </c>
      <c r="AH319" s="50">
        <v>0.63918121246110993</v>
      </c>
      <c r="AI319" s="50">
        <v>11.053552221804077</v>
      </c>
      <c r="AJ319" s="50">
        <v>54.265230188810293</v>
      </c>
      <c r="AK319" s="50">
        <v>32.200073538931903</v>
      </c>
    </row>
    <row r="320" spans="1:37" ht="18.75" x14ac:dyDescent="0.25">
      <c r="A320" s="1">
        <v>114</v>
      </c>
      <c r="B320" s="51">
        <f t="shared" si="41"/>
        <v>50.783998933491667</v>
      </c>
      <c r="AC320" s="50">
        <v>110</v>
      </c>
      <c r="AD320" s="50">
        <v>0.85407174167367739</v>
      </c>
      <c r="AE320" s="50">
        <v>14.957004383431483</v>
      </c>
      <c r="AF320" s="50">
        <v>0.47679794708859058</v>
      </c>
      <c r="AG320" s="50">
        <v>27.675171259240269</v>
      </c>
      <c r="AH320" s="50">
        <v>0.55234449386159912</v>
      </c>
      <c r="AI320" s="50">
        <v>10.376538699323195</v>
      </c>
      <c r="AJ320" s="50">
        <v>53.008714341994946</v>
      </c>
      <c r="AK320" s="50">
        <v>49.518453592352401</v>
      </c>
    </row>
    <row r="321" spans="1:37" ht="18.75" x14ac:dyDescent="0.25">
      <c r="A321" s="1">
        <v>115</v>
      </c>
      <c r="B321" s="51">
        <f t="shared" si="41"/>
        <v>32.543391152164212</v>
      </c>
      <c r="AC321" s="50">
        <v>111</v>
      </c>
      <c r="AD321" s="50">
        <v>5.6562115908065813E-2</v>
      </c>
      <c r="AE321" s="50">
        <v>3.7918696227129214</v>
      </c>
      <c r="AF321" s="50">
        <v>6.442049574125519E-2</v>
      </c>
      <c r="AG321" s="50">
        <v>21.901886940377572</v>
      </c>
      <c r="AH321" s="50">
        <v>0.24027418588673055</v>
      </c>
      <c r="AI321" s="50">
        <v>7.8525117430975468</v>
      </c>
      <c r="AJ321" s="50">
        <v>33.54626830618804</v>
      </c>
      <c r="AK321" s="50">
        <v>58.508346207892998</v>
      </c>
    </row>
    <row r="322" spans="1:37" ht="18.75" x14ac:dyDescent="0.25">
      <c r="A322" s="1">
        <v>116</v>
      </c>
      <c r="B322" s="51">
        <f t="shared" si="41"/>
        <v>52.566631986937708</v>
      </c>
      <c r="AC322" s="50">
        <v>112</v>
      </c>
      <c r="AD322" s="50">
        <v>0.23484040710002285</v>
      </c>
      <c r="AE322" s="50">
        <v>6.2877656994003202</v>
      </c>
      <c r="AF322" s="50">
        <v>5.165098187818562E-2</v>
      </c>
      <c r="AG322" s="50">
        <v>21.723113746294597</v>
      </c>
      <c r="AH322" s="50">
        <v>0.78970327720134958</v>
      </c>
      <c r="AI322" s="50">
        <v>12.460277669915511</v>
      </c>
      <c r="AJ322" s="50">
        <v>40.471157115610431</v>
      </c>
      <c r="AK322" s="50">
        <v>54.764154788620907</v>
      </c>
    </row>
    <row r="323" spans="1:37" ht="18.75" x14ac:dyDescent="0.25">
      <c r="A323" s="1">
        <v>117</v>
      </c>
      <c r="B323" s="51">
        <f t="shared" si="41"/>
        <v>36.978616677125132</v>
      </c>
      <c r="AC323" s="50">
        <v>113</v>
      </c>
      <c r="AD323" s="50">
        <v>0.81900756061850122</v>
      </c>
      <c r="AE323" s="50">
        <v>14.466105848659017</v>
      </c>
      <c r="AF323" s="50">
        <v>0.16086125181948696</v>
      </c>
      <c r="AG323" s="50">
        <v>23.252057525472818</v>
      </c>
      <c r="AH323" s="50">
        <v>0.88701212515123529</v>
      </c>
      <c r="AI323" s="50">
        <v>13.67241653219954</v>
      </c>
      <c r="AJ323" s="50">
        <v>51.390579906331375</v>
      </c>
      <c r="AK323" s="50">
        <v>56.558767848815513</v>
      </c>
    </row>
    <row r="324" spans="1:37" ht="18.75" x14ac:dyDescent="0.25">
      <c r="A324" s="1">
        <v>118</v>
      </c>
      <c r="B324" s="51">
        <f t="shared" si="41"/>
        <v>34.826780991536594</v>
      </c>
      <c r="AC324" s="50">
        <v>114</v>
      </c>
      <c r="AD324" s="50">
        <v>0.68448234901568328</v>
      </c>
      <c r="AE324" s="50">
        <v>12.582752886219566</v>
      </c>
      <c r="AF324" s="50">
        <v>0.71227365534883913</v>
      </c>
      <c r="AG324" s="50">
        <v>30.971831174883746</v>
      </c>
      <c r="AH324" s="50">
        <v>8.3844770361203858E-2</v>
      </c>
      <c r="AI324" s="50">
        <v>5.8664939377919465</v>
      </c>
      <c r="AJ324" s="50">
        <v>49.421077998895257</v>
      </c>
      <c r="AK324" s="50">
        <v>50.783998933491667</v>
      </c>
    </row>
    <row r="325" spans="1:37" ht="18.75" x14ac:dyDescent="0.25">
      <c r="A325" s="1">
        <v>119</v>
      </c>
      <c r="B325" s="51">
        <f t="shared" si="41"/>
        <v>57.423459075642178</v>
      </c>
      <c r="AC325" s="50">
        <v>115</v>
      </c>
      <c r="AD325" s="50">
        <v>0.57926797396102203</v>
      </c>
      <c r="AE325" s="50">
        <v>11.109751635454309</v>
      </c>
      <c r="AF325" s="50">
        <v>0.89441577693476348</v>
      </c>
      <c r="AG325" s="50">
        <v>33.521820877086689</v>
      </c>
      <c r="AH325" s="50">
        <v>0.4024518669282634</v>
      </c>
      <c r="AI325" s="50">
        <v>9.2801499153260512</v>
      </c>
      <c r="AJ325" s="50">
        <v>53.911722427867048</v>
      </c>
      <c r="AK325" s="50">
        <v>32.543391152164212</v>
      </c>
    </row>
    <row r="326" spans="1:37" ht="18.75" x14ac:dyDescent="0.25">
      <c r="A326" s="1">
        <v>120</v>
      </c>
      <c r="B326" s="51">
        <f t="shared" si="41"/>
        <v>46.995245703289974</v>
      </c>
      <c r="AC326" s="50">
        <v>116</v>
      </c>
      <c r="AD326" s="50">
        <v>0.62701451291640964</v>
      </c>
      <c r="AE326" s="50">
        <v>11.778203180829735</v>
      </c>
      <c r="AF326" s="50">
        <v>0.46520467445460778</v>
      </c>
      <c r="AG326" s="50">
        <v>27.512865442364507</v>
      </c>
      <c r="AH326" s="50">
        <v>0.84727837516615212</v>
      </c>
      <c r="AI326" s="50">
        <v>13.131315568088153</v>
      </c>
      <c r="AJ326" s="50">
        <v>52.422384191282397</v>
      </c>
      <c r="AK326" s="50">
        <v>52.566631986937708</v>
      </c>
    </row>
    <row r="327" spans="1:37" ht="18.75" x14ac:dyDescent="0.25">
      <c r="A327" s="1">
        <v>121</v>
      </c>
      <c r="B327" s="51">
        <f t="shared" si="41"/>
        <v>53.833148529578935</v>
      </c>
      <c r="AC327" s="50">
        <v>117</v>
      </c>
      <c r="AD327" s="50">
        <v>1.5238736689531018E-2</v>
      </c>
      <c r="AE327" s="50">
        <v>3.2133423136534343</v>
      </c>
      <c r="AF327" s="50">
        <v>0.98245443042253622</v>
      </c>
      <c r="AG327" s="50">
        <v>34.754362025915512</v>
      </c>
      <c r="AH327" s="50">
        <v>0.58694645227630338</v>
      </c>
      <c r="AI327" s="50">
        <v>10.637669634723274</v>
      </c>
      <c r="AJ327" s="50">
        <v>48.60537397429222</v>
      </c>
      <c r="AK327" s="50">
        <v>36.978616677125132</v>
      </c>
    </row>
    <row r="328" spans="1:37" ht="18.75" x14ac:dyDescent="0.25">
      <c r="A328" s="1">
        <v>122</v>
      </c>
      <c r="B328" s="51">
        <f t="shared" si="41"/>
        <v>46.289701480110125</v>
      </c>
      <c r="AC328" s="50">
        <v>118</v>
      </c>
      <c r="AD328" s="50">
        <v>0.71436821845944887</v>
      </c>
      <c r="AE328" s="50">
        <v>13.001155058432284</v>
      </c>
      <c r="AF328" s="50">
        <v>0.9292472403694283</v>
      </c>
      <c r="AG328" s="50">
        <v>34.009461365172001</v>
      </c>
      <c r="AH328" s="50">
        <v>0.61045756293199527</v>
      </c>
      <c r="AI328" s="50">
        <v>10.821395073913168</v>
      </c>
      <c r="AJ328" s="50">
        <v>57.832011497517449</v>
      </c>
      <c r="AK328" s="50">
        <v>34.826780991536594</v>
      </c>
    </row>
    <row r="329" spans="1:37" ht="18.75" x14ac:dyDescent="0.25">
      <c r="A329" s="1">
        <v>123</v>
      </c>
      <c r="B329" s="51">
        <f t="shared" si="41"/>
        <v>52.411426461462952</v>
      </c>
      <c r="AC329" s="50">
        <v>119</v>
      </c>
      <c r="AD329" s="50">
        <v>0.2864317830493045</v>
      </c>
      <c r="AE329" s="50">
        <v>7.0100449626902632</v>
      </c>
      <c r="AF329" s="50">
        <v>0.93116490109285488</v>
      </c>
      <c r="AG329" s="50">
        <v>34.036308615299966</v>
      </c>
      <c r="AH329" s="50">
        <v>0.95843753154885636</v>
      </c>
      <c r="AI329" s="50">
        <v>14.981802311909936</v>
      </c>
      <c r="AJ329" s="50">
        <v>56.028155889900169</v>
      </c>
      <c r="AK329" s="50">
        <v>57.423459075642178</v>
      </c>
    </row>
    <row r="330" spans="1:37" ht="18.75" x14ac:dyDescent="0.25">
      <c r="A330" s="1">
        <v>124</v>
      </c>
      <c r="B330" s="51">
        <f t="shared" si="41"/>
        <v>47.75016314858739</v>
      </c>
      <c r="AC330" s="50">
        <v>120</v>
      </c>
      <c r="AD330" s="50">
        <v>0.65609527797683875</v>
      </c>
      <c r="AE330" s="50">
        <v>12.185333891675743</v>
      </c>
      <c r="AF330" s="50">
        <v>0.75268415518521503</v>
      </c>
      <c r="AG330" s="50">
        <v>31.537578172593015</v>
      </c>
      <c r="AH330" s="50">
        <v>0.29142836575929476</v>
      </c>
      <c r="AI330" s="50">
        <v>8.3441538005947109</v>
      </c>
      <c r="AJ330" s="50">
        <v>52.067065864863466</v>
      </c>
      <c r="AK330" s="50">
        <v>46.995245703289974</v>
      </c>
    </row>
    <row r="331" spans="1:37" ht="18.75" x14ac:dyDescent="0.25">
      <c r="A331" s="1">
        <v>125</v>
      </c>
      <c r="B331" s="51">
        <f t="shared" si="41"/>
        <v>55.291654564559593</v>
      </c>
      <c r="AC331" s="50">
        <v>121</v>
      </c>
      <c r="AD331" s="50">
        <v>0.49106499170143514</v>
      </c>
      <c r="AE331" s="50">
        <v>9.8749098838200915</v>
      </c>
      <c r="AF331" s="50">
        <v>0.72443041406837183</v>
      </c>
      <c r="AG331" s="50">
        <v>31.142025796957206</v>
      </c>
      <c r="AH331" s="50">
        <v>0.28753960893827935</v>
      </c>
      <c r="AI331" s="50">
        <v>8.3083784412899</v>
      </c>
      <c r="AJ331" s="50">
        <v>49.325314122067198</v>
      </c>
      <c r="AK331" s="50">
        <v>53.833148529578935</v>
      </c>
    </row>
    <row r="332" spans="1:37" ht="18.75" x14ac:dyDescent="0.25">
      <c r="A332" s="1">
        <v>126</v>
      </c>
      <c r="B332" s="51">
        <f t="shared" si="41"/>
        <v>46.553848380059371</v>
      </c>
      <c r="AC332" s="50">
        <v>122</v>
      </c>
      <c r="AD332" s="50">
        <v>0.93672717985767462</v>
      </c>
      <c r="AE332" s="50">
        <v>16.114180518007444</v>
      </c>
      <c r="AF332" s="50">
        <v>0.70855693194409997</v>
      </c>
      <c r="AG332" s="50">
        <v>30.919797047217397</v>
      </c>
      <c r="AH332" s="50">
        <v>0.10370095450719008</v>
      </c>
      <c r="AI332" s="50">
        <v>6.1878979816965014</v>
      </c>
      <c r="AJ332" s="50">
        <v>53.221875546921346</v>
      </c>
      <c r="AK332" s="50">
        <v>46.289701480110125</v>
      </c>
    </row>
    <row r="333" spans="1:37" ht="18.75" x14ac:dyDescent="0.25">
      <c r="A333" s="1">
        <v>127</v>
      </c>
      <c r="B333" s="51">
        <f t="shared" si="41"/>
        <v>47.068421529837622</v>
      </c>
      <c r="AC333" s="50">
        <v>123</v>
      </c>
      <c r="AD333" s="50">
        <v>0.62563345555446681</v>
      </c>
      <c r="AE333" s="50">
        <v>11.758868377762536</v>
      </c>
      <c r="AF333" s="50">
        <v>0.16488018179355679</v>
      </c>
      <c r="AG333" s="50">
        <v>23.308322545109796</v>
      </c>
      <c r="AH333" s="50">
        <v>0.41065493907565553</v>
      </c>
      <c r="AI333" s="50">
        <v>9.3438303909715508</v>
      </c>
      <c r="AJ333" s="50">
        <v>44.411021313843875</v>
      </c>
      <c r="AK333" s="50">
        <v>52.411426461462952</v>
      </c>
    </row>
    <row r="334" spans="1:37" ht="18.75" x14ac:dyDescent="0.25">
      <c r="A334" s="1">
        <v>128</v>
      </c>
      <c r="B334" s="51">
        <f t="shared" si="41"/>
        <v>50.992768556359465</v>
      </c>
      <c r="AC334" s="50">
        <v>124</v>
      </c>
      <c r="AD334" s="50">
        <v>0.4335829502950127</v>
      </c>
      <c r="AE334" s="50">
        <v>9.0701613041301776</v>
      </c>
      <c r="AF334" s="50">
        <v>0.89748209168405346</v>
      </c>
      <c r="AG334" s="50">
        <v>33.564749283576745</v>
      </c>
      <c r="AH334" s="50">
        <v>0.64416233069733253</v>
      </c>
      <c r="AI334" s="50">
        <v>11.094740345110861</v>
      </c>
      <c r="AJ334" s="50">
        <v>53.72965093281779</v>
      </c>
      <c r="AK334" s="50">
        <v>47.75016314858739</v>
      </c>
    </row>
    <row r="335" spans="1:37" ht="18.75" x14ac:dyDescent="0.25">
      <c r="A335" s="1">
        <v>129</v>
      </c>
      <c r="B335" s="51">
        <f t="shared" ref="B335:B366" si="42">J132</f>
        <v>47.907452452569473</v>
      </c>
      <c r="AC335" s="50">
        <v>125</v>
      </c>
      <c r="AD335" s="50">
        <v>0.31999881561615606</v>
      </c>
      <c r="AE335" s="50">
        <v>7.4799834186261851</v>
      </c>
      <c r="AF335" s="50">
        <v>0.38452881694622532</v>
      </c>
      <c r="AG335" s="50">
        <v>26.383403437247154</v>
      </c>
      <c r="AH335" s="50">
        <v>0.29957392304765573</v>
      </c>
      <c r="AI335" s="50">
        <v>8.4183248757037692</v>
      </c>
      <c r="AJ335" s="50">
        <v>42.281711731577104</v>
      </c>
      <c r="AK335" s="50">
        <v>55.291654564559593</v>
      </c>
    </row>
    <row r="336" spans="1:37" ht="18.75" x14ac:dyDescent="0.25">
      <c r="A336" s="1">
        <v>130</v>
      </c>
      <c r="B336" s="51">
        <f t="shared" si="42"/>
        <v>48.20859945718145</v>
      </c>
      <c r="AC336" s="50">
        <v>126</v>
      </c>
      <c r="AD336" s="50">
        <v>0.54168636045422802</v>
      </c>
      <c r="AE336" s="50">
        <v>10.583609046359193</v>
      </c>
      <c r="AF336" s="50">
        <v>0.27419488609840792</v>
      </c>
      <c r="AG336" s="50">
        <v>24.838728405377712</v>
      </c>
      <c r="AH336" s="50">
        <v>0.69859965924524503</v>
      </c>
      <c r="AI336" s="50">
        <v>11.565183223514708</v>
      </c>
      <c r="AJ336" s="50">
        <v>46.987520675251616</v>
      </c>
      <c r="AK336" s="50">
        <v>46.553848380059371</v>
      </c>
    </row>
    <row r="337" spans="1:37" ht="18.75" x14ac:dyDescent="0.25">
      <c r="A337" s="1">
        <v>131</v>
      </c>
      <c r="B337" s="51">
        <f t="shared" si="42"/>
        <v>47.637171266966746</v>
      </c>
      <c r="AC337" s="50">
        <v>127</v>
      </c>
      <c r="AD337" s="50">
        <v>0.50943408363925891</v>
      </c>
      <c r="AE337" s="50">
        <v>10.132077170949625</v>
      </c>
      <c r="AF337" s="50">
        <v>0.90513691587656353</v>
      </c>
      <c r="AG337" s="50">
        <v>33.671916822271889</v>
      </c>
      <c r="AH337" s="50">
        <v>0.78016035405746975</v>
      </c>
      <c r="AI337" s="50">
        <v>12.358417801830074</v>
      </c>
      <c r="AJ337" s="50">
        <v>56.162411795051582</v>
      </c>
      <c r="AK337" s="50">
        <v>47.068421529837622</v>
      </c>
    </row>
    <row r="338" spans="1:37" ht="18.75" x14ac:dyDescent="0.25">
      <c r="A338" s="1">
        <v>132</v>
      </c>
      <c r="B338" s="51">
        <f t="shared" si="42"/>
        <v>55.53284999996675</v>
      </c>
      <c r="AC338" s="50">
        <v>128</v>
      </c>
      <c r="AD338" s="50">
        <v>0.14743675512345711</v>
      </c>
      <c r="AE338" s="50">
        <v>5.0641145717283997</v>
      </c>
      <c r="AF338" s="50">
        <v>0.56021563244380423</v>
      </c>
      <c r="AG338" s="50">
        <v>28.843018854213263</v>
      </c>
      <c r="AH338" s="50">
        <v>0.13761360549651669</v>
      </c>
      <c r="AI338" s="50">
        <v>6.6723471157637917</v>
      </c>
      <c r="AJ338" s="50">
        <v>40.579480541705458</v>
      </c>
      <c r="AK338" s="50">
        <v>50.992768556359465</v>
      </c>
    </row>
    <row r="339" spans="1:37" ht="18.75" x14ac:dyDescent="0.25">
      <c r="A339" s="1">
        <v>133</v>
      </c>
      <c r="B339" s="51">
        <f t="shared" si="42"/>
        <v>56.021172144755653</v>
      </c>
      <c r="AC339" s="50">
        <v>129</v>
      </c>
      <c r="AD339" s="50">
        <v>0.44329846012671581</v>
      </c>
      <c r="AE339" s="50">
        <v>9.2061784417740213</v>
      </c>
      <c r="AF339" s="50">
        <v>0.26735963494266468</v>
      </c>
      <c r="AG339" s="50">
        <v>24.743034889197304</v>
      </c>
      <c r="AH339" s="50">
        <v>0.76378232121187151</v>
      </c>
      <c r="AI339" s="50">
        <v>12.188624674665611</v>
      </c>
      <c r="AJ339" s="50">
        <v>46.137838005636937</v>
      </c>
      <c r="AK339" s="50">
        <v>47.907452452569473</v>
      </c>
    </row>
    <row r="340" spans="1:37" ht="18.75" x14ac:dyDescent="0.25">
      <c r="A340" s="1">
        <v>134</v>
      </c>
      <c r="B340" s="51">
        <f t="shared" si="42"/>
        <v>47.589709885149929</v>
      </c>
      <c r="AC340" s="50">
        <v>130</v>
      </c>
      <c r="AD340" s="50">
        <v>0.9862634450571931</v>
      </c>
      <c r="AE340" s="50">
        <v>16.807688230800704</v>
      </c>
      <c r="AF340" s="50">
        <v>0.4245859201722465</v>
      </c>
      <c r="AG340" s="50">
        <v>26.944202882411449</v>
      </c>
      <c r="AH340" s="50">
        <v>0.57635354602718203</v>
      </c>
      <c r="AI340" s="50">
        <v>10.556603963022592</v>
      </c>
      <c r="AJ340" s="50">
        <v>54.308495076234749</v>
      </c>
      <c r="AK340" s="50">
        <v>48.20859945718145</v>
      </c>
    </row>
    <row r="341" spans="1:37" ht="18.75" x14ac:dyDescent="0.25">
      <c r="A341" s="1">
        <v>135</v>
      </c>
      <c r="B341" s="51">
        <f t="shared" si="42"/>
        <v>49.42407544440843</v>
      </c>
      <c r="AC341" s="50">
        <v>131</v>
      </c>
      <c r="AD341" s="50">
        <v>0.17700228511013505</v>
      </c>
      <c r="AE341" s="50">
        <v>5.4780319915418909</v>
      </c>
      <c r="AF341" s="50">
        <v>0.87665626939737862</v>
      </c>
      <c r="AG341" s="50">
        <v>33.2731877715633</v>
      </c>
      <c r="AH341" s="50">
        <v>0.51349270646040845</v>
      </c>
      <c r="AI341" s="50">
        <v>10.095094876330307</v>
      </c>
      <c r="AJ341" s="50">
        <v>48.846314639435498</v>
      </c>
      <c r="AK341" s="50">
        <v>47.637171266966746</v>
      </c>
    </row>
    <row r="342" spans="1:37" ht="18.75" x14ac:dyDescent="0.25">
      <c r="A342" s="1">
        <v>136</v>
      </c>
      <c r="B342" s="51">
        <f t="shared" si="42"/>
        <v>44.964496513004846</v>
      </c>
      <c r="AC342" s="50">
        <v>132</v>
      </c>
      <c r="AD342" s="50">
        <v>0.83337094050892324</v>
      </c>
      <c r="AE342" s="50">
        <v>14.667193167124925</v>
      </c>
      <c r="AF342" s="50">
        <v>0.69898317601547566</v>
      </c>
      <c r="AG342" s="50">
        <v>30.785764464216658</v>
      </c>
      <c r="AH342" s="50">
        <v>0.53517933332567025</v>
      </c>
      <c r="AI342" s="50">
        <v>10.250746312807294</v>
      </c>
      <c r="AJ342" s="50">
        <v>55.703703944148877</v>
      </c>
      <c r="AK342" s="50">
        <v>55.53284999996675</v>
      </c>
    </row>
    <row r="343" spans="1:37" ht="18.75" x14ac:dyDescent="0.25">
      <c r="A343" s="1">
        <v>137</v>
      </c>
      <c r="B343" s="51">
        <f t="shared" si="42"/>
        <v>59.349662611114084</v>
      </c>
      <c r="AC343" s="50">
        <v>133</v>
      </c>
      <c r="AD343" s="50">
        <v>0.35292599435755867</v>
      </c>
      <c r="AE343" s="50">
        <v>7.9409639210058209</v>
      </c>
      <c r="AF343" s="50">
        <v>0.44933409060118967</v>
      </c>
      <c r="AG343" s="50">
        <v>27.290677268416655</v>
      </c>
      <c r="AH343" s="50">
        <v>0.18644664167263225</v>
      </c>
      <c r="AI343" s="50">
        <v>7.2745492024209941</v>
      </c>
      <c r="AJ343" s="50">
        <v>42.506190391843468</v>
      </c>
      <c r="AK343" s="50">
        <v>56.021172144755653</v>
      </c>
    </row>
    <row r="344" spans="1:37" ht="18.75" x14ac:dyDescent="0.25">
      <c r="A344" s="1">
        <v>138</v>
      </c>
      <c r="B344" s="51">
        <f t="shared" si="42"/>
        <v>42.599568635392167</v>
      </c>
      <c r="AC344" s="50">
        <v>134</v>
      </c>
      <c r="AD344" s="50">
        <v>0.70355773010092537</v>
      </c>
      <c r="AE344" s="50">
        <v>12.849808221412955</v>
      </c>
      <c r="AF344" s="50">
        <v>0.98776407064885119</v>
      </c>
      <c r="AG344" s="50">
        <v>34.828696989083916</v>
      </c>
      <c r="AH344" s="50">
        <v>9.8248537930982205E-2</v>
      </c>
      <c r="AI344" s="50">
        <v>6.1029593483054612</v>
      </c>
      <c r="AJ344" s="50">
        <v>53.781464558802334</v>
      </c>
      <c r="AK344" s="50">
        <v>47.589709885149929</v>
      </c>
    </row>
    <row r="345" spans="1:37" ht="18.75" x14ac:dyDescent="0.25">
      <c r="A345" s="1">
        <v>139</v>
      </c>
      <c r="B345" s="51">
        <f t="shared" si="42"/>
        <v>51.077112274733487</v>
      </c>
      <c r="AC345" s="50">
        <v>135</v>
      </c>
      <c r="AD345" s="50">
        <v>4.2504573526413347E-2</v>
      </c>
      <c r="AE345" s="50">
        <v>3.5950640293697869</v>
      </c>
      <c r="AF345" s="50">
        <v>0.25537500637185329</v>
      </c>
      <c r="AG345" s="50">
        <v>24.575250089205944</v>
      </c>
      <c r="AH345" s="50">
        <v>0.21690963917631967</v>
      </c>
      <c r="AI345" s="50">
        <v>7.6105471084546279</v>
      </c>
      <c r="AJ345" s="50">
        <v>35.780861227030357</v>
      </c>
      <c r="AK345" s="50">
        <v>49.42407544440843</v>
      </c>
    </row>
    <row r="346" spans="1:37" ht="18.75" x14ac:dyDescent="0.25">
      <c r="A346" s="1">
        <v>140</v>
      </c>
      <c r="B346" s="51">
        <f t="shared" si="42"/>
        <v>63.300930648565632</v>
      </c>
      <c r="AC346" s="50">
        <v>136</v>
      </c>
      <c r="AD346" s="50">
        <v>0.35670399633430605</v>
      </c>
      <c r="AE346" s="50">
        <v>7.9938559486802845</v>
      </c>
      <c r="AF346" s="50">
        <v>0.75464009472672722</v>
      </c>
      <c r="AG346" s="50">
        <v>31.564961326174178</v>
      </c>
      <c r="AH346" s="50">
        <v>0.19035812027012544</v>
      </c>
      <c r="AI346" s="50">
        <v>7.3191545221805034</v>
      </c>
      <c r="AJ346" s="50">
        <v>46.877971797034967</v>
      </c>
      <c r="AK346" s="50">
        <v>44.964496513004846</v>
      </c>
    </row>
    <row r="347" spans="1:37" ht="18.75" x14ac:dyDescent="0.25">
      <c r="A347" s="1">
        <v>141</v>
      </c>
      <c r="B347" s="51">
        <f t="shared" si="42"/>
        <v>46.658315939956843</v>
      </c>
      <c r="AC347" s="50">
        <v>137</v>
      </c>
      <c r="AD347" s="50">
        <v>0.67965509360623111</v>
      </c>
      <c r="AE347" s="50">
        <v>12.515171310487236</v>
      </c>
      <c r="AF347" s="50">
        <v>0.86732803065165232</v>
      </c>
      <c r="AG347" s="50">
        <v>33.142592429123134</v>
      </c>
      <c r="AH347" s="50">
        <v>0.55410283083643852</v>
      </c>
      <c r="AI347" s="50">
        <v>10.389559577605361</v>
      </c>
      <c r="AJ347" s="50">
        <v>56.047323317215735</v>
      </c>
      <c r="AK347" s="50">
        <v>59.349662611114084</v>
      </c>
    </row>
    <row r="348" spans="1:37" ht="18.75" x14ac:dyDescent="0.25">
      <c r="A348" s="1">
        <v>142</v>
      </c>
      <c r="B348" s="51">
        <f t="shared" si="42"/>
        <v>39.598313901964978</v>
      </c>
      <c r="AC348" s="50">
        <v>138</v>
      </c>
      <c r="AD348" s="50">
        <v>0.82030806231644016</v>
      </c>
      <c r="AE348" s="50">
        <v>14.484312872430163</v>
      </c>
      <c r="AF348" s="50">
        <v>0.12652724882770061</v>
      </c>
      <c r="AG348" s="50">
        <v>22.771381483587806</v>
      </c>
      <c r="AH348" s="50">
        <v>0.29245159195571691</v>
      </c>
      <c r="AI348" s="50">
        <v>8.3535274363414125</v>
      </c>
      <c r="AJ348" s="50">
        <v>45.609221792359378</v>
      </c>
      <c r="AK348" s="50">
        <v>42.599568635392167</v>
      </c>
    </row>
    <row r="349" spans="1:37" ht="18.75" x14ac:dyDescent="0.25">
      <c r="A349" s="1">
        <v>143</v>
      </c>
      <c r="B349" s="51">
        <f t="shared" si="42"/>
        <v>48.828585082409028</v>
      </c>
      <c r="AC349" s="50">
        <v>139</v>
      </c>
      <c r="AD349" s="50">
        <v>0.16150237139457257</v>
      </c>
      <c r="AE349" s="50">
        <v>5.2610331995240163</v>
      </c>
      <c r="AF349" s="50">
        <v>0.19663155571943292</v>
      </c>
      <c r="AG349" s="50">
        <v>23.75284178007206</v>
      </c>
      <c r="AH349" s="50">
        <v>0.28188959795539847</v>
      </c>
      <c r="AI349" s="50">
        <v>8.2559661908757604</v>
      </c>
      <c r="AJ349" s="50">
        <v>37.269841170471835</v>
      </c>
      <c r="AK349" s="50">
        <v>51.077112274733487</v>
      </c>
    </row>
    <row r="350" spans="1:37" ht="18.75" x14ac:dyDescent="0.25">
      <c r="A350" s="1">
        <v>144</v>
      </c>
      <c r="B350" s="51">
        <f t="shared" si="42"/>
        <v>54.221517752070142</v>
      </c>
      <c r="AC350" s="50">
        <v>140</v>
      </c>
      <c r="AD350" s="50">
        <v>0.73047921097766855</v>
      </c>
      <c r="AE350" s="50">
        <v>13.226708953687361</v>
      </c>
      <c r="AF350" s="50">
        <v>0.61299514840353364</v>
      </c>
      <c r="AG350" s="50">
        <v>29.581932077649469</v>
      </c>
      <c r="AH350" s="50">
        <v>0.6604521667358465</v>
      </c>
      <c r="AI350" s="50">
        <v>11.23149173010153</v>
      </c>
      <c r="AJ350" s="50">
        <v>54.040132761438365</v>
      </c>
      <c r="AK350" s="50">
        <v>63.300930648565632</v>
      </c>
    </row>
    <row r="351" spans="1:37" ht="18.75" x14ac:dyDescent="0.25">
      <c r="A351" s="1">
        <v>145</v>
      </c>
      <c r="B351" s="51">
        <f t="shared" si="42"/>
        <v>42.953301681238628</v>
      </c>
      <c r="AC351" s="50">
        <v>141</v>
      </c>
      <c r="AD351" s="50">
        <v>0.61241613991209554</v>
      </c>
      <c r="AE351" s="50">
        <v>11.573825958769337</v>
      </c>
      <c r="AF351" s="50">
        <v>0.48414894843838541</v>
      </c>
      <c r="AG351" s="50">
        <v>27.778085278137397</v>
      </c>
      <c r="AH351" s="50">
        <v>0.57078880836347412</v>
      </c>
      <c r="AI351" s="50">
        <v>10.514423943828927</v>
      </c>
      <c r="AJ351" s="50">
        <v>49.866335180735661</v>
      </c>
      <c r="AK351" s="50">
        <v>46.658315939956843</v>
      </c>
    </row>
    <row r="352" spans="1:37" ht="18.75" x14ac:dyDescent="0.25">
      <c r="A352" s="1">
        <v>146</v>
      </c>
      <c r="B352" s="51">
        <f t="shared" si="42"/>
        <v>40.656836282611728</v>
      </c>
      <c r="AC352" s="50">
        <v>142</v>
      </c>
      <c r="AD352" s="50">
        <v>0.4530475612445295</v>
      </c>
      <c r="AE352" s="50">
        <v>9.3426658574234125</v>
      </c>
      <c r="AF352" s="50">
        <v>0.36329774972000961</v>
      </c>
      <c r="AG352" s="50">
        <v>26.086168496080134</v>
      </c>
      <c r="AH352" s="50">
        <v>0.75072412172941516</v>
      </c>
      <c r="AI352" s="50">
        <v>12.057426169441946</v>
      </c>
      <c r="AJ352" s="50">
        <v>47.486260522945493</v>
      </c>
      <c r="AK352" s="50">
        <v>39.598313901964978</v>
      </c>
    </row>
    <row r="353" spans="1:37" ht="18.75" x14ac:dyDescent="0.25">
      <c r="A353" s="1">
        <v>147</v>
      </c>
      <c r="B353" s="51">
        <f t="shared" si="42"/>
        <v>47.030806014344122</v>
      </c>
      <c r="AC353" s="50">
        <v>143</v>
      </c>
      <c r="AD353" s="50">
        <v>0.43597887484461229</v>
      </c>
      <c r="AE353" s="50">
        <v>9.103704247824572</v>
      </c>
      <c r="AF353" s="50">
        <v>0.89357646585195138</v>
      </c>
      <c r="AG353" s="50">
        <v>33.510070521927318</v>
      </c>
      <c r="AH353" s="50">
        <v>0.52188189077795921</v>
      </c>
      <c r="AI353" s="50">
        <v>10.154886801245723</v>
      </c>
      <c r="AJ353" s="50">
        <v>52.768661570997615</v>
      </c>
      <c r="AK353" s="50">
        <v>48.828585082409028</v>
      </c>
    </row>
    <row r="354" spans="1:37" ht="18.75" x14ac:dyDescent="0.25">
      <c r="A354" s="1">
        <v>148</v>
      </c>
      <c r="B354" s="51">
        <f t="shared" si="42"/>
        <v>45.607244868345838</v>
      </c>
      <c r="AC354" s="50">
        <v>144</v>
      </c>
      <c r="AD354" s="50">
        <v>0.53867828366045611</v>
      </c>
      <c r="AE354" s="50">
        <v>10.541495971246386</v>
      </c>
      <c r="AF354" s="50">
        <v>0.65736681103310302</v>
      </c>
      <c r="AG354" s="50">
        <v>30.203135354463441</v>
      </c>
      <c r="AH354" s="50">
        <v>0.43208869544820749</v>
      </c>
      <c r="AI354" s="50">
        <v>9.5072799351130062</v>
      </c>
      <c r="AJ354" s="50">
        <v>50.25191126082283</v>
      </c>
      <c r="AK354" s="50">
        <v>54.221517752070142</v>
      </c>
    </row>
    <row r="355" spans="1:37" ht="18.75" x14ac:dyDescent="0.25">
      <c r="A355" s="1">
        <v>149</v>
      </c>
      <c r="B355" s="51">
        <f t="shared" si="42"/>
        <v>46.78425785609096</v>
      </c>
      <c r="AC355" s="50">
        <v>145</v>
      </c>
      <c r="AD355" s="50">
        <v>0.52325618216445624</v>
      </c>
      <c r="AE355" s="50">
        <v>10.325586550302386</v>
      </c>
      <c r="AF355" s="50">
        <v>0.41367494589122178</v>
      </c>
      <c r="AG355" s="50">
        <v>26.791449242477103</v>
      </c>
      <c r="AH355" s="50">
        <v>0.80066829867457467</v>
      </c>
      <c r="AI355" s="50">
        <v>12.580214176015801</v>
      </c>
      <c r="AJ355" s="50">
        <v>49.69724996879529</v>
      </c>
      <c r="AK355" s="50">
        <v>42.953301681238628</v>
      </c>
    </row>
    <row r="356" spans="1:37" ht="18.75" x14ac:dyDescent="0.25">
      <c r="A356" s="1">
        <v>150</v>
      </c>
      <c r="B356" s="51">
        <f t="shared" si="42"/>
        <v>44.624504747128192</v>
      </c>
      <c r="AC356" s="50">
        <v>146</v>
      </c>
      <c r="AD356" s="50">
        <v>0.70957323130893091</v>
      </c>
      <c r="AE356" s="50">
        <v>12.934025238325033</v>
      </c>
      <c r="AF356" s="50">
        <v>0.53380044562760554</v>
      </c>
      <c r="AG356" s="50">
        <v>28.473206238786474</v>
      </c>
      <c r="AH356" s="50">
        <v>0.73528621922769588</v>
      </c>
      <c r="AI356" s="50">
        <v>11.906675887430115</v>
      </c>
      <c r="AJ356" s="50">
        <v>53.31390736454162</v>
      </c>
      <c r="AK356" s="50">
        <v>40.656836282611728</v>
      </c>
    </row>
    <row r="357" spans="1:37" ht="18.75" x14ac:dyDescent="0.25">
      <c r="A357" s="1">
        <v>151</v>
      </c>
      <c r="B357" s="51">
        <f t="shared" si="42"/>
        <v>57.603302404197983</v>
      </c>
      <c r="AC357" s="50">
        <v>147</v>
      </c>
      <c r="AD357" s="50">
        <v>0.2782480665280882</v>
      </c>
      <c r="AE357" s="50">
        <v>6.8954729313932344</v>
      </c>
      <c r="AF357" s="50">
        <v>0.96556286339440922</v>
      </c>
      <c r="AG357" s="50">
        <v>34.517880087521725</v>
      </c>
      <c r="AH357" s="50">
        <v>0.24156267722072711</v>
      </c>
      <c r="AI357" s="50">
        <v>7.8655053558321422</v>
      </c>
      <c r="AJ357" s="50">
        <v>49.278858374747102</v>
      </c>
      <c r="AK357" s="50">
        <v>47.030806014344122</v>
      </c>
    </row>
    <row r="358" spans="1:37" ht="18.75" x14ac:dyDescent="0.25">
      <c r="A358" s="1">
        <v>152</v>
      </c>
      <c r="B358" s="51">
        <f t="shared" si="42"/>
        <v>47.162752026513466</v>
      </c>
      <c r="AC358" s="50">
        <v>148</v>
      </c>
      <c r="AD358" s="50">
        <v>0.17883040680394824</v>
      </c>
      <c r="AE358" s="50">
        <v>5.5036256952552751</v>
      </c>
      <c r="AF358" s="50">
        <v>0.73922091531241707</v>
      </c>
      <c r="AG358" s="50">
        <v>31.349092814373837</v>
      </c>
      <c r="AH358" s="50">
        <v>0.53292314720518408</v>
      </c>
      <c r="AI358" s="50">
        <v>10.234386090391208</v>
      </c>
      <c r="AJ358" s="50">
        <v>47.087104600020325</v>
      </c>
      <c r="AK358" s="50">
        <v>45.607244868345838</v>
      </c>
    </row>
    <row r="359" spans="1:37" ht="18.75" x14ac:dyDescent="0.25">
      <c r="A359" s="1">
        <v>153</v>
      </c>
      <c r="B359" s="51">
        <f t="shared" si="42"/>
        <v>51.24519804960569</v>
      </c>
      <c r="AC359" s="50">
        <v>149</v>
      </c>
      <c r="AD359" s="50">
        <v>0.274721687526852</v>
      </c>
      <c r="AE359" s="50">
        <v>6.8461036253759282</v>
      </c>
      <c r="AF359" s="50">
        <v>0.12853518887256155</v>
      </c>
      <c r="AG359" s="50">
        <v>22.79949264421586</v>
      </c>
      <c r="AH359" s="50">
        <v>0.40096479066383617</v>
      </c>
      <c r="AI359" s="50">
        <v>9.268536470744662</v>
      </c>
      <c r="AJ359" s="50">
        <v>38.914132740336449</v>
      </c>
      <c r="AK359" s="50">
        <v>46.78425785609096</v>
      </c>
    </row>
    <row r="360" spans="1:37" ht="18.75" x14ac:dyDescent="0.25">
      <c r="A360" s="1">
        <v>154</v>
      </c>
      <c r="B360" s="51">
        <f t="shared" si="42"/>
        <v>52.861043100381956</v>
      </c>
      <c r="AC360" s="50">
        <v>150</v>
      </c>
      <c r="AD360" s="50">
        <v>0.13836304983766312</v>
      </c>
      <c r="AE360" s="50">
        <v>4.9370826977272841</v>
      </c>
      <c r="AF360" s="50">
        <v>0.6931820517341889</v>
      </c>
      <c r="AG360" s="50">
        <v>30.704548724278641</v>
      </c>
      <c r="AH360" s="50">
        <v>0.46487402536449973</v>
      </c>
      <c r="AI360" s="50">
        <v>9.7496410634730033</v>
      </c>
      <c r="AJ360" s="50">
        <v>45.391272485478936</v>
      </c>
      <c r="AK360" s="50">
        <v>44.624504747128192</v>
      </c>
    </row>
    <row r="361" spans="1:37" ht="18.75" x14ac:dyDescent="0.25">
      <c r="A361" s="1">
        <v>155</v>
      </c>
      <c r="B361" s="51">
        <f t="shared" si="42"/>
        <v>51.837288904455313</v>
      </c>
      <c r="AC361" s="50">
        <v>151</v>
      </c>
      <c r="AD361" s="50">
        <v>0.32612625425093078</v>
      </c>
      <c r="AE361" s="50">
        <v>7.5657675595130307</v>
      </c>
      <c r="AF361" s="50">
        <v>0.20187086160772727</v>
      </c>
      <c r="AG361" s="50">
        <v>23.826192062508184</v>
      </c>
      <c r="AH361" s="50">
        <v>0.63433732049613945</v>
      </c>
      <c r="AI361" s="50">
        <v>11.013770586472788</v>
      </c>
      <c r="AJ361" s="50">
        <v>42.405730208494006</v>
      </c>
      <c r="AK361" s="50">
        <v>57.603302404197983</v>
      </c>
    </row>
    <row r="362" spans="1:37" ht="18.75" x14ac:dyDescent="0.25">
      <c r="A362" s="1">
        <v>156</v>
      </c>
      <c r="B362" s="51">
        <f t="shared" si="42"/>
        <v>42.137285779997526</v>
      </c>
      <c r="AC362" s="50">
        <v>152</v>
      </c>
      <c r="AD362" s="50">
        <v>0.69814510140380237</v>
      </c>
      <c r="AE362" s="50">
        <v>12.774031419653234</v>
      </c>
      <c r="AF362" s="50">
        <v>0.37703911645104293</v>
      </c>
      <c r="AG362" s="50">
        <v>26.278547630314602</v>
      </c>
      <c r="AH362" s="50">
        <v>0.76790059548029066</v>
      </c>
      <c r="AI362" s="50">
        <v>12.230750410920862</v>
      </c>
      <c r="AJ362" s="50">
        <v>51.283329460888694</v>
      </c>
      <c r="AK362" s="50">
        <v>47.162752026513466</v>
      </c>
    </row>
    <row r="363" spans="1:37" ht="18.75" x14ac:dyDescent="0.25">
      <c r="A363" s="1">
        <v>157</v>
      </c>
      <c r="B363" s="51">
        <f t="shared" si="42"/>
        <v>48.828690667129052</v>
      </c>
      <c r="AC363" s="50">
        <v>153</v>
      </c>
      <c r="AD363" s="50">
        <v>0.6812937642094562</v>
      </c>
      <c r="AE363" s="50">
        <v>12.538112698932387</v>
      </c>
      <c r="AF363" s="50">
        <v>0.41571735758475736</v>
      </c>
      <c r="AG363" s="50">
        <v>26.820043006186602</v>
      </c>
      <c r="AH363" s="50">
        <v>0.46409609158345755</v>
      </c>
      <c r="AI363" s="50">
        <v>9.7439911754968094</v>
      </c>
      <c r="AJ363" s="50">
        <v>49.102146880615798</v>
      </c>
      <c r="AK363" s="50">
        <v>51.24519804960569</v>
      </c>
    </row>
    <row r="364" spans="1:37" ht="18.75" x14ac:dyDescent="0.25">
      <c r="A364" s="1">
        <v>158</v>
      </c>
      <c r="B364" s="51">
        <f t="shared" si="42"/>
        <v>43.929179620174686</v>
      </c>
      <c r="AC364" s="50">
        <v>154</v>
      </c>
      <c r="AD364" s="50">
        <v>0.20176766544892899</v>
      </c>
      <c r="AE364" s="50">
        <v>5.8247473162850056</v>
      </c>
      <c r="AF364" s="50">
        <v>0.26450323088754712</v>
      </c>
      <c r="AG364" s="50">
        <v>24.703045232425662</v>
      </c>
      <c r="AH364" s="50">
        <v>0.39882232957937069</v>
      </c>
      <c r="AI364" s="50">
        <v>9.2517668141716811</v>
      </c>
      <c r="AJ364" s="50">
        <v>39.779559362882353</v>
      </c>
      <c r="AK364" s="50">
        <v>52.861043100381956</v>
      </c>
    </row>
    <row r="365" spans="1:37" ht="18.75" x14ac:dyDescent="0.25">
      <c r="A365" s="1">
        <v>159</v>
      </c>
      <c r="B365" s="51">
        <f t="shared" si="42"/>
        <v>46.461940043579673</v>
      </c>
      <c r="AC365" s="50">
        <v>155</v>
      </c>
      <c r="AD365" s="50">
        <v>0.26297104476391242</v>
      </c>
      <c r="AE365" s="50">
        <v>6.6815946266947739</v>
      </c>
      <c r="AF365" s="50">
        <v>0.54148397618605359</v>
      </c>
      <c r="AG365" s="50">
        <v>28.580775666604751</v>
      </c>
      <c r="AH365" s="50">
        <v>0.18421389871415372</v>
      </c>
      <c r="AI365" s="50">
        <v>7.2488777428854156</v>
      </c>
      <c r="AJ365" s="50">
        <v>42.511248036184938</v>
      </c>
      <c r="AK365" s="50">
        <v>51.837288904455313</v>
      </c>
    </row>
    <row r="366" spans="1:37" ht="18.75" x14ac:dyDescent="0.25">
      <c r="A366" s="1">
        <v>160</v>
      </c>
      <c r="B366" s="51">
        <f t="shared" si="42"/>
        <v>44.498718668854558</v>
      </c>
      <c r="AC366" s="50">
        <v>156</v>
      </c>
      <c r="AD366" s="50">
        <v>4.3957086741670315E-2</v>
      </c>
      <c r="AE366" s="50">
        <v>3.6153992143833844</v>
      </c>
      <c r="AF366" s="50">
        <v>0.5854732191664187</v>
      </c>
      <c r="AG366" s="50">
        <v>29.196625068329862</v>
      </c>
      <c r="AH366" s="50">
        <v>3.7736881694482194E-2</v>
      </c>
      <c r="AI366" s="50">
        <v>4.9230742071119504</v>
      </c>
      <c r="AJ366" s="50">
        <v>37.735098489825198</v>
      </c>
      <c r="AK366" s="50">
        <v>42.137285779997526</v>
      </c>
    </row>
    <row r="367" spans="1:37" ht="18.75" x14ac:dyDescent="0.25">
      <c r="A367" s="1">
        <v>161</v>
      </c>
      <c r="B367" s="51">
        <f t="shared" ref="B367:B398" si="43">J164</f>
        <v>51.290714274729908</v>
      </c>
      <c r="AC367" s="50">
        <v>157</v>
      </c>
      <c r="AD367" s="50">
        <v>0.3564258449949782</v>
      </c>
      <c r="AE367" s="50">
        <v>7.9899618299296948</v>
      </c>
      <c r="AF367" s="50">
        <v>0.71434194991221378</v>
      </c>
      <c r="AG367" s="50">
        <v>31.000787298770994</v>
      </c>
      <c r="AH367" s="50">
        <v>0.82944339794272426</v>
      </c>
      <c r="AI367" s="50">
        <v>12.911657181496025</v>
      </c>
      <c r="AJ367" s="50">
        <v>51.902406310196717</v>
      </c>
      <c r="AK367" s="50">
        <v>48.828690667129052</v>
      </c>
    </row>
    <row r="368" spans="1:37" ht="18.75" x14ac:dyDescent="0.25">
      <c r="A368" s="1">
        <v>162</v>
      </c>
      <c r="B368" s="51">
        <f t="shared" si="43"/>
        <v>50.727030038541201</v>
      </c>
      <c r="AC368" s="50">
        <v>158</v>
      </c>
      <c r="AD368" s="50">
        <v>0.50490937532208369</v>
      </c>
      <c r="AE368" s="50">
        <v>10.068731254509171</v>
      </c>
      <c r="AF368" s="50">
        <v>0.96962121854761174</v>
      </c>
      <c r="AG368" s="50">
        <v>34.574697059666562</v>
      </c>
      <c r="AH368" s="50">
        <v>0.20101765373496694</v>
      </c>
      <c r="AI368" s="50">
        <v>7.4384377956694134</v>
      </c>
      <c r="AJ368" s="50">
        <v>52.081866109845151</v>
      </c>
      <c r="AK368" s="50">
        <v>43.929179620174686</v>
      </c>
    </row>
    <row r="369" spans="1:37" ht="18.75" x14ac:dyDescent="0.25">
      <c r="A369" s="1">
        <v>163</v>
      </c>
      <c r="B369" s="51">
        <f t="shared" si="43"/>
        <v>40.748472195687569</v>
      </c>
      <c r="AC369" s="50">
        <v>159</v>
      </c>
      <c r="AD369" s="50">
        <v>0.88849793686087208</v>
      </c>
      <c r="AE369" s="50">
        <v>15.438971116052208</v>
      </c>
      <c r="AF369" s="50">
        <v>0.69597861816537265</v>
      </c>
      <c r="AG369" s="50">
        <v>30.743700654315212</v>
      </c>
      <c r="AH369" s="50">
        <v>0.13901990248925444</v>
      </c>
      <c r="AI369" s="50">
        <v>6.6910635925092024</v>
      </c>
      <c r="AJ369" s="50">
        <v>52.873735362876623</v>
      </c>
      <c r="AK369" s="50">
        <v>46.461940043579673</v>
      </c>
    </row>
    <row r="370" spans="1:37" ht="18.75" x14ac:dyDescent="0.25">
      <c r="A370" s="1">
        <v>164</v>
      </c>
      <c r="B370" s="51">
        <f t="shared" si="43"/>
        <v>35.08198072432873</v>
      </c>
      <c r="AC370" s="50">
        <v>160</v>
      </c>
      <c r="AD370" s="50">
        <v>0.89877009938063879</v>
      </c>
      <c r="AE370" s="50">
        <v>15.582781391328943</v>
      </c>
      <c r="AF370" s="50">
        <v>0.84668235602220743</v>
      </c>
      <c r="AG370" s="50">
        <v>32.853552984310909</v>
      </c>
      <c r="AH370" s="50">
        <v>0.74919740185300654</v>
      </c>
      <c r="AI370" s="50">
        <v>12.042313582082329</v>
      </c>
      <c r="AJ370" s="50">
        <v>60.478647957722181</v>
      </c>
      <c r="AK370" s="50">
        <v>44.498718668854558</v>
      </c>
    </row>
    <row r="371" spans="1:37" ht="18.75" x14ac:dyDescent="0.25">
      <c r="A371" s="1">
        <v>165</v>
      </c>
      <c r="B371" s="51">
        <f t="shared" si="43"/>
        <v>51.771698109912322</v>
      </c>
      <c r="AC371" s="50">
        <v>161</v>
      </c>
      <c r="AD371" s="50">
        <v>0.69017316788792626</v>
      </c>
      <c r="AE371" s="50">
        <v>12.662424350430967</v>
      </c>
      <c r="AF371" s="50">
        <v>0.17768489972088752</v>
      </c>
      <c r="AG371" s="50">
        <v>23.487588596092426</v>
      </c>
      <c r="AH371" s="50">
        <v>0.99156631505511206</v>
      </c>
      <c r="AI371" s="50">
        <v>16.090878927425496</v>
      </c>
      <c r="AJ371" s="50">
        <v>52.240891873948883</v>
      </c>
      <c r="AK371" s="50">
        <v>51.290714274729908</v>
      </c>
    </row>
    <row r="372" spans="1:37" ht="18.75" x14ac:dyDescent="0.25">
      <c r="A372" s="1">
        <v>166</v>
      </c>
      <c r="B372" s="51">
        <f t="shared" si="43"/>
        <v>41.653311756443678</v>
      </c>
      <c r="AC372" s="50">
        <v>162</v>
      </c>
      <c r="AD372" s="50">
        <v>0.91008155000697888</v>
      </c>
      <c r="AE372" s="50">
        <v>15.741141700097705</v>
      </c>
      <c r="AF372" s="50">
        <v>0.6295434782574979</v>
      </c>
      <c r="AG372" s="50">
        <v>29.813608695604973</v>
      </c>
      <c r="AH372" s="50">
        <v>0.98931630722953579</v>
      </c>
      <c r="AI372" s="50">
        <v>15.976768896335978</v>
      </c>
      <c r="AJ372" s="50">
        <v>61.531519292038652</v>
      </c>
      <c r="AK372" s="50">
        <v>50.727030038541201</v>
      </c>
    </row>
    <row r="373" spans="1:37" ht="18.75" x14ac:dyDescent="0.25">
      <c r="A373" s="1">
        <v>167</v>
      </c>
      <c r="B373" s="51">
        <f t="shared" si="43"/>
        <v>46.397950566849694</v>
      </c>
      <c r="AC373" s="50">
        <v>163</v>
      </c>
      <c r="AD373" s="50">
        <v>0.36438564839585919</v>
      </c>
      <c r="AE373" s="50">
        <v>8.1013990775420286</v>
      </c>
      <c r="AF373" s="50">
        <v>0.65232640850556711</v>
      </c>
      <c r="AG373" s="50">
        <v>30.132569719077939</v>
      </c>
      <c r="AH373" s="50">
        <v>0.52686103738253753</v>
      </c>
      <c r="AI373" s="50">
        <v>10.190622764414405</v>
      </c>
      <c r="AJ373" s="50">
        <v>48.424591561034376</v>
      </c>
      <c r="AK373" s="50">
        <v>40.748472195687569</v>
      </c>
    </row>
    <row r="374" spans="1:37" ht="18.75" x14ac:dyDescent="0.25">
      <c r="A374" s="1">
        <v>168</v>
      </c>
      <c r="B374" s="51">
        <f t="shared" si="43"/>
        <v>43.590810337334965</v>
      </c>
      <c r="AC374" s="50">
        <v>164</v>
      </c>
      <c r="AD374" s="50">
        <v>8.6926494279377375E-2</v>
      </c>
      <c r="AE374" s="50">
        <v>4.216970919911283</v>
      </c>
      <c r="AF374" s="50">
        <v>7.6555038781364271E-2</v>
      </c>
      <c r="AG374" s="50">
        <v>22.071770542939099</v>
      </c>
      <c r="AH374" s="50">
        <v>9.2945751795490805E-2</v>
      </c>
      <c r="AI374" s="50">
        <v>6.0180595878739869</v>
      </c>
      <c r="AJ374" s="50">
        <v>32.306801050724367</v>
      </c>
      <c r="AK374" s="50">
        <v>35.08198072432873</v>
      </c>
    </row>
    <row r="375" spans="1:37" ht="18.75" x14ac:dyDescent="0.25">
      <c r="A375" s="1">
        <v>169</v>
      </c>
      <c r="B375" s="51">
        <f t="shared" si="43"/>
        <v>35.216702112955502</v>
      </c>
      <c r="AC375" s="50">
        <v>165</v>
      </c>
      <c r="AD375" s="50">
        <v>0.83526512347171789</v>
      </c>
      <c r="AE375" s="50">
        <v>14.69371172860405</v>
      </c>
      <c r="AF375" s="50">
        <v>0.82335456724300571</v>
      </c>
      <c r="AG375" s="50">
        <v>32.52696394140208</v>
      </c>
      <c r="AH375" s="50">
        <v>0.71820073803970208</v>
      </c>
      <c r="AI375" s="50">
        <v>11.744876055495055</v>
      </c>
      <c r="AJ375" s="50">
        <v>58.965551725501186</v>
      </c>
      <c r="AK375" s="50">
        <v>51.771698109912322</v>
      </c>
    </row>
    <row r="376" spans="1:37" ht="18.75" x14ac:dyDescent="0.25">
      <c r="A376" s="1">
        <v>170</v>
      </c>
      <c r="B376" s="51">
        <f t="shared" si="43"/>
        <v>45.761665947379697</v>
      </c>
      <c r="AC376" s="50">
        <v>166</v>
      </c>
      <c r="AD376" s="50">
        <v>0.55391237354151623</v>
      </c>
      <c r="AE376" s="50">
        <v>10.754773229581227</v>
      </c>
      <c r="AF376" s="50">
        <v>0.16303761905136571</v>
      </c>
      <c r="AG376" s="50">
        <v>23.282526666719122</v>
      </c>
      <c r="AH376" s="50">
        <v>0.59715004263963456</v>
      </c>
      <c r="AI376" s="50">
        <v>10.716744806924055</v>
      </c>
      <c r="AJ376" s="50">
        <v>44.754044703224402</v>
      </c>
      <c r="AK376" s="50">
        <v>41.653311756443678</v>
      </c>
    </row>
    <row r="377" spans="1:37" ht="18.75" x14ac:dyDescent="0.25">
      <c r="A377" s="1">
        <v>171</v>
      </c>
      <c r="B377" s="51">
        <f t="shared" si="43"/>
        <v>54.866379065488033</v>
      </c>
      <c r="AC377" s="50">
        <v>167</v>
      </c>
      <c r="AD377" s="50">
        <v>0.85005630667805199</v>
      </c>
      <c r="AE377" s="50">
        <v>14.900788293492727</v>
      </c>
      <c r="AF377" s="50">
        <v>0.25978702657764408</v>
      </c>
      <c r="AG377" s="50">
        <v>24.637018372087017</v>
      </c>
      <c r="AH377" s="50">
        <v>0.72664142109421537</v>
      </c>
      <c r="AI377" s="50">
        <v>11.824177289283675</v>
      </c>
      <c r="AJ377" s="50">
        <v>51.361983954863419</v>
      </c>
      <c r="AK377" s="50">
        <v>46.397950566849694</v>
      </c>
    </row>
    <row r="378" spans="1:37" ht="18.75" x14ac:dyDescent="0.25">
      <c r="A378" s="1">
        <v>172</v>
      </c>
      <c r="B378" s="51">
        <f t="shared" si="43"/>
        <v>45.708438189194737</v>
      </c>
      <c r="AC378" s="50">
        <v>168</v>
      </c>
      <c r="AD378" s="50">
        <v>4.5367147935733931E-2</v>
      </c>
      <c r="AE378" s="50">
        <v>3.6351400711002748</v>
      </c>
      <c r="AF378" s="50">
        <v>0.11112209322055389</v>
      </c>
      <c r="AG378" s="50">
        <v>22.555709305087753</v>
      </c>
      <c r="AH378" s="50">
        <v>0.29884949961145502</v>
      </c>
      <c r="AI378" s="50">
        <v>8.4117696700730527</v>
      </c>
      <c r="AJ378" s="50">
        <v>34.602619046261083</v>
      </c>
      <c r="AK378" s="50">
        <v>43.590810337334965</v>
      </c>
    </row>
    <row r="379" spans="1:37" ht="18.75" x14ac:dyDescent="0.25">
      <c r="A379" s="1">
        <v>173</v>
      </c>
      <c r="B379" s="51">
        <f t="shared" si="43"/>
        <v>43.569404849029894</v>
      </c>
      <c r="AC379" s="50">
        <v>169</v>
      </c>
      <c r="AD379" s="50">
        <v>0.73694065268115228</v>
      </c>
      <c r="AE379" s="50">
        <v>13.317169137536132</v>
      </c>
      <c r="AF379" s="50">
        <v>0.8524373052502292</v>
      </c>
      <c r="AG379" s="50">
        <v>32.934122273503206</v>
      </c>
      <c r="AH379" s="50">
        <v>0.44884943461393823</v>
      </c>
      <c r="AI379" s="50">
        <v>9.6322880359771723</v>
      </c>
      <c r="AJ379" s="50">
        <v>55.883579447016515</v>
      </c>
      <c r="AK379" s="50">
        <v>35.216702112955502</v>
      </c>
    </row>
    <row r="380" spans="1:37" ht="18.75" x14ac:dyDescent="0.25">
      <c r="A380" s="1">
        <v>174</v>
      </c>
      <c r="B380" s="51">
        <f t="shared" si="43"/>
        <v>42.256054527701586</v>
      </c>
      <c r="AC380" s="50">
        <v>170</v>
      </c>
      <c r="AD380" s="50">
        <v>0.98497508383857801</v>
      </c>
      <c r="AE380" s="50">
        <v>16.78965117374009</v>
      </c>
      <c r="AF380" s="50">
        <v>0.73855654793646763</v>
      </c>
      <c r="AG380" s="50">
        <v>31.339791671110547</v>
      </c>
      <c r="AH380" s="50">
        <v>0.13565528056203213</v>
      </c>
      <c r="AI380" s="50">
        <v>6.6461236258633836</v>
      </c>
      <c r="AJ380" s="50">
        <v>54.775566470714018</v>
      </c>
      <c r="AK380" s="50">
        <v>45.761665947379697</v>
      </c>
    </row>
    <row r="381" spans="1:37" ht="18.75" x14ac:dyDescent="0.25">
      <c r="A381" s="1">
        <v>175</v>
      </c>
      <c r="B381" s="51">
        <f t="shared" si="43"/>
        <v>45.542403541871352</v>
      </c>
      <c r="AC381" s="50">
        <v>171</v>
      </c>
      <c r="AD381" s="50">
        <v>2.9264081928223273E-2</v>
      </c>
      <c r="AE381" s="50">
        <v>3.4096971469951258</v>
      </c>
      <c r="AF381" s="50">
        <v>0.79225412030940789</v>
      </c>
      <c r="AG381" s="50">
        <v>32.091557684331711</v>
      </c>
      <c r="AH381" s="50">
        <v>0.13419873228282408</v>
      </c>
      <c r="AI381" s="50">
        <v>6.6264963482287911</v>
      </c>
      <c r="AJ381" s="50">
        <v>42.127751179555631</v>
      </c>
      <c r="AK381" s="50">
        <v>54.866379065488033</v>
      </c>
    </row>
    <row r="382" spans="1:37" ht="18.75" x14ac:dyDescent="0.25">
      <c r="A382" s="1">
        <v>176</v>
      </c>
      <c r="B382" s="51">
        <f t="shared" si="43"/>
        <v>47.501260654888924</v>
      </c>
      <c r="AC382" s="50">
        <v>172</v>
      </c>
      <c r="AD382" s="50">
        <v>0.91870393817200602</v>
      </c>
      <c r="AE382" s="50">
        <v>15.861855134408085</v>
      </c>
      <c r="AF382" s="50">
        <v>5.728963688066957E-2</v>
      </c>
      <c r="AG382" s="50">
        <v>21.802054916329372</v>
      </c>
      <c r="AH382" s="50">
        <v>0.80459071597164533</v>
      </c>
      <c r="AI382" s="50">
        <v>12.623916153136602</v>
      </c>
      <c r="AJ382" s="50">
        <v>50.287826203874062</v>
      </c>
      <c r="AK382" s="50">
        <v>45.708438189194737</v>
      </c>
    </row>
    <row r="383" spans="1:37" ht="18.75" x14ac:dyDescent="0.25">
      <c r="A383" s="1">
        <v>177</v>
      </c>
      <c r="B383" s="51">
        <f t="shared" si="43"/>
        <v>43.076449870990395</v>
      </c>
      <c r="AC383" s="50">
        <v>173</v>
      </c>
      <c r="AD383" s="50">
        <v>0.36929779152204856</v>
      </c>
      <c r="AE383" s="50">
        <v>8.1701690813086802</v>
      </c>
      <c r="AF383" s="50">
        <v>0.79124381031280078</v>
      </c>
      <c r="AG383" s="50">
        <v>32.07741334437921</v>
      </c>
      <c r="AH383" s="50">
        <v>0.79658063864440198</v>
      </c>
      <c r="AI383" s="50">
        <v>12.535126271343319</v>
      </c>
      <c r="AJ383" s="50">
        <v>52.782708697031211</v>
      </c>
      <c r="AK383" s="50">
        <v>43.569404849029894</v>
      </c>
    </row>
    <row r="384" spans="1:37" ht="18.75" x14ac:dyDescent="0.25">
      <c r="A384" s="1">
        <v>178</v>
      </c>
      <c r="B384" s="51">
        <f t="shared" si="43"/>
        <v>57.484948926642772</v>
      </c>
      <c r="AC384" s="50">
        <v>174</v>
      </c>
      <c r="AD384" s="50">
        <v>0.42832201928375324</v>
      </c>
      <c r="AE384" s="50">
        <v>8.9965082699725443</v>
      </c>
      <c r="AF384" s="50">
        <v>0.38232951522886682</v>
      </c>
      <c r="AG384" s="50">
        <v>26.352613213204137</v>
      </c>
      <c r="AH384" s="50">
        <v>7.2255616277888235E-2</v>
      </c>
      <c r="AI384" s="50">
        <v>5.6610243131608264</v>
      </c>
      <c r="AJ384" s="50">
        <v>41.010145796337511</v>
      </c>
      <c r="AK384" s="50">
        <v>42.256054527701586</v>
      </c>
    </row>
    <row r="385" spans="1:37" ht="18.75" x14ac:dyDescent="0.25">
      <c r="A385" s="1">
        <v>179</v>
      </c>
      <c r="B385" s="51">
        <f t="shared" si="43"/>
        <v>46.07979396030747</v>
      </c>
      <c r="AC385" s="50">
        <v>175</v>
      </c>
      <c r="AD385" s="50">
        <v>0.50098623135697928</v>
      </c>
      <c r="AE385" s="50">
        <v>10.01380723899771</v>
      </c>
      <c r="AF385" s="50">
        <v>0.97361268735598416</v>
      </c>
      <c r="AG385" s="50">
        <v>34.630577622983779</v>
      </c>
      <c r="AH385" s="50">
        <v>0.66916098398594637</v>
      </c>
      <c r="AI385" s="50">
        <v>11.30594840474928</v>
      </c>
      <c r="AJ385" s="50">
        <v>55.950333266730773</v>
      </c>
      <c r="AK385" s="50">
        <v>45.542403541871352</v>
      </c>
    </row>
    <row r="386" spans="1:37" ht="18.75" x14ac:dyDescent="0.25">
      <c r="A386" s="1">
        <v>180</v>
      </c>
      <c r="B386" s="51">
        <f t="shared" si="43"/>
        <v>46.43565889174085</v>
      </c>
      <c r="AC386" s="50">
        <v>176</v>
      </c>
      <c r="AD386" s="50">
        <v>0.22798152881172895</v>
      </c>
      <c r="AE386" s="50">
        <v>6.1917414033642055</v>
      </c>
      <c r="AF386" s="50">
        <v>0.24519083761125582</v>
      </c>
      <c r="AG386" s="50">
        <v>24.432671726557583</v>
      </c>
      <c r="AH386" s="50">
        <v>1.6276929759368564E-2</v>
      </c>
      <c r="AI386" s="50">
        <v>4.262988169547965</v>
      </c>
      <c r="AJ386" s="50">
        <v>34.887401299469751</v>
      </c>
      <c r="AK386" s="50">
        <v>47.501260654888924</v>
      </c>
    </row>
    <row r="387" spans="1:37" ht="18.75" x14ac:dyDescent="0.25">
      <c r="A387" s="1">
        <v>181</v>
      </c>
      <c r="B387" s="51">
        <f t="shared" si="43"/>
        <v>39.636913081282934</v>
      </c>
      <c r="AC387" s="50">
        <v>177</v>
      </c>
      <c r="AD387" s="50">
        <v>0.2182049814560334</v>
      </c>
      <c r="AE387" s="50">
        <v>6.0548697403844676</v>
      </c>
      <c r="AF387" s="50">
        <v>0.36662209392040246</v>
      </c>
      <c r="AG387" s="50">
        <v>26.132709314885638</v>
      </c>
      <c r="AH387" s="50">
        <v>0.34699369073700503</v>
      </c>
      <c r="AI387" s="50">
        <v>8.831413352886802</v>
      </c>
      <c r="AJ387" s="50">
        <v>41.018992408156905</v>
      </c>
      <c r="AK387" s="50">
        <v>43.076449870990395</v>
      </c>
    </row>
    <row r="388" spans="1:37" ht="18.75" x14ac:dyDescent="0.25">
      <c r="A388" s="1">
        <v>182</v>
      </c>
      <c r="B388" s="51">
        <f t="shared" si="43"/>
        <v>55.085345936084963</v>
      </c>
      <c r="AC388" s="50">
        <v>178</v>
      </c>
      <c r="AD388" s="50">
        <v>0.51065458635776595</v>
      </c>
      <c r="AE388" s="50">
        <v>10.149164209008724</v>
      </c>
      <c r="AF388" s="50">
        <v>3.3117815962943831E-2</v>
      </c>
      <c r="AG388" s="50">
        <v>21.463649423481211</v>
      </c>
      <c r="AH388" s="50">
        <v>0.20052936248859521</v>
      </c>
      <c r="AI388" s="50">
        <v>7.4330438215612453</v>
      </c>
      <c r="AJ388" s="50">
        <v>39.04585745405118</v>
      </c>
      <c r="AK388" s="50">
        <v>57.484948926642772</v>
      </c>
    </row>
    <row r="389" spans="1:37" ht="18.75" x14ac:dyDescent="0.25">
      <c r="A389" s="1">
        <v>183</v>
      </c>
      <c r="B389" s="51">
        <f t="shared" si="43"/>
        <v>40.49814452170331</v>
      </c>
      <c r="AC389" s="50">
        <v>179</v>
      </c>
      <c r="AD389" s="50">
        <v>0.28496444440184221</v>
      </c>
      <c r="AE389" s="50">
        <v>6.9895022216257914</v>
      </c>
      <c r="AF389" s="50">
        <v>0.89426538413730339</v>
      </c>
      <c r="AG389" s="50">
        <v>33.519715377922246</v>
      </c>
      <c r="AH389" s="50">
        <v>0.27143030542980662</v>
      </c>
      <c r="AI389" s="50">
        <v>8.1575352574772619</v>
      </c>
      <c r="AJ389" s="50">
        <v>48.666752857025301</v>
      </c>
      <c r="AK389" s="50">
        <v>46.07979396030747</v>
      </c>
    </row>
    <row r="390" spans="1:37" ht="18.75" x14ac:dyDescent="0.25">
      <c r="A390" s="1">
        <v>184</v>
      </c>
      <c r="B390" s="51">
        <f t="shared" si="43"/>
        <v>43.805104355704181</v>
      </c>
      <c r="AC390" s="50">
        <v>180</v>
      </c>
      <c r="AD390" s="50">
        <v>0.37909755200215534</v>
      </c>
      <c r="AE390" s="50">
        <v>8.3073657280301738</v>
      </c>
      <c r="AF390" s="50">
        <v>0.90416256247347815</v>
      </c>
      <c r="AG390" s="50">
        <v>33.658275874628693</v>
      </c>
      <c r="AH390" s="50">
        <v>0.86612904143868152</v>
      </c>
      <c r="AI390" s="50">
        <v>13.377935127719383</v>
      </c>
      <c r="AJ390" s="50">
        <v>55.343576730378246</v>
      </c>
      <c r="AK390" s="50">
        <v>46.43565889174085</v>
      </c>
    </row>
    <row r="391" spans="1:37" ht="18.75" x14ac:dyDescent="0.25">
      <c r="A391" s="1">
        <v>185</v>
      </c>
      <c r="B391" s="51">
        <f t="shared" si="43"/>
        <v>46.62291317257089</v>
      </c>
      <c r="AC391" s="50">
        <v>181</v>
      </c>
      <c r="AD391" s="50">
        <v>0.98609205626561247</v>
      </c>
      <c r="AE391" s="50">
        <v>16.805288787718574</v>
      </c>
      <c r="AF391" s="50">
        <v>0.73126286648218741</v>
      </c>
      <c r="AG391" s="50">
        <v>31.237680130750626</v>
      </c>
      <c r="AH391" s="50">
        <v>0.22991959093816938</v>
      </c>
      <c r="AI391" s="50">
        <v>7.7468010187852405</v>
      </c>
      <c r="AJ391" s="50">
        <v>55.789769937254441</v>
      </c>
      <c r="AK391" s="50">
        <v>39.636913081282934</v>
      </c>
    </row>
    <row r="392" spans="1:37" ht="18.75" x14ac:dyDescent="0.25">
      <c r="A392" s="1">
        <v>186</v>
      </c>
      <c r="B392" s="51">
        <f t="shared" si="43"/>
        <v>52.614382504077334</v>
      </c>
      <c r="AC392" s="50">
        <v>182</v>
      </c>
      <c r="AD392" s="50">
        <v>0.17313557389501866</v>
      </c>
      <c r="AE392" s="50">
        <v>5.4238980345302608</v>
      </c>
      <c r="AF392" s="50">
        <v>0.93605996460814567</v>
      </c>
      <c r="AG392" s="50">
        <v>34.10483950451404</v>
      </c>
      <c r="AH392" s="50">
        <v>0.72589726271379518</v>
      </c>
      <c r="AI392" s="50">
        <v>11.817137060074995</v>
      </c>
      <c r="AJ392" s="50">
        <v>51.345874599119298</v>
      </c>
      <c r="AK392" s="50">
        <v>55.085345936084963</v>
      </c>
    </row>
    <row r="393" spans="1:37" ht="18.75" x14ac:dyDescent="0.25">
      <c r="A393" s="1">
        <v>187</v>
      </c>
      <c r="B393" s="51">
        <f t="shared" si="43"/>
        <v>56.562094423051477</v>
      </c>
      <c r="AC393" s="50">
        <v>183</v>
      </c>
      <c r="AD393" s="50">
        <v>0.40881901563920808</v>
      </c>
      <c r="AE393" s="50">
        <v>8.7234662189489143</v>
      </c>
      <c r="AF393" s="50">
        <v>0.43244418234379933</v>
      </c>
      <c r="AG393" s="50">
        <v>27.054218552813193</v>
      </c>
      <c r="AH393" s="50">
        <v>0.64990168288930306</v>
      </c>
      <c r="AI393" s="50">
        <v>11.142557292055834</v>
      </c>
      <c r="AJ393" s="50">
        <v>46.920242063817945</v>
      </c>
      <c r="AK393" s="50">
        <v>40.49814452170331</v>
      </c>
    </row>
    <row r="394" spans="1:37" ht="18.75" x14ac:dyDescent="0.25">
      <c r="A394" s="1">
        <v>188</v>
      </c>
      <c r="B394" s="51">
        <f t="shared" si="43"/>
        <v>51.942675317742683</v>
      </c>
      <c r="AC394" s="50">
        <v>184</v>
      </c>
      <c r="AD394" s="50">
        <v>9.2613593234900371E-3</v>
      </c>
      <c r="AE394" s="50">
        <v>3.1296590305288605</v>
      </c>
      <c r="AF394" s="50">
        <v>4.3384603649150755E-2</v>
      </c>
      <c r="AG394" s="50">
        <v>21.607384451088109</v>
      </c>
      <c r="AH394" s="50">
        <v>0.59553887401552308</v>
      </c>
      <c r="AI394" s="50">
        <v>10.704192637438886</v>
      </c>
      <c r="AJ394" s="50">
        <v>35.441236119055858</v>
      </c>
      <c r="AK394" s="50">
        <v>43.805104355704181</v>
      </c>
    </row>
    <row r="395" spans="1:37" ht="18.75" x14ac:dyDescent="0.25">
      <c r="A395" s="1">
        <v>189</v>
      </c>
      <c r="B395" s="51">
        <f t="shared" si="43"/>
        <v>55.772881673927088</v>
      </c>
      <c r="AC395" s="50">
        <v>185</v>
      </c>
      <c r="AD395" s="50">
        <v>0.15734712168925769</v>
      </c>
      <c r="AE395" s="50">
        <v>5.202859703649608</v>
      </c>
      <c r="AF395" s="50">
        <v>0.19589958587798328</v>
      </c>
      <c r="AG395" s="50">
        <v>23.742594202291766</v>
      </c>
      <c r="AH395" s="50">
        <v>0.20230578185983272</v>
      </c>
      <c r="AI395" s="50">
        <v>7.4526359184491611</v>
      </c>
      <c r="AJ395" s="50">
        <v>36.398089824390539</v>
      </c>
      <c r="AK395" s="50">
        <v>46.62291317257089</v>
      </c>
    </row>
    <row r="396" spans="1:37" ht="18.75" x14ac:dyDescent="0.25">
      <c r="A396" s="1">
        <v>190</v>
      </c>
      <c r="B396" s="51">
        <f t="shared" si="43"/>
        <v>47.006045808989633</v>
      </c>
      <c r="AC396" s="50">
        <v>186</v>
      </c>
      <c r="AD396" s="50">
        <v>0.22735884901180714</v>
      </c>
      <c r="AE396" s="50">
        <v>6.1830238861652997</v>
      </c>
      <c r="AF396" s="50">
        <v>0.3462988273345049</v>
      </c>
      <c r="AG396" s="50">
        <v>25.84818358268307</v>
      </c>
      <c r="AH396" s="50">
        <v>0.50052486718695954</v>
      </c>
      <c r="AI396" s="50">
        <v>10.003675035014599</v>
      </c>
      <c r="AJ396" s="50">
        <v>42.034882503862974</v>
      </c>
      <c r="AK396" s="50">
        <v>52.614382504077334</v>
      </c>
    </row>
    <row r="397" spans="1:37" ht="18.75" x14ac:dyDescent="0.25">
      <c r="A397" s="1">
        <v>191</v>
      </c>
      <c r="B397" s="51">
        <f t="shared" si="43"/>
        <v>49.52875434174701</v>
      </c>
      <c r="AC397" s="50">
        <v>187</v>
      </c>
      <c r="AD397" s="50">
        <v>0.33400294019971544</v>
      </c>
      <c r="AE397" s="50">
        <v>7.6760411627960163</v>
      </c>
      <c r="AF397" s="50">
        <v>0.54530069433648631</v>
      </c>
      <c r="AG397" s="50">
        <v>28.634209720710807</v>
      </c>
      <c r="AH397" s="50">
        <v>0.82384662445881152</v>
      </c>
      <c r="AI397" s="50">
        <v>12.845119640346251</v>
      </c>
      <c r="AJ397" s="50">
        <v>49.15537052385308</v>
      </c>
      <c r="AK397" s="50">
        <v>56.562094423051477</v>
      </c>
    </row>
    <row r="398" spans="1:37" ht="18.75" x14ac:dyDescent="0.25">
      <c r="A398" s="1">
        <v>192</v>
      </c>
      <c r="B398" s="51">
        <f t="shared" si="43"/>
        <v>57.299662811071926</v>
      </c>
      <c r="AC398" s="50">
        <v>188</v>
      </c>
      <c r="AD398" s="50">
        <v>8.2068753730628052E-2</v>
      </c>
      <c r="AE398" s="50">
        <v>4.1489625522287925</v>
      </c>
      <c r="AF398" s="50">
        <v>0.1238147721909294</v>
      </c>
      <c r="AG398" s="50">
        <v>22.73340681067301</v>
      </c>
      <c r="AH398" s="50">
        <v>0.59160348747592506</v>
      </c>
      <c r="AI398" s="50">
        <v>10.673637836215876</v>
      </c>
      <c r="AJ398" s="50">
        <v>37.55600719911768</v>
      </c>
      <c r="AK398" s="50">
        <v>51.942675317742683</v>
      </c>
    </row>
    <row r="399" spans="1:37" ht="18.75" x14ac:dyDescent="0.25">
      <c r="A399" s="1">
        <v>193</v>
      </c>
      <c r="B399" s="51">
        <f t="shared" ref="B399:B406" si="44">J196</f>
        <v>51.645232406390946</v>
      </c>
      <c r="AC399" s="50">
        <v>189</v>
      </c>
      <c r="AD399" s="50">
        <v>0.28717238873186313</v>
      </c>
      <c r="AE399" s="50">
        <v>7.0204134422460838</v>
      </c>
      <c r="AF399" s="50">
        <v>4.200351586029738E-2</v>
      </c>
      <c r="AG399" s="50">
        <v>21.588049222044162</v>
      </c>
      <c r="AH399" s="50">
        <v>0.30545087138543525</v>
      </c>
      <c r="AI399" s="50">
        <v>8.4712142524098475</v>
      </c>
      <c r="AJ399" s="50">
        <v>37.079676916700095</v>
      </c>
      <c r="AK399" s="50">
        <v>55.772881673927088</v>
      </c>
    </row>
    <row r="400" spans="1:37" ht="18.75" x14ac:dyDescent="0.25">
      <c r="A400" s="1">
        <v>194</v>
      </c>
      <c r="B400" s="51">
        <f t="shared" si="44"/>
        <v>56.113543189387983</v>
      </c>
      <c r="AC400" s="50">
        <v>190</v>
      </c>
      <c r="AD400" s="50">
        <v>0.12271354794801004</v>
      </c>
      <c r="AE400" s="50">
        <v>4.7179896712721403</v>
      </c>
      <c r="AF400" s="50">
        <v>8.2314696859322023E-2</v>
      </c>
      <c r="AG400" s="50">
        <v>22.152405756030507</v>
      </c>
      <c r="AH400" s="50">
        <v>4.9525709005088348E-2</v>
      </c>
      <c r="AI400" s="50">
        <v>5.2030704669843537</v>
      </c>
      <c r="AJ400" s="50">
        <v>32.073465894286997</v>
      </c>
      <c r="AK400" s="50">
        <v>47.006045808989633</v>
      </c>
    </row>
    <row r="401" spans="1:37" ht="18.75" x14ac:dyDescent="0.25">
      <c r="A401" s="1">
        <v>195</v>
      </c>
      <c r="B401" s="51">
        <f t="shared" si="44"/>
        <v>47.657070825093626</v>
      </c>
      <c r="AC401" s="50">
        <v>191</v>
      </c>
      <c r="AD401" s="50">
        <v>0.70492508808525089</v>
      </c>
      <c r="AE401" s="50">
        <v>12.868951233193513</v>
      </c>
      <c r="AF401" s="50">
        <v>0.36043153639629466</v>
      </c>
      <c r="AG401" s="50">
        <v>26.046041509548125</v>
      </c>
      <c r="AH401" s="50">
        <v>0.24790239502183786</v>
      </c>
      <c r="AI401" s="50">
        <v>7.9289384975002593</v>
      </c>
      <c r="AJ401" s="50">
        <v>46.843931240241901</v>
      </c>
      <c r="AK401" s="50">
        <v>49.52875434174701</v>
      </c>
    </row>
    <row r="402" spans="1:37" ht="18.75" x14ac:dyDescent="0.25">
      <c r="A402" s="1">
        <v>196</v>
      </c>
      <c r="B402" s="51">
        <f t="shared" si="44"/>
        <v>59.272016944789236</v>
      </c>
      <c r="AC402" s="50">
        <v>192</v>
      </c>
      <c r="AD402" s="50">
        <v>0.8543758821915004</v>
      </c>
      <c r="AE402" s="50">
        <v>14.961262350681006</v>
      </c>
      <c r="AF402" s="50">
        <v>0.63900311359825313</v>
      </c>
      <c r="AG402" s="50">
        <v>29.946043590375545</v>
      </c>
      <c r="AH402" s="50">
        <v>0.30289037585607659</v>
      </c>
      <c r="AI402" s="50">
        <v>8.4482342858852455</v>
      </c>
      <c r="AJ402" s="50">
        <v>53.355540226941798</v>
      </c>
      <c r="AK402" s="50">
        <v>57.299662811071926</v>
      </c>
    </row>
    <row r="403" spans="1:37" ht="18.75" x14ac:dyDescent="0.25">
      <c r="A403" s="1">
        <v>197</v>
      </c>
      <c r="B403" s="51">
        <f t="shared" si="44"/>
        <v>58.777382712339104</v>
      </c>
      <c r="AC403" s="50">
        <v>193</v>
      </c>
      <c r="AD403" s="50">
        <v>0.25634263727404438</v>
      </c>
      <c r="AE403" s="50">
        <v>6.5887969218366216</v>
      </c>
      <c r="AF403" s="50">
        <v>0.79123378842188274</v>
      </c>
      <c r="AG403" s="50">
        <v>32.077273037906352</v>
      </c>
      <c r="AH403" s="50">
        <v>0.27023678550947927</v>
      </c>
      <c r="AI403" s="50">
        <v>8.1461835353909571</v>
      </c>
      <c r="AJ403" s="50">
        <v>46.81225349513393</v>
      </c>
      <c r="AK403" s="50">
        <v>51.645232406390946</v>
      </c>
    </row>
    <row r="404" spans="1:37" ht="18.75" x14ac:dyDescent="0.25">
      <c r="A404" s="1">
        <v>198</v>
      </c>
      <c r="B404" s="51">
        <f t="shared" si="44"/>
        <v>45.95830802368139</v>
      </c>
      <c r="AC404" s="50">
        <v>194</v>
      </c>
      <c r="AD404" s="50">
        <v>0.54046270996980228</v>
      </c>
      <c r="AE404" s="50">
        <v>10.566477939577233</v>
      </c>
      <c r="AF404" s="50">
        <v>0.25174054675078772</v>
      </c>
      <c r="AG404" s="50">
        <v>24.524367654511025</v>
      </c>
      <c r="AH404" s="50">
        <v>0.52698159434283798</v>
      </c>
      <c r="AI404" s="50">
        <v>10.191490342637247</v>
      </c>
      <c r="AJ404" s="50">
        <v>45.282335936725502</v>
      </c>
      <c r="AK404" s="50">
        <v>56.113543189387983</v>
      </c>
    </row>
    <row r="405" spans="1:37" ht="18.75" x14ac:dyDescent="0.25">
      <c r="A405" s="1">
        <v>199</v>
      </c>
      <c r="B405" s="51">
        <f t="shared" si="44"/>
        <v>49.441909234483589</v>
      </c>
      <c r="AC405" s="50">
        <v>195</v>
      </c>
      <c r="AD405" s="50">
        <v>0.45514214448630663</v>
      </c>
      <c r="AE405" s="50">
        <v>9.3719900228082924</v>
      </c>
      <c r="AF405" s="50">
        <v>0.29617883774934717</v>
      </c>
      <c r="AG405" s="50">
        <v>25.14650372849086</v>
      </c>
      <c r="AH405" s="50">
        <v>0.92893831813869043</v>
      </c>
      <c r="AI405" s="50">
        <v>14.361052326701355</v>
      </c>
      <c r="AJ405" s="50">
        <v>48.879546078000509</v>
      </c>
      <c r="AK405" s="50">
        <v>47.657070825093626</v>
      </c>
    </row>
    <row r="406" spans="1:37" ht="18.75" x14ac:dyDescent="0.25">
      <c r="A406" s="1">
        <v>200</v>
      </c>
      <c r="B406" s="51">
        <f t="shared" si="44"/>
        <v>44.984058226846358</v>
      </c>
      <c r="AC406" s="50">
        <v>196</v>
      </c>
      <c r="AD406" s="50">
        <v>0.78826016794619946</v>
      </c>
      <c r="AE406" s="50">
        <v>14.035642351246793</v>
      </c>
      <c r="AF406" s="50">
        <v>0.47742964208962568</v>
      </c>
      <c r="AG406" s="50">
        <v>27.684014989254763</v>
      </c>
      <c r="AH406" s="50">
        <v>0.34723880602701584</v>
      </c>
      <c r="AI406" s="50">
        <v>8.8334726356303026</v>
      </c>
      <c r="AJ406" s="50">
        <v>50.553129976131856</v>
      </c>
      <c r="AK406" s="50">
        <v>59.272016944789236</v>
      </c>
    </row>
    <row r="407" spans="1:37" ht="18.75" x14ac:dyDescent="0.25">
      <c r="AC407" s="50">
        <v>197</v>
      </c>
      <c r="AD407" s="50">
        <v>0.10619689223288165</v>
      </c>
      <c r="AE407" s="50">
        <v>4.4867564912603433</v>
      </c>
      <c r="AF407" s="50">
        <v>0.35255041583600577</v>
      </c>
      <c r="AG407" s="50">
        <v>25.935705821704079</v>
      </c>
      <c r="AH407" s="50">
        <v>0.64248294255707439</v>
      </c>
      <c r="AI407" s="50">
        <v>11.080821709949369</v>
      </c>
      <c r="AJ407" s="50">
        <v>41.503284022913789</v>
      </c>
      <c r="AK407" s="50">
        <v>58.777382712339104</v>
      </c>
    </row>
    <row r="408" spans="1:37" ht="18.75" x14ac:dyDescent="0.25">
      <c r="AC408" s="50">
        <v>198</v>
      </c>
      <c r="AD408" s="50">
        <v>0.77957414415340875</v>
      </c>
      <c r="AE408" s="50">
        <v>13.914038018147723</v>
      </c>
      <c r="AF408" s="50">
        <v>0.44735195386886206</v>
      </c>
      <c r="AG408" s="50">
        <v>27.262927354164066</v>
      </c>
      <c r="AH408" s="50">
        <v>4.581954222150908E-2</v>
      </c>
      <c r="AI408" s="50">
        <v>5.1190363700767127</v>
      </c>
      <c r="AJ408" s="50">
        <v>46.296001742388505</v>
      </c>
      <c r="AK408" s="50">
        <v>45.95830802368139</v>
      </c>
    </row>
    <row r="409" spans="1:37" ht="18.75" x14ac:dyDescent="0.25">
      <c r="AC409" s="50">
        <v>199</v>
      </c>
      <c r="AD409" s="50">
        <v>0.16195280228749354</v>
      </c>
      <c r="AE409" s="50">
        <v>5.2673392320249093</v>
      </c>
      <c r="AF409" s="50">
        <v>0.96754474688170033</v>
      </c>
      <c r="AG409" s="50">
        <v>34.545626456343804</v>
      </c>
      <c r="AH409" s="50">
        <v>9.350550951532377E-2</v>
      </c>
      <c r="AI409" s="50">
        <v>6.0271339469045184</v>
      </c>
      <c r="AJ409" s="50">
        <v>45.840099635273234</v>
      </c>
      <c r="AK409" s="50">
        <v>49.441909234483589</v>
      </c>
    </row>
    <row r="410" spans="1:37" ht="18.75" x14ac:dyDescent="0.25">
      <c r="AC410" s="50">
        <v>200</v>
      </c>
      <c r="AD410" s="50">
        <v>1.3561432789041317E-2</v>
      </c>
      <c r="AE410" s="50">
        <v>3.1898600590465787</v>
      </c>
      <c r="AF410" s="50">
        <v>0.1144767796629278</v>
      </c>
      <c r="AG410" s="50">
        <v>22.602674915280989</v>
      </c>
      <c r="AH410" s="50">
        <v>0.97628118225421356</v>
      </c>
      <c r="AI410" s="50">
        <v>15.475387216672026</v>
      </c>
      <c r="AJ410" s="50">
        <v>41.267922190999592</v>
      </c>
      <c r="AK410" s="50">
        <v>44.984058226846358</v>
      </c>
    </row>
    <row r="411" spans="1:37" ht="18.75" x14ac:dyDescent="0.25">
      <c r="AJ411" s="50" t="s">
        <v>154</v>
      </c>
      <c r="AK411" s="50">
        <v>63.300930648565632</v>
      </c>
    </row>
    <row r="412" spans="1:37" ht="18.75" x14ac:dyDescent="0.25">
      <c r="AJ412" s="50" t="s">
        <v>155</v>
      </c>
      <c r="AK412" s="50">
        <v>32.200073538931903</v>
      </c>
    </row>
    <row r="413" spans="1:37" ht="18.75" x14ac:dyDescent="0.25">
      <c r="AJ413" s="50" t="s">
        <v>156</v>
      </c>
      <c r="AK413" s="50">
        <v>15</v>
      </c>
    </row>
    <row r="414" spans="1:37" ht="18.75" x14ac:dyDescent="0.25">
      <c r="AJ414" s="50" t="s">
        <v>79</v>
      </c>
      <c r="AK414" s="50">
        <v>2.2214897935452664</v>
      </c>
    </row>
    <row r="416" spans="1:37" ht="18.75" x14ac:dyDescent="0.25">
      <c r="AE416" s="50" t="s">
        <v>146</v>
      </c>
      <c r="AF416" s="50" t="s">
        <v>82</v>
      </c>
    </row>
    <row r="417" spans="31:32" ht="18.75" x14ac:dyDescent="0.25">
      <c r="AE417" s="95">
        <v>32.200073538931903</v>
      </c>
      <c r="AF417" s="50">
        <v>1</v>
      </c>
    </row>
    <row r="418" spans="31:32" ht="18.75" x14ac:dyDescent="0.25">
      <c r="AE418" s="95">
        <v>34.42156333247717</v>
      </c>
      <c r="AF418" s="50">
        <v>1</v>
      </c>
    </row>
    <row r="419" spans="31:32" ht="18.75" x14ac:dyDescent="0.25">
      <c r="AE419" s="95">
        <v>36.643053126022437</v>
      </c>
      <c r="AF419" s="50">
        <v>3</v>
      </c>
    </row>
    <row r="420" spans="31:32" ht="18.75" x14ac:dyDescent="0.25">
      <c r="AE420" s="95">
        <v>38.864542919567704</v>
      </c>
      <c r="AF420" s="50">
        <v>7</v>
      </c>
    </row>
    <row r="421" spans="31:32" ht="18.75" x14ac:dyDescent="0.25">
      <c r="AE421" s="95">
        <v>41.086032713112971</v>
      </c>
      <c r="AF421" s="50">
        <v>10</v>
      </c>
    </row>
    <row r="422" spans="31:32" ht="18.75" x14ac:dyDescent="0.25">
      <c r="AE422" s="95">
        <v>43.307522506658238</v>
      </c>
      <c r="AF422" s="50">
        <v>12</v>
      </c>
    </row>
    <row r="423" spans="31:32" ht="18.75" x14ac:dyDescent="0.25">
      <c r="AE423" s="95">
        <v>45.529012300203505</v>
      </c>
      <c r="AF423" s="50">
        <v>22</v>
      </c>
    </row>
    <row r="424" spans="31:32" ht="18.75" x14ac:dyDescent="0.25">
      <c r="AE424" s="95">
        <v>47.750502093748771</v>
      </c>
      <c r="AF424" s="50">
        <v>37</v>
      </c>
    </row>
    <row r="425" spans="31:32" ht="18.75" x14ac:dyDescent="0.25">
      <c r="AE425" s="95">
        <v>49.971991887294038</v>
      </c>
      <c r="AF425" s="50">
        <v>22</v>
      </c>
    </row>
    <row r="426" spans="31:32" ht="18.75" x14ac:dyDescent="0.25">
      <c r="AE426" s="95">
        <v>52.193481680839305</v>
      </c>
      <c r="AF426" s="50">
        <v>30</v>
      </c>
    </row>
    <row r="427" spans="31:32" ht="18.75" x14ac:dyDescent="0.25">
      <c r="AE427" s="95">
        <v>54.414971474384572</v>
      </c>
      <c r="AF427" s="50">
        <v>17</v>
      </c>
    </row>
    <row r="428" spans="31:32" ht="18.75" x14ac:dyDescent="0.25">
      <c r="AE428" s="95">
        <v>56.636461267929839</v>
      </c>
      <c r="AF428" s="50">
        <v>20</v>
      </c>
    </row>
    <row r="429" spans="31:32" ht="18.75" x14ac:dyDescent="0.25">
      <c r="AE429" s="95">
        <v>58.857951061475106</v>
      </c>
      <c r="AF429" s="50">
        <v>9</v>
      </c>
    </row>
    <row r="430" spans="31:32" ht="18.75" x14ac:dyDescent="0.25">
      <c r="AE430" s="95">
        <v>61.079440855020373</v>
      </c>
      <c r="AF430" s="50">
        <v>5</v>
      </c>
    </row>
    <row r="431" spans="31:32" ht="18.75" x14ac:dyDescent="0.25">
      <c r="AE431" s="95">
        <v>63.30093064856564</v>
      </c>
      <c r="AF431" s="50">
        <v>4</v>
      </c>
    </row>
    <row r="432" spans="31:32" ht="18.75" x14ac:dyDescent="0.25">
      <c r="AF432" s="50">
        <v>0</v>
      </c>
    </row>
  </sheetData>
  <sortState ref="J220:J234">
    <sortCondition ref="J220"/>
  </sortState>
  <pageMargins left="0.7" right="0.7" top="0.75" bottom="0.75" header="0.3" footer="0.3"/>
  <pageSetup paperSize="9" orientation="portrait" r:id="rId1"/>
  <ignoredErrors>
    <ignoredError sqref="D4:D203 F4:F203" formula="1"/>
  </ignoredErrors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10</xdr:col>
                <xdr:colOff>161925</xdr:colOff>
                <xdr:row>201</xdr:row>
                <xdr:rowOff>114300</xdr:rowOff>
              </from>
              <to>
                <xdr:col>10</xdr:col>
                <xdr:colOff>828675</xdr:colOff>
                <xdr:row>203</xdr:row>
                <xdr:rowOff>114300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10</xdr:col>
                <xdr:colOff>333375</xdr:colOff>
                <xdr:row>1</xdr:row>
                <xdr:rowOff>9525</xdr:rowOff>
              </from>
              <to>
                <xdr:col>11</xdr:col>
                <xdr:colOff>28575</xdr:colOff>
                <xdr:row>3</xdr:row>
                <xdr:rowOff>95250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X206"/>
  <sheetViews>
    <sheetView zoomScale="85" zoomScaleNormal="85" workbookViewId="0"/>
  </sheetViews>
  <sheetFormatPr defaultRowHeight="15" x14ac:dyDescent="0.25"/>
  <cols>
    <col min="14" max="14" width="12.7109375" customWidth="1"/>
    <col min="15" max="15" width="11.140625" customWidth="1"/>
    <col min="17" max="17" width="12" customWidth="1"/>
  </cols>
  <sheetData>
    <row r="1" spans="1:24" ht="24" x14ac:dyDescent="0.25">
      <c r="L1" s="46" t="s">
        <v>123</v>
      </c>
      <c r="M1" s="47">
        <v>20</v>
      </c>
      <c r="O1" s="48" t="s">
        <v>137</v>
      </c>
      <c r="P1" s="53">
        <f>COLUMNS($I$7:$N$7)/2</f>
        <v>3</v>
      </c>
    </row>
    <row r="2" spans="1:24" ht="21" x14ac:dyDescent="0.3">
      <c r="A2" s="44" t="s">
        <v>142</v>
      </c>
      <c r="L2" s="46" t="s">
        <v>124</v>
      </c>
      <c r="M2" s="47">
        <v>0.2</v>
      </c>
      <c r="O2" s="48" t="s">
        <v>136</v>
      </c>
      <c r="P2" s="53">
        <f>SQRT(COLUMNS(I7:N7)/12)</f>
        <v>0.70710678118654757</v>
      </c>
    </row>
    <row r="3" spans="1:24" ht="21" x14ac:dyDescent="0.25">
      <c r="L3" s="48" t="s">
        <v>125</v>
      </c>
      <c r="M3" s="47">
        <v>0.1</v>
      </c>
    </row>
    <row r="4" spans="1:24" ht="21" x14ac:dyDescent="0.25">
      <c r="L4" s="46" t="s">
        <v>126</v>
      </c>
      <c r="M4" s="47">
        <v>5</v>
      </c>
    </row>
    <row r="5" spans="1:24" x14ac:dyDescent="0.25">
      <c r="B5" s="55">
        <f>B206</f>
        <v>57.497462272644043</v>
      </c>
      <c r="C5" s="55">
        <f t="shared" ref="C5:F5" si="0">C206</f>
        <v>62.609565734863281</v>
      </c>
      <c r="D5" s="55">
        <f t="shared" si="0"/>
        <v>59.931078672409058</v>
      </c>
      <c r="E5" s="55">
        <f t="shared" si="0"/>
        <v>53.024735927581787</v>
      </c>
      <c r="F5" s="55">
        <f t="shared" si="0"/>
        <v>67.618721008300781</v>
      </c>
      <c r="Q5" s="55">
        <f ca="1">Q206</f>
        <v>-27.966211975621885</v>
      </c>
      <c r="R5" s="55">
        <f ca="1">R206</f>
        <v>46.016894012189056</v>
      </c>
    </row>
    <row r="6" spans="1:24" ht="21" x14ac:dyDescent="0.25">
      <c r="A6" s="54" t="s">
        <v>3</v>
      </c>
      <c r="B6" s="54" t="s">
        <v>148</v>
      </c>
      <c r="C6" s="54" t="s">
        <v>149</v>
      </c>
      <c r="D6" s="54" t="s">
        <v>150</v>
      </c>
      <c r="E6" s="54" t="s">
        <v>151</v>
      </c>
      <c r="F6" s="54" t="s">
        <v>152</v>
      </c>
      <c r="H6" s="54" t="s">
        <v>71</v>
      </c>
      <c r="I6" s="54" t="s">
        <v>29</v>
      </c>
      <c r="J6" s="54" t="s">
        <v>30</v>
      </c>
      <c r="K6" s="54" t="s">
        <v>127</v>
      </c>
      <c r="L6" s="54" t="s">
        <v>133</v>
      </c>
      <c r="M6" s="54" t="s">
        <v>134</v>
      </c>
      <c r="N6" s="54" t="s">
        <v>135</v>
      </c>
      <c r="O6" s="54" t="s">
        <v>18</v>
      </c>
      <c r="P6" s="54" t="s">
        <v>138</v>
      </c>
      <c r="Q6" s="54" t="s">
        <v>139</v>
      </c>
      <c r="R6" s="54" t="s">
        <v>132</v>
      </c>
      <c r="T6" s="54">
        <v>1</v>
      </c>
      <c r="U6" s="54">
        <v>2</v>
      </c>
      <c r="V6" s="54">
        <v>3</v>
      </c>
      <c r="W6" s="54">
        <v>4</v>
      </c>
      <c r="X6" s="54">
        <v>5</v>
      </c>
    </row>
    <row r="7" spans="1:24" ht="18.75" x14ac:dyDescent="0.25">
      <c r="A7" s="52">
        <v>1</v>
      </c>
      <c r="B7" s="53">
        <v>20.705918979644775</v>
      </c>
      <c r="C7" s="53">
        <v>19.370969486236572</v>
      </c>
      <c r="D7" s="53">
        <v>19.399789524078368</v>
      </c>
      <c r="E7" s="53">
        <v>19.638402652740478</v>
      </c>
      <c r="F7" s="53">
        <v>20.440637302398681</v>
      </c>
      <c r="H7" s="52">
        <v>1</v>
      </c>
      <c r="I7" s="53">
        <f t="shared" ref="I7:N16" ca="1" si="1">RAND()</f>
        <v>0.74017855512000741</v>
      </c>
      <c r="J7" s="53">
        <f t="shared" ca="1" si="1"/>
        <v>0.25143092875031636</v>
      </c>
      <c r="K7" s="53">
        <f t="shared" ca="1" si="1"/>
        <v>7.9576890474745698E-2</v>
      </c>
      <c r="L7" s="53">
        <f t="shared" ca="1" si="1"/>
        <v>0.82281772874729298</v>
      </c>
      <c r="M7" s="53">
        <f t="shared" ca="1" si="1"/>
        <v>0.92128529459482089</v>
      </c>
      <c r="N7" s="53">
        <f t="shared" ca="1" si="1"/>
        <v>0.42836893124757069</v>
      </c>
      <c r="O7" s="53">
        <f t="shared" ref="O7:O38" ca="1" si="2">SUM(I7:N7)</f>
        <v>3.243658328934754</v>
      </c>
      <c r="P7" s="53">
        <f ca="1">(O7-$P$1)/$P$2</f>
        <v>0.34458491336469388</v>
      </c>
      <c r="Q7" s="53">
        <f ca="1">P7</f>
        <v>0.34458491336469388</v>
      </c>
      <c r="R7" s="53">
        <f ca="1">$M$1+$M$2*H7+$M$4*$M$3*Q7</f>
        <v>20.372292456682345</v>
      </c>
      <c r="T7" s="53">
        <f>B7</f>
        <v>20.705918979644775</v>
      </c>
      <c r="U7" s="53">
        <f>C7</f>
        <v>19.370969486236572</v>
      </c>
      <c r="V7" s="53">
        <f>D7</f>
        <v>19.399789524078368</v>
      </c>
      <c r="W7" s="53">
        <f>E7</f>
        <v>19.638402652740478</v>
      </c>
      <c r="X7" s="53">
        <f>F7</f>
        <v>20.440637302398681</v>
      </c>
    </row>
    <row r="8" spans="1:24" ht="18.75" x14ac:dyDescent="0.25">
      <c r="A8" s="52">
        <v>2</v>
      </c>
      <c r="B8" s="53">
        <v>20.555319690704344</v>
      </c>
      <c r="C8" s="53">
        <v>19.629462385177611</v>
      </c>
      <c r="D8" s="53">
        <v>18.928213977813719</v>
      </c>
      <c r="E8" s="53">
        <v>20.265959882736205</v>
      </c>
      <c r="F8" s="53">
        <v>20.744330549240111</v>
      </c>
      <c r="H8" s="52">
        <v>2</v>
      </c>
      <c r="I8" s="53">
        <f t="shared" ca="1" si="1"/>
        <v>0.68968047071632987</v>
      </c>
      <c r="J8" s="53">
        <f t="shared" ca="1" si="1"/>
        <v>0.25836523658868848</v>
      </c>
      <c r="K8" s="53">
        <f t="shared" ca="1" si="1"/>
        <v>0.7881400292813785</v>
      </c>
      <c r="L8" s="53">
        <f t="shared" ca="1" si="1"/>
        <v>0.74822131508798551</v>
      </c>
      <c r="M8" s="53">
        <f t="shared" ca="1" si="1"/>
        <v>0.15253061089683417</v>
      </c>
      <c r="N8" s="53">
        <f t="shared" ca="1" si="1"/>
        <v>0.55330780994306572</v>
      </c>
      <c r="O8" s="53">
        <f t="shared" ca="1" si="2"/>
        <v>3.1902454725142819</v>
      </c>
      <c r="P8" s="53">
        <f t="shared" ref="P8:P71" ca="1" si="3">(O8-$P$1)/$P$2</f>
        <v>0.26904772740977534</v>
      </c>
      <c r="Q8" s="53">
        <f t="shared" ref="Q8:Q39" ca="1" si="4">Q7+P8</f>
        <v>0.61363264077446922</v>
      </c>
      <c r="R8" s="53">
        <f t="shared" ref="R8:R71" ca="1" si="5">$M$1+$M$2*H8+$M$4*$M$3*Q8</f>
        <v>20.706816320387233</v>
      </c>
      <c r="T8" s="53">
        <f t="shared" ref="T8:T39" si="6">B8</f>
        <v>20.555319690704344</v>
      </c>
      <c r="U8" s="53">
        <f t="shared" ref="U8:U71" si="7">C8</f>
        <v>19.629462385177611</v>
      </c>
      <c r="V8" s="53">
        <f t="shared" ref="V8:V71" si="8">D8</f>
        <v>18.928213977813719</v>
      </c>
      <c r="W8" s="53">
        <f t="shared" ref="W8:W71" si="9">E8</f>
        <v>20.265959882736205</v>
      </c>
      <c r="X8" s="53">
        <f t="shared" ref="X8:X71" si="10">F8</f>
        <v>20.744330549240111</v>
      </c>
    </row>
    <row r="9" spans="1:24" ht="18.75" x14ac:dyDescent="0.25">
      <c r="A9" s="52">
        <v>3</v>
      </c>
      <c r="B9" s="53">
        <v>20.011817550659181</v>
      </c>
      <c r="C9" s="53">
        <v>20.016589975357057</v>
      </c>
      <c r="D9" s="53">
        <v>18.64889488220215</v>
      </c>
      <c r="E9" s="53">
        <v>20.889362192153932</v>
      </c>
      <c r="F9" s="53">
        <v>22.037177896499635</v>
      </c>
      <c r="H9" s="52">
        <v>3</v>
      </c>
      <c r="I9" s="53">
        <f t="shared" ca="1" si="1"/>
        <v>0.22670163651718189</v>
      </c>
      <c r="J9" s="53">
        <f t="shared" ca="1" si="1"/>
        <v>0.73721755613697026</v>
      </c>
      <c r="K9" s="53">
        <f t="shared" ca="1" si="1"/>
        <v>0.96193676612127887</v>
      </c>
      <c r="L9" s="53">
        <f t="shared" ca="1" si="1"/>
        <v>3.2354885789087184E-2</v>
      </c>
      <c r="M9" s="53">
        <f t="shared" ca="1" si="1"/>
        <v>0.12303723043897252</v>
      </c>
      <c r="N9" s="53">
        <f t="shared" ca="1" si="1"/>
        <v>0.52540181893193016</v>
      </c>
      <c r="O9" s="53">
        <f t="shared" ca="1" si="2"/>
        <v>2.6066498939354208</v>
      </c>
      <c r="P9" s="53">
        <f t="shared" ca="1" si="3"/>
        <v>-0.55628105475742329</v>
      </c>
      <c r="Q9" s="53">
        <f t="shared" ca="1" si="4"/>
        <v>5.735158601704593E-2</v>
      </c>
      <c r="R9" s="53">
        <f t="shared" ca="1" si="5"/>
        <v>20.628675793008526</v>
      </c>
      <c r="T9" s="53">
        <f t="shared" si="6"/>
        <v>20.011817550659181</v>
      </c>
      <c r="U9" s="53">
        <f t="shared" si="7"/>
        <v>20.016589975357057</v>
      </c>
      <c r="V9" s="53">
        <f t="shared" si="8"/>
        <v>18.64889488220215</v>
      </c>
      <c r="W9" s="53">
        <f t="shared" si="9"/>
        <v>20.889362192153932</v>
      </c>
      <c r="X9" s="53">
        <f t="shared" si="10"/>
        <v>22.037177896499635</v>
      </c>
    </row>
    <row r="10" spans="1:24" ht="18.75" x14ac:dyDescent="0.25">
      <c r="A10" s="52">
        <v>4</v>
      </c>
      <c r="B10" s="53">
        <v>20.479007530212403</v>
      </c>
      <c r="C10" s="53">
        <v>20.001194286346436</v>
      </c>
      <c r="D10" s="53">
        <v>18.498210716247559</v>
      </c>
      <c r="E10" s="53">
        <v>21.008610057830811</v>
      </c>
      <c r="F10" s="53">
        <v>22.458660411834718</v>
      </c>
      <c r="H10" s="52">
        <v>4</v>
      </c>
      <c r="I10" s="53">
        <f t="shared" ca="1" si="1"/>
        <v>9.4468964343615847E-3</v>
      </c>
      <c r="J10" s="53">
        <f t="shared" ca="1" si="1"/>
        <v>0.99833333996366858</v>
      </c>
      <c r="K10" s="53">
        <f t="shared" ca="1" si="1"/>
        <v>0.85993149003129099</v>
      </c>
      <c r="L10" s="53">
        <f t="shared" ca="1" si="1"/>
        <v>0.59099978991711</v>
      </c>
      <c r="M10" s="53">
        <f t="shared" ca="1" si="1"/>
        <v>0.13377863812731516</v>
      </c>
      <c r="N10" s="53">
        <f t="shared" ca="1" si="1"/>
        <v>0.56361042519845839</v>
      </c>
      <c r="O10" s="53">
        <f t="shared" ca="1" si="2"/>
        <v>3.1561005796722048</v>
      </c>
      <c r="P10" s="53">
        <f t="shared" ca="1" si="3"/>
        <v>0.2207595568667339</v>
      </c>
      <c r="Q10" s="53">
        <f t="shared" ca="1" si="4"/>
        <v>0.2781111428837798</v>
      </c>
      <c r="R10" s="53">
        <f t="shared" ca="1" si="5"/>
        <v>20.939055571441891</v>
      </c>
      <c r="T10" s="53">
        <f t="shared" si="6"/>
        <v>20.479007530212403</v>
      </c>
      <c r="U10" s="53">
        <f t="shared" si="7"/>
        <v>20.001194286346436</v>
      </c>
      <c r="V10" s="53">
        <f t="shared" si="8"/>
        <v>18.498210716247559</v>
      </c>
      <c r="W10" s="53">
        <f t="shared" si="9"/>
        <v>21.008610057830811</v>
      </c>
      <c r="X10" s="53">
        <f t="shared" si="10"/>
        <v>22.458660411834718</v>
      </c>
    </row>
    <row r="11" spans="1:24" ht="18.75" x14ac:dyDescent="0.25">
      <c r="A11" s="52">
        <v>5</v>
      </c>
      <c r="B11" s="53">
        <v>20.200931072235107</v>
      </c>
      <c r="C11" s="53">
        <v>19.888168334960937</v>
      </c>
      <c r="D11" s="53">
        <v>19.571101665496826</v>
      </c>
      <c r="E11" s="53">
        <v>20.882591247558594</v>
      </c>
      <c r="F11" s="53">
        <v>21.869297027587891</v>
      </c>
      <c r="H11" s="52">
        <v>5</v>
      </c>
      <c r="I11" s="53">
        <f t="shared" ca="1" si="1"/>
        <v>0.23899585344766716</v>
      </c>
      <c r="J11" s="53">
        <f t="shared" ca="1" si="1"/>
        <v>0.40520008602061963</v>
      </c>
      <c r="K11" s="53">
        <f t="shared" ca="1" si="1"/>
        <v>0.66572979541178523</v>
      </c>
      <c r="L11" s="53">
        <f t="shared" ca="1" si="1"/>
        <v>0.3700806121012471</v>
      </c>
      <c r="M11" s="53">
        <f t="shared" ca="1" si="1"/>
        <v>0.27381310326124597</v>
      </c>
      <c r="N11" s="53">
        <f t="shared" ca="1" si="1"/>
        <v>0.53348505691033443</v>
      </c>
      <c r="O11" s="53">
        <f t="shared" ca="1" si="2"/>
        <v>2.4873045071528996</v>
      </c>
      <c r="P11" s="53">
        <f t="shared" ca="1" si="3"/>
        <v>-0.7250609193519274</v>
      </c>
      <c r="Q11" s="53">
        <f t="shared" ca="1" si="4"/>
        <v>-0.4469497764681476</v>
      </c>
      <c r="R11" s="53">
        <f t="shared" ca="1" si="5"/>
        <v>20.776525111765928</v>
      </c>
      <c r="T11" s="53">
        <f t="shared" si="6"/>
        <v>20.200931072235107</v>
      </c>
      <c r="U11" s="53">
        <f t="shared" si="7"/>
        <v>19.888168334960937</v>
      </c>
      <c r="V11" s="53">
        <f t="shared" si="8"/>
        <v>19.571101665496826</v>
      </c>
      <c r="W11" s="53">
        <f t="shared" si="9"/>
        <v>20.882591247558594</v>
      </c>
      <c r="X11" s="53">
        <f t="shared" si="10"/>
        <v>21.869297027587891</v>
      </c>
    </row>
    <row r="12" spans="1:24" ht="18.75" x14ac:dyDescent="0.25">
      <c r="A12" s="52">
        <v>6</v>
      </c>
      <c r="B12" s="53">
        <v>19.785910558700561</v>
      </c>
      <c r="C12" s="53">
        <v>19.490561914443969</v>
      </c>
      <c r="D12" s="53">
        <v>20.272627544403075</v>
      </c>
      <c r="E12" s="53">
        <v>20.98683853149414</v>
      </c>
      <c r="F12" s="53">
        <v>21.510199737548827</v>
      </c>
      <c r="H12" s="52">
        <v>6</v>
      </c>
      <c r="I12" s="53">
        <f t="shared" ca="1" si="1"/>
        <v>0.36195205835694944</v>
      </c>
      <c r="J12" s="53">
        <f t="shared" ca="1" si="1"/>
        <v>0.60197660847393231</v>
      </c>
      <c r="K12" s="53">
        <f t="shared" ca="1" si="1"/>
        <v>0.60425910967577601</v>
      </c>
      <c r="L12" s="53">
        <f t="shared" ca="1" si="1"/>
        <v>0.27339485606744285</v>
      </c>
      <c r="M12" s="53">
        <f t="shared" ca="1" si="1"/>
        <v>7.6707257923042893E-2</v>
      </c>
      <c r="N12" s="53">
        <f t="shared" ca="1" si="1"/>
        <v>0.93246937753453885</v>
      </c>
      <c r="O12" s="53">
        <f t="shared" ca="1" si="2"/>
        <v>2.8507592680316822</v>
      </c>
      <c r="P12" s="53">
        <f t="shared" ca="1" si="3"/>
        <v>-0.21105826720808291</v>
      </c>
      <c r="Q12" s="53">
        <f t="shared" ca="1" si="4"/>
        <v>-0.65800804367623056</v>
      </c>
      <c r="R12" s="53">
        <f t="shared" ca="1" si="5"/>
        <v>20.870995978161883</v>
      </c>
      <c r="T12" s="53">
        <f t="shared" si="6"/>
        <v>19.785910558700561</v>
      </c>
      <c r="U12" s="53">
        <f t="shared" si="7"/>
        <v>19.490561914443969</v>
      </c>
      <c r="V12" s="53">
        <f t="shared" si="8"/>
        <v>20.272627544403075</v>
      </c>
      <c r="W12" s="53">
        <f t="shared" si="9"/>
        <v>20.98683853149414</v>
      </c>
      <c r="X12" s="53">
        <f t="shared" si="10"/>
        <v>21.510199737548827</v>
      </c>
    </row>
    <row r="13" spans="1:24" ht="18.75" x14ac:dyDescent="0.25">
      <c r="A13" s="52">
        <v>7</v>
      </c>
      <c r="B13" s="53">
        <v>19.992833757400511</v>
      </c>
      <c r="C13" s="53">
        <v>18.449319982528685</v>
      </c>
      <c r="D13" s="53">
        <v>19.837209129333495</v>
      </c>
      <c r="E13" s="53">
        <v>20.845819377899169</v>
      </c>
      <c r="F13" s="53">
        <v>21.975004100799559</v>
      </c>
      <c r="H13" s="52">
        <v>7</v>
      </c>
      <c r="I13" s="53">
        <f t="shared" ca="1" si="1"/>
        <v>0.31998209250449483</v>
      </c>
      <c r="J13" s="53">
        <f t="shared" ca="1" si="1"/>
        <v>7.3679818097147964E-2</v>
      </c>
      <c r="K13" s="53">
        <f t="shared" ca="1" si="1"/>
        <v>0.17960178119953396</v>
      </c>
      <c r="L13" s="53">
        <f t="shared" ca="1" si="1"/>
        <v>0.78253269575458151</v>
      </c>
      <c r="M13" s="53">
        <f t="shared" ca="1" si="1"/>
        <v>0.65843157591815793</v>
      </c>
      <c r="N13" s="53">
        <f t="shared" ca="1" si="1"/>
        <v>0.30124869980300473</v>
      </c>
      <c r="O13" s="53">
        <f t="shared" ca="1" si="2"/>
        <v>2.3154766632769208</v>
      </c>
      <c r="P13" s="53">
        <f t="shared" ca="1" si="3"/>
        <v>-0.96806218655466347</v>
      </c>
      <c r="Q13" s="53">
        <f t="shared" ca="1" si="4"/>
        <v>-1.626070230230894</v>
      </c>
      <c r="R13" s="53">
        <f t="shared" ca="1" si="5"/>
        <v>20.586964884884551</v>
      </c>
      <c r="T13" s="53">
        <f t="shared" si="6"/>
        <v>19.992833757400511</v>
      </c>
      <c r="U13" s="53">
        <f t="shared" si="7"/>
        <v>18.449319982528685</v>
      </c>
      <c r="V13" s="53">
        <f t="shared" si="8"/>
        <v>19.837209129333495</v>
      </c>
      <c r="W13" s="53">
        <f t="shared" si="9"/>
        <v>20.845819377899169</v>
      </c>
      <c r="X13" s="53">
        <f t="shared" si="10"/>
        <v>21.975004100799559</v>
      </c>
    </row>
    <row r="14" spans="1:24" ht="18.75" x14ac:dyDescent="0.25">
      <c r="A14" s="52">
        <v>8</v>
      </c>
      <c r="B14" s="53">
        <v>20.195602512359621</v>
      </c>
      <c r="C14" s="53">
        <v>19.466400718688966</v>
      </c>
      <c r="D14" s="53">
        <v>19.789313888549806</v>
      </c>
      <c r="E14" s="53">
        <v>21.466225004196168</v>
      </c>
      <c r="F14" s="53">
        <v>22.296173191070558</v>
      </c>
      <c r="H14" s="52">
        <v>8</v>
      </c>
      <c r="I14" s="53">
        <f t="shared" ca="1" si="1"/>
        <v>0.70584491365899926</v>
      </c>
      <c r="J14" s="53">
        <f t="shared" ca="1" si="1"/>
        <v>0.50407113126077607</v>
      </c>
      <c r="K14" s="53">
        <f t="shared" ca="1" si="1"/>
        <v>0.26702999255671245</v>
      </c>
      <c r="L14" s="53">
        <f t="shared" ca="1" si="1"/>
        <v>5.3364542520386027E-2</v>
      </c>
      <c r="M14" s="53">
        <f t="shared" ca="1" si="1"/>
        <v>0.57522076984736925</v>
      </c>
      <c r="N14" s="53">
        <f t="shared" ca="1" si="1"/>
        <v>0.18088145211033646</v>
      </c>
      <c r="O14" s="53">
        <f t="shared" ca="1" si="2"/>
        <v>2.2864128019545795</v>
      </c>
      <c r="P14" s="53">
        <f t="shared" ca="1" si="3"/>
        <v>-1.0091646934116494</v>
      </c>
      <c r="Q14" s="53">
        <f t="shared" ca="1" si="4"/>
        <v>-2.6352349236425434</v>
      </c>
      <c r="R14" s="53">
        <f t="shared" ca="1" si="5"/>
        <v>20.28238253817873</v>
      </c>
      <c r="T14" s="53">
        <f t="shared" si="6"/>
        <v>20.195602512359621</v>
      </c>
      <c r="U14" s="53">
        <f t="shared" si="7"/>
        <v>19.466400718688966</v>
      </c>
      <c r="V14" s="53">
        <f t="shared" si="8"/>
        <v>19.789313888549806</v>
      </c>
      <c r="W14" s="53">
        <f t="shared" si="9"/>
        <v>21.466225004196168</v>
      </c>
      <c r="X14" s="53">
        <f t="shared" si="10"/>
        <v>22.296173191070558</v>
      </c>
    </row>
    <row r="15" spans="1:24" ht="18.75" x14ac:dyDescent="0.25">
      <c r="A15" s="52">
        <v>9</v>
      </c>
      <c r="B15" s="53">
        <v>19.887525367736817</v>
      </c>
      <c r="C15" s="53">
        <v>20.472635555267335</v>
      </c>
      <c r="D15" s="53">
        <v>19.604474353790284</v>
      </c>
      <c r="E15" s="53">
        <v>21.816896486282349</v>
      </c>
      <c r="F15" s="53">
        <v>22.245977210998536</v>
      </c>
      <c r="H15" s="52">
        <v>9</v>
      </c>
      <c r="I15" s="53">
        <f t="shared" ca="1" si="1"/>
        <v>0.23921288247185379</v>
      </c>
      <c r="J15" s="53">
        <f t="shared" ca="1" si="1"/>
        <v>0.15615292182866025</v>
      </c>
      <c r="K15" s="53">
        <f t="shared" ca="1" si="1"/>
        <v>0.56973350458688776</v>
      </c>
      <c r="L15" s="53">
        <f t="shared" ca="1" si="1"/>
        <v>0.65976709765752006</v>
      </c>
      <c r="M15" s="53">
        <f t="shared" ca="1" si="1"/>
        <v>0.65150996758008639</v>
      </c>
      <c r="N15" s="53">
        <f t="shared" ca="1" si="1"/>
        <v>0.72659187166150851</v>
      </c>
      <c r="O15" s="53">
        <f t="shared" ca="1" si="2"/>
        <v>3.0029682457865166</v>
      </c>
      <c r="P15" s="53">
        <f t="shared" ca="1" si="3"/>
        <v>4.1977334477485053E-3</v>
      </c>
      <c r="Q15" s="53">
        <f t="shared" ca="1" si="4"/>
        <v>-2.6310371901947951</v>
      </c>
      <c r="R15" s="53">
        <f t="shared" ca="1" si="5"/>
        <v>20.484481404902603</v>
      </c>
      <c r="T15" s="53">
        <f t="shared" si="6"/>
        <v>19.887525367736817</v>
      </c>
      <c r="U15" s="53">
        <f t="shared" si="7"/>
        <v>20.472635555267335</v>
      </c>
      <c r="V15" s="53">
        <f t="shared" si="8"/>
        <v>19.604474353790284</v>
      </c>
      <c r="W15" s="53">
        <f t="shared" si="9"/>
        <v>21.816896486282349</v>
      </c>
      <c r="X15" s="53">
        <f t="shared" si="10"/>
        <v>22.245977210998536</v>
      </c>
    </row>
    <row r="16" spans="1:24" ht="18.75" x14ac:dyDescent="0.25">
      <c r="A16" s="52">
        <v>10</v>
      </c>
      <c r="B16" s="53">
        <v>20.060446739196777</v>
      </c>
      <c r="C16" s="53">
        <v>21.107505321502686</v>
      </c>
      <c r="D16" s="53">
        <v>19.408789157867432</v>
      </c>
      <c r="E16" s="53">
        <v>22.6567223072052</v>
      </c>
      <c r="F16" s="53">
        <v>23.317725419998169</v>
      </c>
      <c r="H16" s="52">
        <v>10</v>
      </c>
      <c r="I16" s="53">
        <f t="shared" ca="1" si="1"/>
        <v>0.62642166825223</v>
      </c>
      <c r="J16" s="53">
        <f t="shared" ca="1" si="1"/>
        <v>3.3677203772588982E-2</v>
      </c>
      <c r="K16" s="53">
        <f t="shared" ca="1" si="1"/>
        <v>0.16319239388814089</v>
      </c>
      <c r="L16" s="53">
        <f t="shared" ca="1" si="1"/>
        <v>0.19298895605760868</v>
      </c>
      <c r="M16" s="53">
        <f t="shared" ca="1" si="1"/>
        <v>0.34651157934130039</v>
      </c>
      <c r="N16" s="53">
        <f t="shared" ca="1" si="1"/>
        <v>0.34178852495937784</v>
      </c>
      <c r="O16" s="53">
        <f t="shared" ca="1" si="2"/>
        <v>1.7045803262712469</v>
      </c>
      <c r="P16" s="53">
        <f t="shared" ca="1" si="3"/>
        <v>-1.8320000715521323</v>
      </c>
      <c r="Q16" s="53">
        <f t="shared" ca="1" si="4"/>
        <v>-4.4630372617469272</v>
      </c>
      <c r="R16" s="53">
        <f t="shared" ca="1" si="5"/>
        <v>19.768481369126537</v>
      </c>
      <c r="T16" s="53">
        <f t="shared" si="6"/>
        <v>20.060446739196777</v>
      </c>
      <c r="U16" s="53">
        <f t="shared" si="7"/>
        <v>21.107505321502686</v>
      </c>
      <c r="V16" s="53">
        <f t="shared" si="8"/>
        <v>19.408789157867432</v>
      </c>
      <c r="W16" s="53">
        <f t="shared" si="9"/>
        <v>22.6567223072052</v>
      </c>
      <c r="X16" s="53">
        <f t="shared" si="10"/>
        <v>23.317725419998169</v>
      </c>
    </row>
    <row r="17" spans="1:24" ht="18.75" x14ac:dyDescent="0.25">
      <c r="A17" s="52">
        <v>11</v>
      </c>
      <c r="B17" s="53">
        <v>20.30731554031372</v>
      </c>
      <c r="C17" s="53">
        <v>21.864319038391113</v>
      </c>
      <c r="D17" s="53">
        <v>19.208949279785156</v>
      </c>
      <c r="E17" s="53">
        <v>21.859603834152221</v>
      </c>
      <c r="F17" s="53">
        <v>24.119739484786987</v>
      </c>
      <c r="H17" s="52">
        <v>11</v>
      </c>
      <c r="I17" s="53">
        <f t="shared" ref="I17:N26" ca="1" si="11">RAND()</f>
        <v>0.21200513344636385</v>
      </c>
      <c r="J17" s="53">
        <f t="shared" ca="1" si="11"/>
        <v>0.64598723034770655</v>
      </c>
      <c r="K17" s="53">
        <f t="shared" ca="1" si="11"/>
        <v>0.4985455119620833</v>
      </c>
      <c r="L17" s="53">
        <f t="shared" ca="1" si="11"/>
        <v>0.21496963021738436</v>
      </c>
      <c r="M17" s="53">
        <f t="shared" ca="1" si="11"/>
        <v>0.2901175877829999</v>
      </c>
      <c r="N17" s="53">
        <f t="shared" ca="1" si="11"/>
        <v>0.66454775823009526</v>
      </c>
      <c r="O17" s="53">
        <f t="shared" ca="1" si="2"/>
        <v>2.5261728519866335</v>
      </c>
      <c r="P17" s="53">
        <f t="shared" ca="1" si="3"/>
        <v>-0.67009277894106667</v>
      </c>
      <c r="Q17" s="53">
        <f t="shared" ca="1" si="4"/>
        <v>-5.1331300406879938</v>
      </c>
      <c r="R17" s="53">
        <f t="shared" ca="1" si="5"/>
        <v>19.633434979656002</v>
      </c>
      <c r="T17" s="53">
        <f t="shared" si="6"/>
        <v>20.30731554031372</v>
      </c>
      <c r="U17" s="53">
        <f t="shared" si="7"/>
        <v>21.864319038391113</v>
      </c>
      <c r="V17" s="53">
        <f t="shared" si="8"/>
        <v>19.208949279785156</v>
      </c>
      <c r="W17" s="53">
        <f t="shared" si="9"/>
        <v>21.859603834152221</v>
      </c>
      <c r="X17" s="53">
        <f t="shared" si="10"/>
        <v>24.119739484786987</v>
      </c>
    </row>
    <row r="18" spans="1:24" ht="18.75" x14ac:dyDescent="0.25">
      <c r="A18" s="52">
        <v>12</v>
      </c>
      <c r="B18" s="53">
        <v>20.77775945663452</v>
      </c>
      <c r="C18" s="53">
        <v>21.749767684936522</v>
      </c>
      <c r="D18" s="53">
        <v>19.631053590774535</v>
      </c>
      <c r="E18" s="53">
        <v>21.387531423568724</v>
      </c>
      <c r="F18" s="53">
        <v>24.176487112045287</v>
      </c>
      <c r="H18" s="52">
        <v>12</v>
      </c>
      <c r="I18" s="53">
        <f t="shared" ca="1" si="11"/>
        <v>8.8294922564273848E-2</v>
      </c>
      <c r="J18" s="53">
        <f t="shared" ca="1" si="11"/>
        <v>0.36765481827293256</v>
      </c>
      <c r="K18" s="53">
        <f t="shared" ca="1" si="11"/>
        <v>0.30028158138457584</v>
      </c>
      <c r="L18" s="53">
        <f t="shared" ca="1" si="11"/>
        <v>0.75184338855703414</v>
      </c>
      <c r="M18" s="53">
        <f t="shared" ca="1" si="11"/>
        <v>0.55002271540231285</v>
      </c>
      <c r="N18" s="53">
        <f t="shared" ca="1" si="11"/>
        <v>0.36518887604665862</v>
      </c>
      <c r="O18" s="53">
        <f t="shared" ca="1" si="2"/>
        <v>2.4232863022277877</v>
      </c>
      <c r="P18" s="53">
        <f t="shared" ca="1" si="3"/>
        <v>-0.8155963329958007</v>
      </c>
      <c r="Q18" s="53">
        <f t="shared" ca="1" si="4"/>
        <v>-5.9487263736837948</v>
      </c>
      <c r="R18" s="53">
        <f t="shared" ca="1" si="5"/>
        <v>19.4256368131581</v>
      </c>
      <c r="T18" s="53">
        <f t="shared" si="6"/>
        <v>20.77775945663452</v>
      </c>
      <c r="U18" s="53">
        <f t="shared" si="7"/>
        <v>21.749767684936522</v>
      </c>
      <c r="V18" s="53">
        <f t="shared" si="8"/>
        <v>19.631053590774535</v>
      </c>
      <c r="W18" s="53">
        <f t="shared" si="9"/>
        <v>21.387531423568724</v>
      </c>
      <c r="X18" s="53">
        <f t="shared" si="10"/>
        <v>24.176487112045287</v>
      </c>
    </row>
    <row r="19" spans="1:24" ht="18.75" x14ac:dyDescent="0.25">
      <c r="A19" s="52">
        <v>13</v>
      </c>
      <c r="B19" s="53">
        <v>21.7440486907959</v>
      </c>
      <c r="C19" s="53">
        <v>21.232692813873292</v>
      </c>
      <c r="D19" s="53">
        <v>20.181792593002321</v>
      </c>
      <c r="E19" s="53">
        <v>21.778514719009401</v>
      </c>
      <c r="F19" s="53">
        <v>24.09629044532776</v>
      </c>
      <c r="H19" s="52">
        <v>13</v>
      </c>
      <c r="I19" s="53">
        <f t="shared" ca="1" si="11"/>
        <v>0.63323567701627326</v>
      </c>
      <c r="J19" s="53">
        <f t="shared" ca="1" si="11"/>
        <v>0.9858113269680937</v>
      </c>
      <c r="K19" s="53">
        <f t="shared" ca="1" si="11"/>
        <v>2.2757436527556352E-2</v>
      </c>
      <c r="L19" s="53">
        <f t="shared" ca="1" si="11"/>
        <v>0.13958451405572059</v>
      </c>
      <c r="M19" s="53">
        <f t="shared" ca="1" si="11"/>
        <v>7.5933244314530746E-2</v>
      </c>
      <c r="N19" s="53">
        <f t="shared" ca="1" si="11"/>
        <v>0.74124167976489486</v>
      </c>
      <c r="O19" s="53">
        <f t="shared" ca="1" si="2"/>
        <v>2.5985638786470693</v>
      </c>
      <c r="P19" s="53">
        <f t="shared" ca="1" si="3"/>
        <v>-0.56771640724376615</v>
      </c>
      <c r="Q19" s="53">
        <f t="shared" ca="1" si="4"/>
        <v>-6.5164427809275605</v>
      </c>
      <c r="R19" s="53">
        <f t="shared" ca="1" si="5"/>
        <v>19.34177860953622</v>
      </c>
      <c r="T19" s="53">
        <f t="shared" si="6"/>
        <v>21.7440486907959</v>
      </c>
      <c r="U19" s="53">
        <f t="shared" si="7"/>
        <v>21.232692813873292</v>
      </c>
      <c r="V19" s="53">
        <f t="shared" si="8"/>
        <v>20.181792593002321</v>
      </c>
      <c r="W19" s="53">
        <f t="shared" si="9"/>
        <v>21.778514719009401</v>
      </c>
      <c r="X19" s="53">
        <f t="shared" si="10"/>
        <v>24.09629044532776</v>
      </c>
    </row>
    <row r="20" spans="1:24" ht="18.75" x14ac:dyDescent="0.25">
      <c r="A20" s="52">
        <v>14</v>
      </c>
      <c r="B20" s="53">
        <v>21.486609268188477</v>
      </c>
      <c r="C20" s="53">
        <v>20.970351505279542</v>
      </c>
      <c r="D20" s="53">
        <v>19.588896322250367</v>
      </c>
      <c r="E20" s="53">
        <v>22.025862979888917</v>
      </c>
      <c r="F20" s="53">
        <v>24.403617191314698</v>
      </c>
      <c r="H20" s="52">
        <v>14</v>
      </c>
      <c r="I20" s="53">
        <f t="shared" ca="1" si="11"/>
        <v>0.84367055113511724</v>
      </c>
      <c r="J20" s="53">
        <f t="shared" ca="1" si="11"/>
        <v>8.386312781130778E-2</v>
      </c>
      <c r="K20" s="53">
        <f t="shared" ca="1" si="11"/>
        <v>0.85068266396124359</v>
      </c>
      <c r="L20" s="53">
        <f t="shared" ca="1" si="11"/>
        <v>0.12360139072429821</v>
      </c>
      <c r="M20" s="53">
        <f t="shared" ca="1" si="11"/>
        <v>0.35274372149621347</v>
      </c>
      <c r="N20" s="53">
        <f t="shared" ca="1" si="11"/>
        <v>5.0959402520592278E-2</v>
      </c>
      <c r="O20" s="53">
        <f t="shared" ca="1" si="2"/>
        <v>2.3055208576487725</v>
      </c>
      <c r="P20" s="53">
        <f t="shared" ca="1" si="3"/>
        <v>-0.98214182189834121</v>
      </c>
      <c r="Q20" s="53">
        <f t="shared" ca="1" si="4"/>
        <v>-7.4985846028259013</v>
      </c>
      <c r="R20" s="53">
        <f t="shared" ca="1" si="5"/>
        <v>19.05070769858705</v>
      </c>
      <c r="T20" s="53">
        <f t="shared" si="6"/>
        <v>21.486609268188477</v>
      </c>
      <c r="U20" s="53">
        <f t="shared" si="7"/>
        <v>20.970351505279542</v>
      </c>
      <c r="V20" s="53">
        <f t="shared" si="8"/>
        <v>19.588896322250367</v>
      </c>
      <c r="W20" s="53">
        <f t="shared" si="9"/>
        <v>22.025862979888917</v>
      </c>
      <c r="X20" s="53">
        <f t="shared" si="10"/>
        <v>24.403617191314698</v>
      </c>
    </row>
    <row r="21" spans="1:24" ht="18.75" x14ac:dyDescent="0.25">
      <c r="A21" s="52">
        <v>15</v>
      </c>
      <c r="B21" s="53">
        <v>20.585534572601318</v>
      </c>
      <c r="C21" s="53">
        <v>21.351491928100586</v>
      </c>
      <c r="D21" s="53">
        <v>19.624634981155396</v>
      </c>
      <c r="E21" s="53">
        <v>22.167425155639648</v>
      </c>
      <c r="F21" s="53">
        <v>24.573999404907227</v>
      </c>
      <c r="H21" s="52">
        <v>15</v>
      </c>
      <c r="I21" s="53">
        <f t="shared" ca="1" si="11"/>
        <v>0.30201987836279054</v>
      </c>
      <c r="J21" s="53">
        <f t="shared" ca="1" si="11"/>
        <v>3.9924867064560221E-2</v>
      </c>
      <c r="K21" s="53">
        <f t="shared" ca="1" si="11"/>
        <v>0.93878642988333372</v>
      </c>
      <c r="L21" s="53">
        <f t="shared" ca="1" si="11"/>
        <v>0.64035954476357915</v>
      </c>
      <c r="M21" s="53">
        <f t="shared" ca="1" si="11"/>
        <v>0.80976272266365956</v>
      </c>
      <c r="N21" s="53">
        <f t="shared" ca="1" si="11"/>
        <v>1.1252503496372745E-2</v>
      </c>
      <c r="O21" s="53">
        <f t="shared" ca="1" si="2"/>
        <v>2.7421059462342963</v>
      </c>
      <c r="P21" s="53">
        <f t="shared" ca="1" si="3"/>
        <v>-0.36471726849083436</v>
      </c>
      <c r="Q21" s="53">
        <f t="shared" ca="1" si="4"/>
        <v>-7.863301871316736</v>
      </c>
      <c r="R21" s="53">
        <f t="shared" ca="1" si="5"/>
        <v>19.068349064341632</v>
      </c>
      <c r="T21" s="53">
        <f t="shared" si="6"/>
        <v>20.585534572601318</v>
      </c>
      <c r="U21" s="53">
        <f t="shared" si="7"/>
        <v>21.351491928100586</v>
      </c>
      <c r="V21" s="53">
        <f t="shared" si="8"/>
        <v>19.624634981155396</v>
      </c>
      <c r="W21" s="53">
        <f t="shared" si="9"/>
        <v>22.167425155639648</v>
      </c>
      <c r="X21" s="53">
        <f t="shared" si="10"/>
        <v>24.573999404907227</v>
      </c>
    </row>
    <row r="22" spans="1:24" ht="18.75" x14ac:dyDescent="0.25">
      <c r="A22" s="52">
        <v>16</v>
      </c>
      <c r="B22" s="53">
        <v>21.813094806671142</v>
      </c>
      <c r="C22" s="53">
        <v>21.339729738235473</v>
      </c>
      <c r="D22" s="53">
        <v>19.477584314346313</v>
      </c>
      <c r="E22" s="53">
        <v>22.165352058410644</v>
      </c>
      <c r="F22" s="53">
        <v>25.233536195755004</v>
      </c>
      <c r="H22" s="52">
        <v>16</v>
      </c>
      <c r="I22" s="53">
        <f t="shared" ca="1" si="11"/>
        <v>5.5092337647635103E-2</v>
      </c>
      <c r="J22" s="53">
        <f t="shared" ca="1" si="11"/>
        <v>0.13534213571524067</v>
      </c>
      <c r="K22" s="53">
        <f t="shared" ca="1" si="11"/>
        <v>0.94346010729106666</v>
      </c>
      <c r="L22" s="53">
        <f t="shared" ca="1" si="11"/>
        <v>0.28206722121249539</v>
      </c>
      <c r="M22" s="53">
        <f t="shared" ca="1" si="11"/>
        <v>0.30971190637981438</v>
      </c>
      <c r="N22" s="53">
        <f t="shared" ca="1" si="11"/>
        <v>0.20837570245030113</v>
      </c>
      <c r="O22" s="53">
        <f t="shared" ca="1" si="2"/>
        <v>1.9340494106965536</v>
      </c>
      <c r="P22" s="53">
        <f t="shared" ca="1" si="3"/>
        <v>-1.5074817802125269</v>
      </c>
      <c r="Q22" s="53">
        <f t="shared" ca="1" si="4"/>
        <v>-9.370783651529262</v>
      </c>
      <c r="R22" s="53">
        <f t="shared" ca="1" si="5"/>
        <v>18.51460817423537</v>
      </c>
      <c r="T22" s="53">
        <f t="shared" si="6"/>
        <v>21.813094806671142</v>
      </c>
      <c r="U22" s="53">
        <f t="shared" si="7"/>
        <v>21.339729738235473</v>
      </c>
      <c r="V22" s="53">
        <f t="shared" si="8"/>
        <v>19.477584314346313</v>
      </c>
      <c r="W22" s="53">
        <f t="shared" si="9"/>
        <v>22.165352058410644</v>
      </c>
      <c r="X22" s="53">
        <f t="shared" si="10"/>
        <v>25.233536195755004</v>
      </c>
    </row>
    <row r="23" spans="1:24" ht="18.75" x14ac:dyDescent="0.25">
      <c r="A23" s="52">
        <v>17</v>
      </c>
      <c r="B23" s="53">
        <v>22.529809379577635</v>
      </c>
      <c r="C23" s="53">
        <v>22.191023015975951</v>
      </c>
      <c r="D23" s="53">
        <v>20.060799741744994</v>
      </c>
      <c r="E23" s="53">
        <v>21.791913890838622</v>
      </c>
      <c r="F23" s="53">
        <v>24.888918066024779</v>
      </c>
      <c r="H23" s="52">
        <v>17</v>
      </c>
      <c r="I23" s="53">
        <f t="shared" ca="1" si="11"/>
        <v>0.49018338601045364</v>
      </c>
      <c r="J23" s="53">
        <f t="shared" ca="1" si="11"/>
        <v>0.34585384508108652</v>
      </c>
      <c r="K23" s="53">
        <f t="shared" ca="1" si="11"/>
        <v>0.40364297005444882</v>
      </c>
      <c r="L23" s="53">
        <f t="shared" ca="1" si="11"/>
        <v>0.21588557388017882</v>
      </c>
      <c r="M23" s="53">
        <f t="shared" ca="1" si="11"/>
        <v>0.55594683925466803</v>
      </c>
      <c r="N23" s="53">
        <f t="shared" ca="1" si="11"/>
        <v>0.31128539217098794</v>
      </c>
      <c r="O23" s="53">
        <f t="shared" ca="1" si="2"/>
        <v>2.3227980064518237</v>
      </c>
      <c r="P23" s="53">
        <f t="shared" ca="1" si="3"/>
        <v>-0.95770824374192809</v>
      </c>
      <c r="Q23" s="53">
        <f t="shared" ca="1" si="4"/>
        <v>-10.32849189527119</v>
      </c>
      <c r="R23" s="53">
        <f t="shared" ca="1" si="5"/>
        <v>18.235754052364403</v>
      </c>
      <c r="T23" s="53">
        <f t="shared" si="6"/>
        <v>22.529809379577635</v>
      </c>
      <c r="U23" s="53">
        <f t="shared" si="7"/>
        <v>22.191023015975951</v>
      </c>
      <c r="V23" s="53">
        <f t="shared" si="8"/>
        <v>20.060799741744994</v>
      </c>
      <c r="W23" s="53">
        <f t="shared" si="9"/>
        <v>21.791913890838622</v>
      </c>
      <c r="X23" s="53">
        <f t="shared" si="10"/>
        <v>24.888918066024779</v>
      </c>
    </row>
    <row r="24" spans="1:24" ht="18.75" x14ac:dyDescent="0.25">
      <c r="A24" s="52">
        <v>18</v>
      </c>
      <c r="B24" s="53">
        <v>23.375158882141115</v>
      </c>
      <c r="C24" s="53">
        <v>21.905371999740602</v>
      </c>
      <c r="D24" s="53">
        <v>20.633169746398927</v>
      </c>
      <c r="E24" s="53">
        <v>21.540419673919679</v>
      </c>
      <c r="F24" s="53">
        <v>25.166243886947633</v>
      </c>
      <c r="H24" s="52">
        <v>18</v>
      </c>
      <c r="I24" s="53">
        <f t="shared" ca="1" si="11"/>
        <v>1.238397950454273E-2</v>
      </c>
      <c r="J24" s="53">
        <f t="shared" ca="1" si="11"/>
        <v>0.77528211769855493</v>
      </c>
      <c r="K24" s="53">
        <f t="shared" ca="1" si="11"/>
        <v>6.700907013439894E-2</v>
      </c>
      <c r="L24" s="53">
        <f t="shared" ca="1" si="11"/>
        <v>0.25253640807168598</v>
      </c>
      <c r="M24" s="53">
        <f t="shared" ca="1" si="11"/>
        <v>0.95038322543211273</v>
      </c>
      <c r="N24" s="53">
        <f t="shared" ca="1" si="11"/>
        <v>0.43502052805717928</v>
      </c>
      <c r="O24" s="53">
        <f t="shared" ca="1" si="2"/>
        <v>2.4926153288984745</v>
      </c>
      <c r="P24" s="53">
        <f t="shared" ca="1" si="3"/>
        <v>-0.71755028321198955</v>
      </c>
      <c r="Q24" s="53">
        <f t="shared" ca="1" si="4"/>
        <v>-11.04604217848318</v>
      </c>
      <c r="R24" s="53">
        <f t="shared" ca="1" si="5"/>
        <v>18.076978910758413</v>
      </c>
      <c r="T24" s="53">
        <f t="shared" si="6"/>
        <v>23.375158882141115</v>
      </c>
      <c r="U24" s="53">
        <f t="shared" si="7"/>
        <v>21.905371999740602</v>
      </c>
      <c r="V24" s="53">
        <f t="shared" si="8"/>
        <v>20.633169746398927</v>
      </c>
      <c r="W24" s="53">
        <f t="shared" si="9"/>
        <v>21.540419673919679</v>
      </c>
      <c r="X24" s="53">
        <f t="shared" si="10"/>
        <v>25.166243886947633</v>
      </c>
    </row>
    <row r="25" spans="1:24" ht="18.75" x14ac:dyDescent="0.25">
      <c r="A25" s="52">
        <v>19</v>
      </c>
      <c r="B25" s="53">
        <v>23.435927677154542</v>
      </c>
      <c r="C25" s="53">
        <v>22.241664934158326</v>
      </c>
      <c r="D25" s="53">
        <v>21.068595218658448</v>
      </c>
      <c r="E25" s="53">
        <v>22.019191551208497</v>
      </c>
      <c r="F25" s="53">
        <v>24.43941502571106</v>
      </c>
      <c r="H25" s="52">
        <v>19</v>
      </c>
      <c r="I25" s="53">
        <f t="shared" ca="1" si="11"/>
        <v>5.9008182869585535E-2</v>
      </c>
      <c r="J25" s="53">
        <f t="shared" ca="1" si="11"/>
        <v>0.36457293720567641</v>
      </c>
      <c r="K25" s="53">
        <f t="shared" ca="1" si="11"/>
        <v>0.23544389001470767</v>
      </c>
      <c r="L25" s="53">
        <f t="shared" ca="1" si="11"/>
        <v>0.9129126887411616</v>
      </c>
      <c r="M25" s="53">
        <f t="shared" ca="1" si="11"/>
        <v>0.11750001889657413</v>
      </c>
      <c r="N25" s="53">
        <f t="shared" ca="1" si="11"/>
        <v>0.3823805965102518</v>
      </c>
      <c r="O25" s="53">
        <f t="shared" ca="1" si="2"/>
        <v>2.0718183142379574</v>
      </c>
      <c r="P25" s="53">
        <f t="shared" ca="1" si="3"/>
        <v>-1.3126471283510028</v>
      </c>
      <c r="Q25" s="53">
        <f t="shared" ca="1" si="4"/>
        <v>-12.358689306834183</v>
      </c>
      <c r="R25" s="53">
        <f t="shared" ca="1" si="5"/>
        <v>17.620655346582907</v>
      </c>
      <c r="T25" s="53">
        <f t="shared" si="6"/>
        <v>23.435927677154542</v>
      </c>
      <c r="U25" s="53">
        <f t="shared" si="7"/>
        <v>22.241664934158326</v>
      </c>
      <c r="V25" s="53">
        <f t="shared" si="8"/>
        <v>21.068595218658448</v>
      </c>
      <c r="W25" s="53">
        <f t="shared" si="9"/>
        <v>22.019191551208497</v>
      </c>
      <c r="X25" s="53">
        <f t="shared" si="10"/>
        <v>24.43941502571106</v>
      </c>
    </row>
    <row r="26" spans="1:24" ht="18.75" x14ac:dyDescent="0.25">
      <c r="A26" s="52">
        <v>20</v>
      </c>
      <c r="B26" s="53">
        <v>24.25143027305603</v>
      </c>
      <c r="C26" s="53">
        <v>22.573803424835205</v>
      </c>
      <c r="D26" s="53">
        <v>21.132655620574951</v>
      </c>
      <c r="E26" s="53">
        <v>23.126598596572876</v>
      </c>
      <c r="F26" s="53">
        <v>24.145954370498657</v>
      </c>
      <c r="H26" s="52">
        <v>20</v>
      </c>
      <c r="I26" s="53">
        <f t="shared" ca="1" si="11"/>
        <v>0.82000874341083663</v>
      </c>
      <c r="J26" s="53">
        <f t="shared" ca="1" si="11"/>
        <v>0.44077201830643054</v>
      </c>
      <c r="K26" s="53">
        <f t="shared" ca="1" si="11"/>
        <v>0.57339478984500858</v>
      </c>
      <c r="L26" s="53">
        <f t="shared" ca="1" si="11"/>
        <v>0.74699724916317023</v>
      </c>
      <c r="M26" s="53">
        <f t="shared" ca="1" si="11"/>
        <v>0.72490266179957974</v>
      </c>
      <c r="N26" s="53">
        <f t="shared" ca="1" si="11"/>
        <v>0.92872403689581418</v>
      </c>
      <c r="O26" s="53">
        <f t="shared" ca="1" si="2"/>
        <v>4.2347994994208396</v>
      </c>
      <c r="P26" s="53">
        <f t="shared" ca="1" si="3"/>
        <v>1.7462701988924598</v>
      </c>
      <c r="Q26" s="53">
        <f t="shared" ca="1" si="4"/>
        <v>-10.612419107941722</v>
      </c>
      <c r="R26" s="53">
        <f t="shared" ca="1" si="5"/>
        <v>18.693790446029141</v>
      </c>
      <c r="T26" s="53">
        <f t="shared" si="6"/>
        <v>24.25143027305603</v>
      </c>
      <c r="U26" s="53">
        <f t="shared" si="7"/>
        <v>22.573803424835205</v>
      </c>
      <c r="V26" s="53">
        <f t="shared" si="8"/>
        <v>21.132655620574951</v>
      </c>
      <c r="W26" s="53">
        <f t="shared" si="9"/>
        <v>23.126598596572876</v>
      </c>
      <c r="X26" s="53">
        <f t="shared" si="10"/>
        <v>24.145954370498657</v>
      </c>
    </row>
    <row r="27" spans="1:24" ht="18.75" x14ac:dyDescent="0.25">
      <c r="A27" s="52">
        <v>21</v>
      </c>
      <c r="B27" s="53">
        <v>24.664409112930297</v>
      </c>
      <c r="C27" s="53">
        <v>22.105987739562988</v>
      </c>
      <c r="D27" s="53">
        <v>20.685870361328124</v>
      </c>
      <c r="E27" s="53">
        <v>23.723159742355346</v>
      </c>
      <c r="F27" s="53">
        <v>25.372806501388549</v>
      </c>
      <c r="H27" s="52">
        <v>21</v>
      </c>
      <c r="I27" s="53">
        <f t="shared" ref="I27:N36" ca="1" si="12">RAND()</f>
        <v>0.65938685484721316</v>
      </c>
      <c r="J27" s="53">
        <f t="shared" ca="1" si="12"/>
        <v>0.86270763126968453</v>
      </c>
      <c r="K27" s="53">
        <f t="shared" ca="1" si="12"/>
        <v>0.46578475784160966</v>
      </c>
      <c r="L27" s="53">
        <f t="shared" ca="1" si="12"/>
        <v>0.1146347290622115</v>
      </c>
      <c r="M27" s="53">
        <f t="shared" ca="1" si="12"/>
        <v>0.17764146820682802</v>
      </c>
      <c r="N27" s="53">
        <f t="shared" ca="1" si="12"/>
        <v>0.79226083596029817</v>
      </c>
      <c r="O27" s="53">
        <f t="shared" ca="1" si="2"/>
        <v>3.0724162771878447</v>
      </c>
      <c r="P27" s="53">
        <f t="shared" ca="1" si="3"/>
        <v>0.10241208133561937</v>
      </c>
      <c r="Q27" s="53">
        <f t="shared" ca="1" si="4"/>
        <v>-10.510007026606102</v>
      </c>
      <c r="R27" s="53">
        <f t="shared" ca="1" si="5"/>
        <v>18.944996486696947</v>
      </c>
      <c r="T27" s="53">
        <f t="shared" si="6"/>
        <v>24.664409112930297</v>
      </c>
      <c r="U27" s="53">
        <f t="shared" si="7"/>
        <v>22.105987739562988</v>
      </c>
      <c r="V27" s="53">
        <f t="shared" si="8"/>
        <v>20.685870361328124</v>
      </c>
      <c r="W27" s="53">
        <f t="shared" si="9"/>
        <v>23.723159742355346</v>
      </c>
      <c r="X27" s="53">
        <f t="shared" si="10"/>
        <v>25.372806501388549</v>
      </c>
    </row>
    <row r="28" spans="1:24" ht="18.75" x14ac:dyDescent="0.25">
      <c r="A28" s="52">
        <v>22</v>
      </c>
      <c r="B28" s="53">
        <v>25.332121515274046</v>
      </c>
      <c r="C28" s="53">
        <v>22.368438148498534</v>
      </c>
      <c r="D28" s="53">
        <v>20.469351196289061</v>
      </c>
      <c r="E28" s="53">
        <v>22.581145429611205</v>
      </c>
      <c r="F28" s="53">
        <v>25.962714338302611</v>
      </c>
      <c r="H28" s="52">
        <v>22</v>
      </c>
      <c r="I28" s="53">
        <f t="shared" ca="1" si="12"/>
        <v>0.3072245116190695</v>
      </c>
      <c r="J28" s="53">
        <f t="shared" ca="1" si="12"/>
        <v>1.3135578161664774E-2</v>
      </c>
      <c r="K28" s="53">
        <f t="shared" ca="1" si="12"/>
        <v>0.32893999296096521</v>
      </c>
      <c r="L28" s="53">
        <f t="shared" ca="1" si="12"/>
        <v>0.50049758180133697</v>
      </c>
      <c r="M28" s="53">
        <f t="shared" ca="1" si="12"/>
        <v>0.22599143105672082</v>
      </c>
      <c r="N28" s="53">
        <f t="shared" ca="1" si="12"/>
        <v>0.77007864972002038</v>
      </c>
      <c r="O28" s="53">
        <f t="shared" ca="1" si="2"/>
        <v>2.1458677453197779</v>
      </c>
      <c r="P28" s="53">
        <f t="shared" ca="1" si="3"/>
        <v>-1.2079254186290806</v>
      </c>
      <c r="Q28" s="53">
        <f t="shared" ca="1" si="4"/>
        <v>-11.717932445235183</v>
      </c>
      <c r="R28" s="53">
        <f t="shared" ca="1" si="5"/>
        <v>18.541033777382406</v>
      </c>
      <c r="T28" s="53">
        <f t="shared" si="6"/>
        <v>25.332121515274046</v>
      </c>
      <c r="U28" s="53">
        <f t="shared" si="7"/>
        <v>22.368438148498534</v>
      </c>
      <c r="V28" s="53">
        <f t="shared" si="8"/>
        <v>20.469351196289061</v>
      </c>
      <c r="W28" s="53">
        <f t="shared" si="9"/>
        <v>22.581145429611205</v>
      </c>
      <c r="X28" s="53">
        <f t="shared" si="10"/>
        <v>25.962714338302611</v>
      </c>
    </row>
    <row r="29" spans="1:24" ht="18.75" x14ac:dyDescent="0.25">
      <c r="A29" s="52">
        <v>23</v>
      </c>
      <c r="B29" s="53">
        <v>24.862890100479127</v>
      </c>
      <c r="C29" s="53">
        <v>22.385622119903566</v>
      </c>
      <c r="D29" s="53">
        <v>20.273144817352296</v>
      </c>
      <c r="E29" s="53">
        <v>22.428285455703737</v>
      </c>
      <c r="F29" s="53">
        <v>25.776197290420534</v>
      </c>
      <c r="H29" s="52">
        <v>23</v>
      </c>
      <c r="I29" s="53">
        <f t="shared" ca="1" si="12"/>
        <v>0.84677247703200509</v>
      </c>
      <c r="J29" s="53">
        <f t="shared" ca="1" si="12"/>
        <v>0.21376776871070946</v>
      </c>
      <c r="K29" s="53">
        <f t="shared" ca="1" si="12"/>
        <v>0.26220708743500798</v>
      </c>
      <c r="L29" s="53">
        <f t="shared" ca="1" si="12"/>
        <v>4.1286378465514306E-2</v>
      </c>
      <c r="M29" s="53">
        <f t="shared" ca="1" si="12"/>
        <v>0.67979852460294254</v>
      </c>
      <c r="N29" s="53">
        <f t="shared" ca="1" si="12"/>
        <v>0.46543491648087543</v>
      </c>
      <c r="O29" s="53">
        <f t="shared" ca="1" si="2"/>
        <v>2.5092671527270545</v>
      </c>
      <c r="P29" s="53">
        <f t="shared" ca="1" si="3"/>
        <v>-0.69400104811536423</v>
      </c>
      <c r="Q29" s="53">
        <f t="shared" ca="1" si="4"/>
        <v>-12.411933493350547</v>
      </c>
      <c r="R29" s="53">
        <f t="shared" ca="1" si="5"/>
        <v>18.394033253324729</v>
      </c>
      <c r="T29" s="53">
        <f t="shared" si="6"/>
        <v>24.862890100479127</v>
      </c>
      <c r="U29" s="53">
        <f t="shared" si="7"/>
        <v>22.385622119903566</v>
      </c>
      <c r="V29" s="53">
        <f t="shared" si="8"/>
        <v>20.273144817352296</v>
      </c>
      <c r="W29" s="53">
        <f t="shared" si="9"/>
        <v>22.428285455703737</v>
      </c>
      <c r="X29" s="53">
        <f t="shared" si="10"/>
        <v>25.776197290420534</v>
      </c>
    </row>
    <row r="30" spans="1:24" ht="18.75" x14ac:dyDescent="0.25">
      <c r="A30" s="52">
        <v>24</v>
      </c>
      <c r="B30" s="53">
        <v>25.210868883132935</v>
      </c>
      <c r="C30" s="53">
        <v>22.664230871200562</v>
      </c>
      <c r="D30" s="53">
        <v>20.807204771041871</v>
      </c>
      <c r="E30" s="53">
        <v>22.138481187820435</v>
      </c>
      <c r="F30" s="53">
        <v>26.718315172195435</v>
      </c>
      <c r="H30" s="52">
        <v>24</v>
      </c>
      <c r="I30" s="53">
        <f t="shared" ca="1" si="12"/>
        <v>0.59850614293273963</v>
      </c>
      <c r="J30" s="53">
        <f t="shared" ca="1" si="12"/>
        <v>0.30912312391371444</v>
      </c>
      <c r="K30" s="53">
        <f t="shared" ca="1" si="12"/>
        <v>0.70649075647898207</v>
      </c>
      <c r="L30" s="53">
        <f t="shared" ca="1" si="12"/>
        <v>0.38067699314851733</v>
      </c>
      <c r="M30" s="53">
        <f t="shared" ca="1" si="12"/>
        <v>0.32908265411768578</v>
      </c>
      <c r="N30" s="53">
        <f t="shared" ca="1" si="12"/>
        <v>0.30026162825832359</v>
      </c>
      <c r="O30" s="53">
        <f t="shared" ca="1" si="2"/>
        <v>2.6241412988499628</v>
      </c>
      <c r="P30" s="53">
        <f t="shared" ca="1" si="3"/>
        <v>-0.53154447270231853</v>
      </c>
      <c r="Q30" s="53">
        <f t="shared" ca="1" si="4"/>
        <v>-12.943477966052866</v>
      </c>
      <c r="R30" s="53">
        <f t="shared" ca="1" si="5"/>
        <v>18.328261016973567</v>
      </c>
      <c r="T30" s="53">
        <f t="shared" si="6"/>
        <v>25.210868883132935</v>
      </c>
      <c r="U30" s="53">
        <f t="shared" si="7"/>
        <v>22.664230871200562</v>
      </c>
      <c r="V30" s="53">
        <f t="shared" si="8"/>
        <v>20.807204771041871</v>
      </c>
      <c r="W30" s="53">
        <f t="shared" si="9"/>
        <v>22.138481187820435</v>
      </c>
      <c r="X30" s="53">
        <f t="shared" si="10"/>
        <v>26.718315172195435</v>
      </c>
    </row>
    <row r="31" spans="1:24" ht="18.75" x14ac:dyDescent="0.25">
      <c r="A31" s="52">
        <v>25</v>
      </c>
      <c r="B31" s="53">
        <v>25.702329397201538</v>
      </c>
      <c r="C31" s="53">
        <v>23.299204111099243</v>
      </c>
      <c r="D31" s="53">
        <v>21.095998048782349</v>
      </c>
      <c r="E31" s="53">
        <v>21.40030837059021</v>
      </c>
      <c r="F31" s="53">
        <v>26.782377004623413</v>
      </c>
      <c r="H31" s="52">
        <v>25</v>
      </c>
      <c r="I31" s="53">
        <f t="shared" ca="1" si="12"/>
        <v>0.26880448126911893</v>
      </c>
      <c r="J31" s="53">
        <f t="shared" ca="1" si="12"/>
        <v>0.42972293832435549</v>
      </c>
      <c r="K31" s="53">
        <f t="shared" ca="1" si="12"/>
        <v>0.55096400475048568</v>
      </c>
      <c r="L31" s="53">
        <f t="shared" ca="1" si="12"/>
        <v>0.30877141039482459</v>
      </c>
      <c r="M31" s="53">
        <f t="shared" ca="1" si="12"/>
        <v>0.10455096835762978</v>
      </c>
      <c r="N31" s="53">
        <f t="shared" ca="1" si="12"/>
        <v>0.37377911687265664</v>
      </c>
      <c r="O31" s="53">
        <f t="shared" ca="1" si="2"/>
        <v>2.0365929199690713</v>
      </c>
      <c r="P31" s="53">
        <f t="shared" ca="1" si="3"/>
        <v>-1.3624633586660011</v>
      </c>
      <c r="Q31" s="53">
        <f t="shared" ca="1" si="4"/>
        <v>-14.305941324718868</v>
      </c>
      <c r="R31" s="53">
        <f t="shared" ca="1" si="5"/>
        <v>17.847029337640567</v>
      </c>
      <c r="T31" s="53">
        <f t="shared" si="6"/>
        <v>25.702329397201538</v>
      </c>
      <c r="U31" s="53">
        <f t="shared" si="7"/>
        <v>23.299204111099243</v>
      </c>
      <c r="V31" s="53">
        <f t="shared" si="8"/>
        <v>21.095998048782349</v>
      </c>
      <c r="W31" s="53">
        <f t="shared" si="9"/>
        <v>21.40030837059021</v>
      </c>
      <c r="X31" s="53">
        <f t="shared" si="10"/>
        <v>26.782377004623413</v>
      </c>
    </row>
    <row r="32" spans="1:24" ht="18.75" x14ac:dyDescent="0.25">
      <c r="A32" s="52">
        <v>26</v>
      </c>
      <c r="B32" s="53">
        <v>25.556845617294311</v>
      </c>
      <c r="C32" s="53">
        <v>24.297233295440673</v>
      </c>
      <c r="D32" s="53">
        <v>21.380636644363403</v>
      </c>
      <c r="E32" s="53">
        <v>21.657980871200561</v>
      </c>
      <c r="F32" s="53">
        <v>26.209494543075561</v>
      </c>
      <c r="H32" s="52">
        <v>26</v>
      </c>
      <c r="I32" s="53">
        <f t="shared" ca="1" si="12"/>
        <v>0.15453853487983327</v>
      </c>
      <c r="J32" s="53">
        <f t="shared" ca="1" si="12"/>
        <v>0.373154678064336</v>
      </c>
      <c r="K32" s="53">
        <f t="shared" ca="1" si="12"/>
        <v>0.29165003170419224</v>
      </c>
      <c r="L32" s="53">
        <f t="shared" ca="1" si="12"/>
        <v>0.24302924111511526</v>
      </c>
      <c r="M32" s="53">
        <f t="shared" ca="1" si="12"/>
        <v>0.56807124553717558</v>
      </c>
      <c r="N32" s="53">
        <f t="shared" ca="1" si="12"/>
        <v>0.78208589887985369</v>
      </c>
      <c r="O32" s="53">
        <f t="shared" ca="1" si="2"/>
        <v>2.4125296301805061</v>
      </c>
      <c r="P32" s="53">
        <f t="shared" ca="1" si="3"/>
        <v>-0.83080856449106588</v>
      </c>
      <c r="Q32" s="53">
        <f t="shared" ca="1" si="4"/>
        <v>-15.136749889209934</v>
      </c>
      <c r="R32" s="53">
        <f t="shared" ca="1" si="5"/>
        <v>17.631625055395034</v>
      </c>
      <c r="T32" s="53">
        <f t="shared" si="6"/>
        <v>25.556845617294311</v>
      </c>
      <c r="U32" s="53">
        <f t="shared" si="7"/>
        <v>24.297233295440673</v>
      </c>
      <c r="V32" s="53">
        <f t="shared" si="8"/>
        <v>21.380636644363403</v>
      </c>
      <c r="W32" s="53">
        <f t="shared" si="9"/>
        <v>21.657980871200561</v>
      </c>
      <c r="X32" s="53">
        <f t="shared" si="10"/>
        <v>26.209494543075561</v>
      </c>
    </row>
    <row r="33" spans="1:24" ht="18.75" x14ac:dyDescent="0.25">
      <c r="A33" s="52">
        <v>27</v>
      </c>
      <c r="B33" s="53">
        <v>26.03330578804016</v>
      </c>
      <c r="C33" s="53">
        <v>23.784416580200194</v>
      </c>
      <c r="D33" s="53">
        <v>21.395541572570799</v>
      </c>
      <c r="E33" s="53">
        <v>21.037597084045409</v>
      </c>
      <c r="F33" s="53">
        <v>26.625766420364378</v>
      </c>
      <c r="H33" s="52">
        <v>27</v>
      </c>
      <c r="I33" s="53">
        <f t="shared" ca="1" si="12"/>
        <v>0.97948240158013733</v>
      </c>
      <c r="J33" s="53">
        <f t="shared" ca="1" si="12"/>
        <v>0.9902089846209593</v>
      </c>
      <c r="K33" s="53">
        <f t="shared" ca="1" si="12"/>
        <v>0.3499801152012364</v>
      </c>
      <c r="L33" s="53">
        <f t="shared" ca="1" si="12"/>
        <v>0.59077468870501049</v>
      </c>
      <c r="M33" s="53">
        <f t="shared" ca="1" si="12"/>
        <v>0.18621160594724617</v>
      </c>
      <c r="N33" s="53">
        <f t="shared" ca="1" si="12"/>
        <v>0.19785629857085085</v>
      </c>
      <c r="O33" s="53">
        <f t="shared" ca="1" si="2"/>
        <v>3.2945140946254408</v>
      </c>
      <c r="P33" s="53">
        <f t="shared" ca="1" si="3"/>
        <v>0.41650582692933136</v>
      </c>
      <c r="Q33" s="53">
        <f t="shared" ca="1" si="4"/>
        <v>-14.720244062280603</v>
      </c>
      <c r="R33" s="53">
        <f t="shared" ca="1" si="5"/>
        <v>18.039877968859699</v>
      </c>
      <c r="T33" s="53">
        <f t="shared" si="6"/>
        <v>26.03330578804016</v>
      </c>
      <c r="U33" s="53">
        <f t="shared" si="7"/>
        <v>23.784416580200194</v>
      </c>
      <c r="V33" s="53">
        <f t="shared" si="8"/>
        <v>21.395541572570799</v>
      </c>
      <c r="W33" s="53">
        <f t="shared" si="9"/>
        <v>21.037597084045409</v>
      </c>
      <c r="X33" s="53">
        <f t="shared" si="10"/>
        <v>26.625766420364378</v>
      </c>
    </row>
    <row r="34" spans="1:24" ht="18.75" x14ac:dyDescent="0.25">
      <c r="A34" s="52">
        <v>28</v>
      </c>
      <c r="B34" s="53">
        <v>26.225185251235963</v>
      </c>
      <c r="C34" s="53">
        <v>24.680661058425905</v>
      </c>
      <c r="D34" s="53">
        <v>21.165179824829103</v>
      </c>
      <c r="E34" s="53">
        <v>21.280269241333009</v>
      </c>
      <c r="F34" s="53">
        <v>27.170673465728761</v>
      </c>
      <c r="H34" s="52">
        <v>28</v>
      </c>
      <c r="I34" s="53">
        <f t="shared" ca="1" si="12"/>
        <v>0.57135888301359006</v>
      </c>
      <c r="J34" s="53">
        <f t="shared" ca="1" si="12"/>
        <v>0.4749273016102441</v>
      </c>
      <c r="K34" s="53">
        <f t="shared" ca="1" si="12"/>
        <v>3.6872157187582855E-2</v>
      </c>
      <c r="L34" s="53">
        <f t="shared" ca="1" si="12"/>
        <v>0.13582230692741548</v>
      </c>
      <c r="M34" s="53">
        <f t="shared" ca="1" si="12"/>
        <v>0.53325120066491272</v>
      </c>
      <c r="N34" s="53">
        <f t="shared" ca="1" si="12"/>
        <v>0.82955523479281434</v>
      </c>
      <c r="O34" s="53">
        <f t="shared" ca="1" si="2"/>
        <v>2.5817870841965593</v>
      </c>
      <c r="P34" s="53">
        <f t="shared" ca="1" si="3"/>
        <v>-0.591442377488823</v>
      </c>
      <c r="Q34" s="53">
        <f t="shared" ca="1" si="4"/>
        <v>-15.311686439769426</v>
      </c>
      <c r="R34" s="53">
        <f t="shared" ca="1" si="5"/>
        <v>17.944156780115289</v>
      </c>
      <c r="T34" s="53">
        <f t="shared" si="6"/>
        <v>26.225185251235963</v>
      </c>
      <c r="U34" s="53">
        <f t="shared" si="7"/>
        <v>24.680661058425905</v>
      </c>
      <c r="V34" s="53">
        <f t="shared" si="8"/>
        <v>21.165179824829103</v>
      </c>
      <c r="W34" s="53">
        <f t="shared" si="9"/>
        <v>21.280269241333009</v>
      </c>
      <c r="X34" s="53">
        <f t="shared" si="10"/>
        <v>27.170673465728761</v>
      </c>
    </row>
    <row r="35" spans="1:24" ht="18.75" x14ac:dyDescent="0.25">
      <c r="A35" s="52">
        <v>29</v>
      </c>
      <c r="B35" s="53">
        <v>26.452224302291871</v>
      </c>
      <c r="C35" s="53">
        <v>24.785633611679078</v>
      </c>
      <c r="D35" s="53">
        <v>20.743186759948731</v>
      </c>
      <c r="E35" s="53">
        <v>20.917155551910401</v>
      </c>
      <c r="F35" s="53">
        <v>27.078635978698731</v>
      </c>
      <c r="H35" s="52">
        <v>29</v>
      </c>
      <c r="I35" s="53">
        <f t="shared" ca="1" si="12"/>
        <v>0.27218767201897831</v>
      </c>
      <c r="J35" s="53">
        <f t="shared" ca="1" si="12"/>
        <v>0.21371455734632083</v>
      </c>
      <c r="K35" s="53">
        <f t="shared" ca="1" si="12"/>
        <v>0.20977596742894167</v>
      </c>
      <c r="L35" s="53">
        <f t="shared" ca="1" si="12"/>
        <v>0.788260520891924</v>
      </c>
      <c r="M35" s="53">
        <f t="shared" ca="1" si="12"/>
        <v>0.19027751283215588</v>
      </c>
      <c r="N35" s="53">
        <f t="shared" ca="1" si="12"/>
        <v>0.39946203972020056</v>
      </c>
      <c r="O35" s="53">
        <f t="shared" ca="1" si="2"/>
        <v>2.0736782702385215</v>
      </c>
      <c r="P35" s="53">
        <f t="shared" ca="1" si="3"/>
        <v>-1.3100167533495879</v>
      </c>
      <c r="Q35" s="53">
        <f t="shared" ca="1" si="4"/>
        <v>-16.621703193119014</v>
      </c>
      <c r="R35" s="53">
        <f t="shared" ca="1" si="5"/>
        <v>17.489148403440495</v>
      </c>
      <c r="T35" s="53">
        <f t="shared" si="6"/>
        <v>26.452224302291871</v>
      </c>
      <c r="U35" s="53">
        <f t="shared" si="7"/>
        <v>24.785633611679078</v>
      </c>
      <c r="V35" s="53">
        <f t="shared" si="8"/>
        <v>20.743186759948731</v>
      </c>
      <c r="W35" s="53">
        <f t="shared" si="9"/>
        <v>20.917155551910401</v>
      </c>
      <c r="X35" s="53">
        <f t="shared" si="10"/>
        <v>27.078635978698731</v>
      </c>
    </row>
    <row r="36" spans="1:24" ht="18.75" x14ac:dyDescent="0.25">
      <c r="A36" s="52">
        <v>30</v>
      </c>
      <c r="B36" s="53">
        <v>26.129103422164917</v>
      </c>
      <c r="C36" s="53">
        <v>25.120872497558594</v>
      </c>
      <c r="D36" s="53">
        <v>21.20871639251709</v>
      </c>
      <c r="E36" s="53">
        <v>21.043196201324463</v>
      </c>
      <c r="F36" s="53">
        <v>26.741332054138184</v>
      </c>
      <c r="H36" s="52">
        <v>30</v>
      </c>
      <c r="I36" s="53">
        <f t="shared" ca="1" si="12"/>
        <v>0.35528620726181304</v>
      </c>
      <c r="J36" s="53">
        <f t="shared" ca="1" si="12"/>
        <v>0.16548189197080343</v>
      </c>
      <c r="K36" s="53">
        <f t="shared" ca="1" si="12"/>
        <v>0.5335208714499885</v>
      </c>
      <c r="L36" s="53">
        <f t="shared" ca="1" si="12"/>
        <v>0.22207662882216728</v>
      </c>
      <c r="M36" s="53">
        <f t="shared" ca="1" si="12"/>
        <v>0.38948392975606461</v>
      </c>
      <c r="N36" s="53">
        <f t="shared" ca="1" si="12"/>
        <v>0.41919297509180597</v>
      </c>
      <c r="O36" s="53">
        <f t="shared" ca="1" si="2"/>
        <v>2.0850425043526428</v>
      </c>
      <c r="P36" s="53">
        <f t="shared" ca="1" si="3"/>
        <v>-1.2939452993394145</v>
      </c>
      <c r="Q36" s="53">
        <f t="shared" ca="1" si="4"/>
        <v>-17.91564849245843</v>
      </c>
      <c r="R36" s="53">
        <f t="shared" ca="1" si="5"/>
        <v>17.042175753770785</v>
      </c>
      <c r="T36" s="53">
        <f t="shared" si="6"/>
        <v>26.129103422164917</v>
      </c>
      <c r="U36" s="53">
        <f t="shared" si="7"/>
        <v>25.120872497558594</v>
      </c>
      <c r="V36" s="53">
        <f t="shared" si="8"/>
        <v>21.20871639251709</v>
      </c>
      <c r="W36" s="53">
        <f t="shared" si="9"/>
        <v>21.043196201324463</v>
      </c>
      <c r="X36" s="53">
        <f t="shared" si="10"/>
        <v>26.741332054138184</v>
      </c>
    </row>
    <row r="37" spans="1:24" ht="18.75" x14ac:dyDescent="0.25">
      <c r="A37" s="52">
        <v>31</v>
      </c>
      <c r="B37" s="53">
        <v>26.934617471694946</v>
      </c>
      <c r="C37" s="53">
        <v>25.350325298309325</v>
      </c>
      <c r="D37" s="53">
        <v>21.037301731109618</v>
      </c>
      <c r="E37" s="53">
        <v>21.266713333129882</v>
      </c>
      <c r="F37" s="53">
        <v>27.158761692047118</v>
      </c>
      <c r="H37" s="52">
        <v>31</v>
      </c>
      <c r="I37" s="53">
        <f t="shared" ref="I37:N46" ca="1" si="13">RAND()</f>
        <v>0.4022992229418545</v>
      </c>
      <c r="J37" s="53">
        <f t="shared" ca="1" si="13"/>
        <v>0.27263595860163248</v>
      </c>
      <c r="K37" s="53">
        <f t="shared" ca="1" si="13"/>
        <v>0.54057876211848344</v>
      </c>
      <c r="L37" s="53">
        <f t="shared" ca="1" si="13"/>
        <v>0.84988240916972535</v>
      </c>
      <c r="M37" s="53">
        <f t="shared" ca="1" si="13"/>
        <v>0.93568138563696412</v>
      </c>
      <c r="N37" s="53">
        <f t="shared" ca="1" si="13"/>
        <v>0.86318617837370959</v>
      </c>
      <c r="O37" s="53">
        <f t="shared" ca="1" si="2"/>
        <v>3.8642639168423694</v>
      </c>
      <c r="P37" s="53">
        <f t="shared" ca="1" si="3"/>
        <v>1.2222537526681714</v>
      </c>
      <c r="Q37" s="53">
        <f t="shared" ca="1" si="4"/>
        <v>-16.693394739790261</v>
      </c>
      <c r="R37" s="53">
        <f t="shared" ca="1" si="5"/>
        <v>17.853302630104871</v>
      </c>
      <c r="T37" s="53">
        <f t="shared" si="6"/>
        <v>26.934617471694946</v>
      </c>
      <c r="U37" s="53">
        <f t="shared" si="7"/>
        <v>25.350325298309325</v>
      </c>
      <c r="V37" s="53">
        <f t="shared" si="8"/>
        <v>21.037301731109618</v>
      </c>
      <c r="W37" s="53">
        <f t="shared" si="9"/>
        <v>21.266713333129882</v>
      </c>
      <c r="X37" s="53">
        <f t="shared" si="10"/>
        <v>27.158761692047118</v>
      </c>
    </row>
    <row r="38" spans="1:24" ht="18.75" x14ac:dyDescent="0.25">
      <c r="A38" s="52">
        <v>32</v>
      </c>
      <c r="B38" s="53">
        <v>26.627654695510863</v>
      </c>
      <c r="C38" s="53">
        <v>25.436142826080321</v>
      </c>
      <c r="D38" s="53">
        <v>21.728943252563475</v>
      </c>
      <c r="E38" s="53">
        <v>22.244964027404784</v>
      </c>
      <c r="F38" s="53">
        <v>27.173667812347411</v>
      </c>
      <c r="H38" s="52">
        <v>32</v>
      </c>
      <c r="I38" s="53">
        <f t="shared" ca="1" si="13"/>
        <v>0.32301835108552812</v>
      </c>
      <c r="J38" s="53">
        <f t="shared" ca="1" si="13"/>
        <v>0.77689224526265777</v>
      </c>
      <c r="K38" s="53">
        <f t="shared" ca="1" si="13"/>
        <v>0.56629492551754168</v>
      </c>
      <c r="L38" s="53">
        <f t="shared" ca="1" si="13"/>
        <v>3.7728193994684855E-2</v>
      </c>
      <c r="M38" s="53">
        <f t="shared" ca="1" si="13"/>
        <v>0.44254174596084594</v>
      </c>
      <c r="N38" s="53">
        <f t="shared" ca="1" si="13"/>
        <v>0.81158712630772611</v>
      </c>
      <c r="O38" s="53">
        <f t="shared" ca="1" si="2"/>
        <v>2.9580625881289846</v>
      </c>
      <c r="P38" s="53">
        <f t="shared" ca="1" si="3"/>
        <v>-5.9308456638816419E-2</v>
      </c>
      <c r="Q38" s="53">
        <f t="shared" ca="1" si="4"/>
        <v>-16.752703196429078</v>
      </c>
      <c r="R38" s="53">
        <f t="shared" ca="1" si="5"/>
        <v>18.023648401785458</v>
      </c>
      <c r="T38" s="53">
        <f t="shared" si="6"/>
        <v>26.627654695510863</v>
      </c>
      <c r="U38" s="53">
        <f t="shared" si="7"/>
        <v>25.436142826080321</v>
      </c>
      <c r="V38" s="53">
        <f t="shared" si="8"/>
        <v>21.728943252563475</v>
      </c>
      <c r="W38" s="53">
        <f t="shared" si="9"/>
        <v>22.244964027404784</v>
      </c>
      <c r="X38" s="53">
        <f t="shared" si="10"/>
        <v>27.173667812347411</v>
      </c>
    </row>
    <row r="39" spans="1:24" ht="18.75" x14ac:dyDescent="0.25">
      <c r="A39" s="52">
        <v>33</v>
      </c>
      <c r="B39" s="53">
        <v>26.550958013534547</v>
      </c>
      <c r="C39" s="53">
        <v>25.150595283508302</v>
      </c>
      <c r="D39" s="53">
        <v>22.542528247833253</v>
      </c>
      <c r="E39" s="53">
        <v>23.219060039520265</v>
      </c>
      <c r="F39" s="53">
        <v>27.372994995117189</v>
      </c>
      <c r="H39" s="52">
        <v>33</v>
      </c>
      <c r="I39" s="53">
        <f t="shared" ca="1" si="13"/>
        <v>2.4202539364354347E-2</v>
      </c>
      <c r="J39" s="53">
        <f t="shared" ca="1" si="13"/>
        <v>0.20620087401067766</v>
      </c>
      <c r="K39" s="53">
        <f t="shared" ca="1" si="13"/>
        <v>9.0907327993490106E-2</v>
      </c>
      <c r="L39" s="53">
        <f t="shared" ca="1" si="13"/>
        <v>0.49512442361247633</v>
      </c>
      <c r="M39" s="53">
        <f t="shared" ca="1" si="13"/>
        <v>0.95424290072741502</v>
      </c>
      <c r="N39" s="53">
        <f t="shared" ca="1" si="13"/>
        <v>0.7384950911389323</v>
      </c>
      <c r="O39" s="53">
        <f t="shared" ref="O39:O70" ca="1" si="14">SUM(I39:N39)</f>
        <v>2.5091731568473459</v>
      </c>
      <c r="P39" s="53">
        <f t="shared" ca="1" si="3"/>
        <v>-0.6941339783632553</v>
      </c>
      <c r="Q39" s="53">
        <f t="shared" ca="1" si="4"/>
        <v>-17.446837174792332</v>
      </c>
      <c r="R39" s="53">
        <f t="shared" ca="1" si="5"/>
        <v>17.876581412603834</v>
      </c>
      <c r="T39" s="53">
        <f t="shared" si="6"/>
        <v>26.550958013534547</v>
      </c>
      <c r="U39" s="53">
        <f t="shared" si="7"/>
        <v>25.150595283508302</v>
      </c>
      <c r="V39" s="53">
        <f t="shared" si="8"/>
        <v>22.542528247833253</v>
      </c>
      <c r="W39" s="53">
        <f t="shared" si="9"/>
        <v>23.219060039520265</v>
      </c>
      <c r="X39" s="53">
        <f t="shared" si="10"/>
        <v>27.372994995117189</v>
      </c>
    </row>
    <row r="40" spans="1:24" ht="18.75" x14ac:dyDescent="0.25">
      <c r="A40" s="52">
        <v>34</v>
      </c>
      <c r="B40" s="53">
        <v>26.463415908813477</v>
      </c>
      <c r="C40" s="53">
        <v>24.916679191589356</v>
      </c>
      <c r="D40" s="53">
        <v>22.351958560943604</v>
      </c>
      <c r="E40" s="53">
        <v>22.682310390472413</v>
      </c>
      <c r="F40" s="53">
        <v>27.435378122329713</v>
      </c>
      <c r="H40" s="52">
        <v>34</v>
      </c>
      <c r="I40" s="53">
        <f t="shared" ca="1" si="13"/>
        <v>4.3497899980053711E-2</v>
      </c>
      <c r="J40" s="53">
        <f t="shared" ca="1" si="13"/>
        <v>0.3680756802970726</v>
      </c>
      <c r="K40" s="53">
        <f t="shared" ca="1" si="13"/>
        <v>0.67973960714890891</v>
      </c>
      <c r="L40" s="53">
        <f t="shared" ca="1" si="13"/>
        <v>0.4840144489556335</v>
      </c>
      <c r="M40" s="53">
        <f t="shared" ca="1" si="13"/>
        <v>0.42275883690540028</v>
      </c>
      <c r="N40" s="53">
        <f t="shared" ca="1" si="13"/>
        <v>0.217229692479881</v>
      </c>
      <c r="O40" s="53">
        <f t="shared" ca="1" si="14"/>
        <v>2.21531616576695</v>
      </c>
      <c r="P40" s="53">
        <f t="shared" ca="1" si="3"/>
        <v>-1.1097105205473008</v>
      </c>
      <c r="Q40" s="53">
        <f t="shared" ref="Q40:Q71" ca="1" si="15">Q39+P40</f>
        <v>-18.556547695339631</v>
      </c>
      <c r="R40" s="53">
        <f t="shared" ca="1" si="5"/>
        <v>17.521726152330185</v>
      </c>
      <c r="T40" s="53">
        <f t="shared" ref="T40:T71" si="16">B40</f>
        <v>26.463415908813477</v>
      </c>
      <c r="U40" s="53">
        <f t="shared" si="7"/>
        <v>24.916679191589356</v>
      </c>
      <c r="V40" s="53">
        <f t="shared" si="8"/>
        <v>22.351958560943604</v>
      </c>
      <c r="W40" s="53">
        <f t="shared" si="9"/>
        <v>22.682310390472413</v>
      </c>
      <c r="X40" s="53">
        <f t="shared" si="10"/>
        <v>27.435378122329713</v>
      </c>
    </row>
    <row r="41" spans="1:24" ht="18.75" x14ac:dyDescent="0.25">
      <c r="A41" s="52">
        <v>35</v>
      </c>
      <c r="B41" s="53">
        <v>26.019355297088623</v>
      </c>
      <c r="C41" s="53">
        <v>25.413029193878174</v>
      </c>
      <c r="D41" s="53">
        <v>23.283332824707031</v>
      </c>
      <c r="E41" s="53">
        <v>21.50861644744873</v>
      </c>
      <c r="F41" s="53">
        <v>28.259185552597046</v>
      </c>
      <c r="H41" s="52">
        <v>35</v>
      </c>
      <c r="I41" s="53">
        <f t="shared" ca="1" si="13"/>
        <v>0.6023194988692524</v>
      </c>
      <c r="J41" s="53">
        <f t="shared" ca="1" si="13"/>
        <v>0.15323460541267009</v>
      </c>
      <c r="K41" s="53">
        <f t="shared" ca="1" si="13"/>
        <v>0.80837074370946949</v>
      </c>
      <c r="L41" s="53">
        <f t="shared" ca="1" si="13"/>
        <v>2.4714704262232767E-2</v>
      </c>
      <c r="M41" s="53">
        <f t="shared" ca="1" si="13"/>
        <v>0.76868353373245979</v>
      </c>
      <c r="N41" s="53">
        <f t="shared" ca="1" si="13"/>
        <v>0.55415364563502867</v>
      </c>
      <c r="O41" s="53">
        <f t="shared" ca="1" si="14"/>
        <v>2.9114767316211134</v>
      </c>
      <c r="P41" s="53">
        <f t="shared" ca="1" si="3"/>
        <v>-0.12519080672701474</v>
      </c>
      <c r="Q41" s="53">
        <f t="shared" ca="1" si="15"/>
        <v>-18.681738502066647</v>
      </c>
      <c r="R41" s="53">
        <f t="shared" ca="1" si="5"/>
        <v>17.659130748966675</v>
      </c>
      <c r="T41" s="53">
        <f t="shared" si="16"/>
        <v>26.019355297088623</v>
      </c>
      <c r="U41" s="53">
        <f t="shared" si="7"/>
        <v>25.413029193878174</v>
      </c>
      <c r="V41" s="53">
        <f t="shared" si="8"/>
        <v>23.283332824707031</v>
      </c>
      <c r="W41" s="53">
        <f t="shared" si="9"/>
        <v>21.50861644744873</v>
      </c>
      <c r="X41" s="53">
        <f t="shared" si="10"/>
        <v>28.259185552597046</v>
      </c>
    </row>
    <row r="42" spans="1:24" ht="18.75" x14ac:dyDescent="0.25">
      <c r="A42" s="52">
        <v>36</v>
      </c>
      <c r="B42" s="53">
        <v>26.049602222442626</v>
      </c>
      <c r="C42" s="53">
        <v>26.164112997055053</v>
      </c>
      <c r="D42" s="53">
        <v>24.077762794494628</v>
      </c>
      <c r="E42" s="53">
        <v>21.463557434082031</v>
      </c>
      <c r="F42" s="53">
        <v>28.439357709884643</v>
      </c>
      <c r="H42" s="52">
        <v>36</v>
      </c>
      <c r="I42" s="53">
        <f t="shared" ca="1" si="13"/>
        <v>0.80122661601719958</v>
      </c>
      <c r="J42" s="53">
        <f t="shared" ca="1" si="13"/>
        <v>0.40391894043819776</v>
      </c>
      <c r="K42" s="53">
        <f t="shared" ca="1" si="13"/>
        <v>0.37735196417913597</v>
      </c>
      <c r="L42" s="53">
        <f t="shared" ca="1" si="13"/>
        <v>0.79184489766010169</v>
      </c>
      <c r="M42" s="53">
        <f t="shared" ca="1" si="13"/>
        <v>0.54408152702183088</v>
      </c>
      <c r="N42" s="53">
        <f t="shared" ca="1" si="13"/>
        <v>3.7551975309068064E-3</v>
      </c>
      <c r="O42" s="53">
        <f t="shared" ca="1" si="14"/>
        <v>2.9221791428473725</v>
      </c>
      <c r="P42" s="53">
        <f t="shared" ca="1" si="3"/>
        <v>-0.11005531162074514</v>
      </c>
      <c r="Q42" s="53">
        <f t="shared" ca="1" si="15"/>
        <v>-18.791793813687391</v>
      </c>
      <c r="R42" s="53">
        <f t="shared" ca="1" si="5"/>
        <v>17.804103093156304</v>
      </c>
      <c r="T42" s="53">
        <f t="shared" si="16"/>
        <v>26.049602222442626</v>
      </c>
      <c r="U42" s="53">
        <f t="shared" si="7"/>
        <v>26.164112997055053</v>
      </c>
      <c r="V42" s="53">
        <f t="shared" si="8"/>
        <v>24.077762794494628</v>
      </c>
      <c r="W42" s="53">
        <f t="shared" si="9"/>
        <v>21.463557434082031</v>
      </c>
      <c r="X42" s="53">
        <f t="shared" si="10"/>
        <v>28.439357709884643</v>
      </c>
    </row>
    <row r="43" spans="1:24" ht="18.75" x14ac:dyDescent="0.25">
      <c r="A43" s="52">
        <v>37</v>
      </c>
      <c r="B43" s="53">
        <v>27.223330879211424</v>
      </c>
      <c r="C43" s="53">
        <v>26.778252267837523</v>
      </c>
      <c r="D43" s="53">
        <v>23.89250555038452</v>
      </c>
      <c r="E43" s="53">
        <v>21.407652759552001</v>
      </c>
      <c r="F43" s="53">
        <v>28.248164796829222</v>
      </c>
      <c r="H43" s="52">
        <v>37</v>
      </c>
      <c r="I43" s="53">
        <f t="shared" ca="1" si="13"/>
        <v>0.48030624179984938</v>
      </c>
      <c r="J43" s="53">
        <f t="shared" ca="1" si="13"/>
        <v>0.84675631154652675</v>
      </c>
      <c r="K43" s="53">
        <f t="shared" ca="1" si="13"/>
        <v>0.33438227532444065</v>
      </c>
      <c r="L43" s="53">
        <f t="shared" ca="1" si="13"/>
        <v>0.70089616051340242</v>
      </c>
      <c r="M43" s="53">
        <f t="shared" ca="1" si="13"/>
        <v>0.82873455172833965</v>
      </c>
      <c r="N43" s="53">
        <f t="shared" ca="1" si="13"/>
        <v>0.67814032409880631</v>
      </c>
      <c r="O43" s="53">
        <f t="shared" ca="1" si="14"/>
        <v>3.8692158650113653</v>
      </c>
      <c r="P43" s="53">
        <f t="shared" ca="1" si="3"/>
        <v>1.2292568649289342</v>
      </c>
      <c r="Q43" s="53">
        <f t="shared" ca="1" si="15"/>
        <v>-17.562536948758456</v>
      </c>
      <c r="R43" s="53">
        <f t="shared" ca="1" si="5"/>
        <v>18.61873152562077</v>
      </c>
      <c r="T43" s="53">
        <f t="shared" si="16"/>
        <v>27.223330879211424</v>
      </c>
      <c r="U43" s="53">
        <f t="shared" si="7"/>
        <v>26.778252267837523</v>
      </c>
      <c r="V43" s="53">
        <f t="shared" si="8"/>
        <v>23.89250555038452</v>
      </c>
      <c r="W43" s="53">
        <f t="shared" si="9"/>
        <v>21.407652759552001</v>
      </c>
      <c r="X43" s="53">
        <f t="shared" si="10"/>
        <v>28.248164796829222</v>
      </c>
    </row>
    <row r="44" spans="1:24" ht="18.75" x14ac:dyDescent="0.25">
      <c r="A44" s="52">
        <v>38</v>
      </c>
      <c r="B44" s="53">
        <v>27.417212104797365</v>
      </c>
      <c r="C44" s="53">
        <v>27.279914712905885</v>
      </c>
      <c r="D44" s="53">
        <v>23.570304489135744</v>
      </c>
      <c r="E44" s="53">
        <v>21.925695514678956</v>
      </c>
      <c r="F44" s="53">
        <v>28.546126222610475</v>
      </c>
      <c r="H44" s="52">
        <v>38</v>
      </c>
      <c r="I44" s="53">
        <f t="shared" ca="1" si="13"/>
        <v>0.96119920932245695</v>
      </c>
      <c r="J44" s="53">
        <f t="shared" ca="1" si="13"/>
        <v>0.3329319130397661</v>
      </c>
      <c r="K44" s="53">
        <f t="shared" ca="1" si="13"/>
        <v>0.2397303907076821</v>
      </c>
      <c r="L44" s="53">
        <f t="shared" ca="1" si="13"/>
        <v>0.1610209334154673</v>
      </c>
      <c r="M44" s="53">
        <f t="shared" ca="1" si="13"/>
        <v>0.75127269967416632</v>
      </c>
      <c r="N44" s="53">
        <f t="shared" ca="1" si="13"/>
        <v>0.62869340503445326</v>
      </c>
      <c r="O44" s="53">
        <f t="shared" ca="1" si="14"/>
        <v>3.074848551193992</v>
      </c>
      <c r="P44" s="53">
        <f t="shared" ca="1" si="3"/>
        <v>0.10585183622252044</v>
      </c>
      <c r="Q44" s="53">
        <f t="shared" ca="1" si="15"/>
        <v>-17.456685112535936</v>
      </c>
      <c r="R44" s="53">
        <f t="shared" ca="1" si="5"/>
        <v>18.871657443732033</v>
      </c>
      <c r="T44" s="53">
        <f t="shared" si="16"/>
        <v>27.417212104797365</v>
      </c>
      <c r="U44" s="53">
        <f t="shared" si="7"/>
        <v>27.279914712905885</v>
      </c>
      <c r="V44" s="53">
        <f t="shared" si="8"/>
        <v>23.570304489135744</v>
      </c>
      <c r="W44" s="53">
        <f t="shared" si="9"/>
        <v>21.925695514678956</v>
      </c>
      <c r="X44" s="53">
        <f t="shared" si="10"/>
        <v>28.546126222610475</v>
      </c>
    </row>
    <row r="45" spans="1:24" ht="18.75" x14ac:dyDescent="0.25">
      <c r="A45" s="52">
        <v>39</v>
      </c>
      <c r="B45" s="53">
        <v>27.411832141876221</v>
      </c>
      <c r="C45" s="53">
        <v>27.144632863998414</v>
      </c>
      <c r="D45" s="53">
        <v>23.471678066253663</v>
      </c>
      <c r="E45" s="53">
        <v>21.698471832275391</v>
      </c>
      <c r="F45" s="53">
        <v>29.339932966232301</v>
      </c>
      <c r="H45" s="52">
        <v>39</v>
      </c>
      <c r="I45" s="53">
        <f t="shared" ca="1" si="13"/>
        <v>0.67551491530627172</v>
      </c>
      <c r="J45" s="53">
        <f t="shared" ca="1" si="13"/>
        <v>0.85588629567332608</v>
      </c>
      <c r="K45" s="53">
        <f t="shared" ca="1" si="13"/>
        <v>0.69842803982742474</v>
      </c>
      <c r="L45" s="53">
        <f t="shared" ca="1" si="13"/>
        <v>0.49981289966294495</v>
      </c>
      <c r="M45" s="53">
        <f t="shared" ca="1" si="13"/>
        <v>0.70027396263849029</v>
      </c>
      <c r="N45" s="53">
        <f t="shared" ca="1" si="13"/>
        <v>0.33404220550555941</v>
      </c>
      <c r="O45" s="53">
        <f t="shared" ca="1" si="14"/>
        <v>3.7639583186140175</v>
      </c>
      <c r="P45" s="53">
        <f t="shared" ca="1" si="3"/>
        <v>1.0804002152716896</v>
      </c>
      <c r="Q45" s="53">
        <f t="shared" ca="1" si="15"/>
        <v>-16.376284897264245</v>
      </c>
      <c r="R45" s="53">
        <f t="shared" ca="1" si="5"/>
        <v>19.611857551367876</v>
      </c>
      <c r="T45" s="53">
        <f t="shared" si="16"/>
        <v>27.411832141876221</v>
      </c>
      <c r="U45" s="53">
        <f t="shared" si="7"/>
        <v>27.144632863998414</v>
      </c>
      <c r="V45" s="53">
        <f t="shared" si="8"/>
        <v>23.471678066253663</v>
      </c>
      <c r="W45" s="53">
        <f t="shared" si="9"/>
        <v>21.698471832275391</v>
      </c>
      <c r="X45" s="53">
        <f t="shared" si="10"/>
        <v>29.339932966232301</v>
      </c>
    </row>
    <row r="46" spans="1:24" ht="18.75" x14ac:dyDescent="0.25">
      <c r="A46" s="52">
        <v>40</v>
      </c>
      <c r="B46" s="53">
        <v>27.356292486190796</v>
      </c>
      <c r="C46" s="53">
        <v>26.498505353927612</v>
      </c>
      <c r="D46" s="53">
        <v>23.501687049865723</v>
      </c>
      <c r="E46" s="53">
        <v>22.568724632263184</v>
      </c>
      <c r="F46" s="53">
        <v>29.755683898925781</v>
      </c>
      <c r="H46" s="52">
        <v>40</v>
      </c>
      <c r="I46" s="53">
        <f t="shared" ca="1" si="13"/>
        <v>0.57826322184537715</v>
      </c>
      <c r="J46" s="53">
        <f t="shared" ca="1" si="13"/>
        <v>0.4576871708276985</v>
      </c>
      <c r="K46" s="53">
        <f t="shared" ca="1" si="13"/>
        <v>0.97178560909897194</v>
      </c>
      <c r="L46" s="53">
        <f t="shared" ca="1" si="13"/>
        <v>0.17703279896409529</v>
      </c>
      <c r="M46" s="53">
        <f t="shared" ca="1" si="13"/>
        <v>0.81961027307895185</v>
      </c>
      <c r="N46" s="53">
        <f t="shared" ca="1" si="13"/>
        <v>0.13073973057478872</v>
      </c>
      <c r="O46" s="53">
        <f t="shared" ca="1" si="14"/>
        <v>3.1351188043898834</v>
      </c>
      <c r="P46" s="53">
        <f t="shared" ca="1" si="3"/>
        <v>0.19108684569981044</v>
      </c>
      <c r="Q46" s="53">
        <f t="shared" ca="1" si="15"/>
        <v>-16.185198051564434</v>
      </c>
      <c r="R46" s="53">
        <f t="shared" ca="1" si="5"/>
        <v>19.907400974217783</v>
      </c>
      <c r="T46" s="53">
        <f t="shared" si="16"/>
        <v>27.356292486190796</v>
      </c>
      <c r="U46" s="53">
        <f t="shared" si="7"/>
        <v>26.498505353927612</v>
      </c>
      <c r="V46" s="53">
        <f t="shared" si="8"/>
        <v>23.501687049865723</v>
      </c>
      <c r="W46" s="53">
        <f t="shared" si="9"/>
        <v>22.568724632263184</v>
      </c>
      <c r="X46" s="53">
        <f t="shared" si="10"/>
        <v>29.755683898925781</v>
      </c>
    </row>
    <row r="47" spans="1:24" ht="18.75" x14ac:dyDescent="0.25">
      <c r="A47" s="52">
        <v>41</v>
      </c>
      <c r="B47" s="53">
        <v>27.555486154556277</v>
      </c>
      <c r="C47" s="53">
        <v>25.848223161697391</v>
      </c>
      <c r="D47" s="53">
        <v>23.527540874481204</v>
      </c>
      <c r="E47" s="53">
        <v>23.193710994720462</v>
      </c>
      <c r="F47" s="53">
        <v>30.534490299224856</v>
      </c>
      <c r="H47" s="52">
        <v>41</v>
      </c>
      <c r="I47" s="53">
        <f t="shared" ref="I47:N56" ca="1" si="17">RAND()</f>
        <v>0.34178044281872355</v>
      </c>
      <c r="J47" s="53">
        <f t="shared" ca="1" si="17"/>
        <v>0.67340729035032809</v>
      </c>
      <c r="K47" s="53">
        <f t="shared" ca="1" si="17"/>
        <v>0.63851907512426365</v>
      </c>
      <c r="L47" s="53">
        <f t="shared" ca="1" si="17"/>
        <v>0.23692138573257737</v>
      </c>
      <c r="M47" s="53">
        <f t="shared" ca="1" si="17"/>
        <v>2.9960170533717134E-2</v>
      </c>
      <c r="N47" s="53">
        <f t="shared" ca="1" si="17"/>
        <v>0.87902128845237193</v>
      </c>
      <c r="O47" s="53">
        <f t="shared" ca="1" si="14"/>
        <v>2.7996096530119821</v>
      </c>
      <c r="P47" s="53">
        <f t="shared" ca="1" si="3"/>
        <v>-0.28339474647910545</v>
      </c>
      <c r="Q47" s="53">
        <f t="shared" ca="1" si="15"/>
        <v>-16.468592798043538</v>
      </c>
      <c r="R47" s="53">
        <f t="shared" ca="1" si="5"/>
        <v>19.965703600978234</v>
      </c>
      <c r="T47" s="53">
        <f t="shared" si="16"/>
        <v>27.555486154556277</v>
      </c>
      <c r="U47" s="53">
        <f t="shared" si="7"/>
        <v>25.848223161697391</v>
      </c>
      <c r="V47" s="53">
        <f t="shared" si="8"/>
        <v>23.527540874481204</v>
      </c>
      <c r="W47" s="53">
        <f t="shared" si="9"/>
        <v>23.193710994720462</v>
      </c>
      <c r="X47" s="53">
        <f t="shared" si="10"/>
        <v>30.534490299224856</v>
      </c>
    </row>
    <row r="48" spans="1:24" ht="18.75" x14ac:dyDescent="0.25">
      <c r="A48" s="52">
        <v>42</v>
      </c>
      <c r="B48" s="53">
        <v>27.750525140762328</v>
      </c>
      <c r="C48" s="53">
        <v>25.819884920120238</v>
      </c>
      <c r="D48" s="53">
        <v>23.972237014770506</v>
      </c>
      <c r="E48" s="53">
        <v>23.681753063201903</v>
      </c>
      <c r="F48" s="53">
        <v>30.700819873809813</v>
      </c>
      <c r="H48" s="52">
        <v>42</v>
      </c>
      <c r="I48" s="53">
        <f t="shared" ca="1" si="17"/>
        <v>0.7195205221301133</v>
      </c>
      <c r="J48" s="53">
        <f t="shared" ca="1" si="17"/>
        <v>0.64609908273885153</v>
      </c>
      <c r="K48" s="53">
        <f t="shared" ca="1" si="17"/>
        <v>2.0046256265225604E-2</v>
      </c>
      <c r="L48" s="53">
        <f t="shared" ca="1" si="17"/>
        <v>0.89267415932212091</v>
      </c>
      <c r="M48" s="53">
        <f t="shared" ca="1" si="17"/>
        <v>0.66517677759864968</v>
      </c>
      <c r="N48" s="53">
        <f t="shared" ca="1" si="17"/>
        <v>0.69573953315173498</v>
      </c>
      <c r="O48" s="53">
        <f t="shared" ca="1" si="14"/>
        <v>3.6392563312066959</v>
      </c>
      <c r="P48" s="53">
        <f t="shared" ca="1" si="3"/>
        <v>0.90404497342537649</v>
      </c>
      <c r="Q48" s="53">
        <f t="shared" ca="1" si="15"/>
        <v>-15.564547824618161</v>
      </c>
      <c r="R48" s="53">
        <f t="shared" ca="1" si="5"/>
        <v>20.617726087690919</v>
      </c>
      <c r="T48" s="53">
        <f t="shared" si="16"/>
        <v>27.750525140762328</v>
      </c>
      <c r="U48" s="53">
        <f t="shared" si="7"/>
        <v>25.819884920120238</v>
      </c>
      <c r="V48" s="53">
        <f t="shared" si="8"/>
        <v>23.972237014770506</v>
      </c>
      <c r="W48" s="53">
        <f t="shared" si="9"/>
        <v>23.681753063201903</v>
      </c>
      <c r="X48" s="53">
        <f t="shared" si="10"/>
        <v>30.700819873809813</v>
      </c>
    </row>
    <row r="49" spans="1:24" ht="18.75" x14ac:dyDescent="0.25">
      <c r="A49" s="52">
        <v>43</v>
      </c>
      <c r="B49" s="53">
        <v>27.801928853988649</v>
      </c>
      <c r="C49" s="53">
        <v>25.287391996383668</v>
      </c>
      <c r="D49" s="53">
        <v>24.279988384246828</v>
      </c>
      <c r="E49" s="53">
        <v>23.05731830596924</v>
      </c>
      <c r="F49" s="53">
        <v>30.495784378051759</v>
      </c>
      <c r="H49" s="52">
        <v>43</v>
      </c>
      <c r="I49" s="53">
        <f t="shared" ca="1" si="17"/>
        <v>0.86193498405902802</v>
      </c>
      <c r="J49" s="53">
        <f t="shared" ca="1" si="17"/>
        <v>0.73685123398580643</v>
      </c>
      <c r="K49" s="53">
        <f t="shared" ca="1" si="17"/>
        <v>0.28922995412520947</v>
      </c>
      <c r="L49" s="53">
        <f t="shared" ca="1" si="17"/>
        <v>0.58928435418183089</v>
      </c>
      <c r="M49" s="53">
        <f t="shared" ca="1" si="17"/>
        <v>0.22411292718701303</v>
      </c>
      <c r="N49" s="53">
        <f t="shared" ca="1" si="17"/>
        <v>0.81342584276360297</v>
      </c>
      <c r="O49" s="53">
        <f t="shared" ca="1" si="14"/>
        <v>3.5148392963024908</v>
      </c>
      <c r="P49" s="53">
        <f t="shared" ca="1" si="3"/>
        <v>0.72809271527360286</v>
      </c>
      <c r="Q49" s="53">
        <f t="shared" ca="1" si="15"/>
        <v>-14.836455109344559</v>
      </c>
      <c r="R49" s="53">
        <f t="shared" ca="1" si="5"/>
        <v>21.181772445327724</v>
      </c>
      <c r="T49" s="53">
        <f t="shared" si="16"/>
        <v>27.801928853988649</v>
      </c>
      <c r="U49" s="53">
        <f t="shared" si="7"/>
        <v>25.287391996383668</v>
      </c>
      <c r="V49" s="53">
        <f t="shared" si="8"/>
        <v>24.279988384246828</v>
      </c>
      <c r="W49" s="53">
        <f t="shared" si="9"/>
        <v>23.05731830596924</v>
      </c>
      <c r="X49" s="53">
        <f t="shared" si="10"/>
        <v>30.495784378051759</v>
      </c>
    </row>
    <row r="50" spans="1:24" ht="18.75" x14ac:dyDescent="0.25">
      <c r="A50" s="52">
        <v>44</v>
      </c>
      <c r="B50" s="53">
        <v>27.481967496871949</v>
      </c>
      <c r="C50" s="53">
        <v>25.244053411483765</v>
      </c>
      <c r="D50" s="53">
        <v>24.342473793029786</v>
      </c>
      <c r="E50" s="53">
        <v>23.163149642944337</v>
      </c>
      <c r="F50" s="53">
        <v>30.514323997497559</v>
      </c>
      <c r="H50" s="52">
        <v>44</v>
      </c>
      <c r="I50" s="53">
        <f t="shared" ca="1" si="17"/>
        <v>0.36361757111596638</v>
      </c>
      <c r="J50" s="53">
        <f t="shared" ca="1" si="17"/>
        <v>0.48042186284064792</v>
      </c>
      <c r="K50" s="53">
        <f t="shared" ca="1" si="17"/>
        <v>0.84842168262055984</v>
      </c>
      <c r="L50" s="53">
        <f t="shared" ca="1" si="17"/>
        <v>0.46282641504356958</v>
      </c>
      <c r="M50" s="53">
        <f t="shared" ca="1" si="17"/>
        <v>0.90586376582740269</v>
      </c>
      <c r="N50" s="53">
        <f t="shared" ca="1" si="17"/>
        <v>0.34272303335535037</v>
      </c>
      <c r="O50" s="53">
        <f t="shared" ca="1" si="14"/>
        <v>3.4038743308034971</v>
      </c>
      <c r="P50" s="53">
        <f t="shared" ca="1" si="3"/>
        <v>0.57116455611666339</v>
      </c>
      <c r="Q50" s="53">
        <f t="shared" ca="1" si="15"/>
        <v>-14.265290553227896</v>
      </c>
      <c r="R50" s="53">
        <f t="shared" ca="1" si="5"/>
        <v>21.667354723386055</v>
      </c>
      <c r="T50" s="53">
        <f t="shared" si="16"/>
        <v>27.481967496871949</v>
      </c>
      <c r="U50" s="53">
        <f t="shared" si="7"/>
        <v>25.244053411483765</v>
      </c>
      <c r="V50" s="53">
        <f t="shared" si="8"/>
        <v>24.342473793029786</v>
      </c>
      <c r="W50" s="53">
        <f t="shared" si="9"/>
        <v>23.163149642944337</v>
      </c>
      <c r="X50" s="53">
        <f t="shared" si="10"/>
        <v>30.514323997497559</v>
      </c>
    </row>
    <row r="51" spans="1:24" ht="18.75" x14ac:dyDescent="0.25">
      <c r="A51" s="52">
        <v>45</v>
      </c>
      <c r="B51" s="53">
        <v>27.151160955429077</v>
      </c>
      <c r="C51" s="53">
        <v>26.094928979873657</v>
      </c>
      <c r="D51" s="53">
        <v>24.768014430999756</v>
      </c>
      <c r="E51" s="53">
        <v>23.023714542388916</v>
      </c>
      <c r="F51" s="53">
        <v>30.528708934783936</v>
      </c>
      <c r="H51" s="52">
        <v>45</v>
      </c>
      <c r="I51" s="53">
        <f t="shared" ca="1" si="17"/>
        <v>0.24079949092250608</v>
      </c>
      <c r="J51" s="53">
        <f t="shared" ca="1" si="17"/>
        <v>0.78472319706571714</v>
      </c>
      <c r="K51" s="53">
        <f t="shared" ca="1" si="17"/>
        <v>0.1161276948736395</v>
      </c>
      <c r="L51" s="53">
        <f t="shared" ca="1" si="17"/>
        <v>0.80445916283891872</v>
      </c>
      <c r="M51" s="53">
        <f t="shared" ca="1" si="17"/>
        <v>0.26060585874594633</v>
      </c>
      <c r="N51" s="53">
        <f t="shared" ca="1" si="17"/>
        <v>0.11552797370508683</v>
      </c>
      <c r="O51" s="53">
        <f t="shared" ca="1" si="14"/>
        <v>2.322243378151815</v>
      </c>
      <c r="P51" s="53">
        <f t="shared" ca="1" si="3"/>
        <v>-0.95849260660587632</v>
      </c>
      <c r="Q51" s="53">
        <f t="shared" ca="1" si="15"/>
        <v>-15.223783159833772</v>
      </c>
      <c r="R51" s="53">
        <f t="shared" ca="1" si="5"/>
        <v>21.388108420083114</v>
      </c>
      <c r="T51" s="53">
        <f t="shared" si="16"/>
        <v>27.151160955429077</v>
      </c>
      <c r="U51" s="53">
        <f t="shared" si="7"/>
        <v>26.094928979873657</v>
      </c>
      <c r="V51" s="53">
        <f t="shared" si="8"/>
        <v>24.768014430999756</v>
      </c>
      <c r="W51" s="53">
        <f t="shared" si="9"/>
        <v>23.023714542388916</v>
      </c>
      <c r="X51" s="53">
        <f t="shared" si="10"/>
        <v>30.528708934783936</v>
      </c>
    </row>
    <row r="52" spans="1:24" ht="18.75" x14ac:dyDescent="0.25">
      <c r="A52" s="52">
        <v>46</v>
      </c>
      <c r="B52" s="53">
        <v>27.581778717041018</v>
      </c>
      <c r="C52" s="53">
        <v>26.934958887100223</v>
      </c>
      <c r="D52" s="53">
        <v>25.448288631439212</v>
      </c>
      <c r="E52" s="53">
        <v>23.247335147857669</v>
      </c>
      <c r="F52" s="53">
        <v>29.984251689910892</v>
      </c>
      <c r="H52" s="52">
        <v>46</v>
      </c>
      <c r="I52" s="53">
        <f t="shared" ca="1" si="17"/>
        <v>6.4484089490803309E-2</v>
      </c>
      <c r="J52" s="53">
        <f t="shared" ca="1" si="17"/>
        <v>0.13763017338154804</v>
      </c>
      <c r="K52" s="53">
        <f t="shared" ca="1" si="17"/>
        <v>0.25947378890996553</v>
      </c>
      <c r="L52" s="53">
        <f t="shared" ca="1" si="17"/>
        <v>9.2616239519728194E-2</v>
      </c>
      <c r="M52" s="53">
        <f t="shared" ca="1" si="17"/>
        <v>0.84996450595824657</v>
      </c>
      <c r="N52" s="53">
        <f t="shared" ca="1" si="17"/>
        <v>0.27684201900295113</v>
      </c>
      <c r="O52" s="53">
        <f t="shared" ca="1" si="14"/>
        <v>1.6810108162632429</v>
      </c>
      <c r="P52" s="53">
        <f t="shared" ca="1" si="3"/>
        <v>-1.86533239226394</v>
      </c>
      <c r="Q52" s="53">
        <f t="shared" ca="1" si="15"/>
        <v>-17.089115552097713</v>
      </c>
      <c r="R52" s="53">
        <f t="shared" ca="1" si="5"/>
        <v>20.655442223951148</v>
      </c>
      <c r="T52" s="53">
        <f t="shared" si="16"/>
        <v>27.581778717041018</v>
      </c>
      <c r="U52" s="53">
        <f t="shared" si="7"/>
        <v>26.934958887100223</v>
      </c>
      <c r="V52" s="53">
        <f t="shared" si="8"/>
        <v>25.448288631439212</v>
      </c>
      <c r="W52" s="53">
        <f t="shared" si="9"/>
        <v>23.247335147857669</v>
      </c>
      <c r="X52" s="53">
        <f t="shared" si="10"/>
        <v>29.984251689910892</v>
      </c>
    </row>
    <row r="53" spans="1:24" ht="18.75" x14ac:dyDescent="0.25">
      <c r="A53" s="52">
        <v>47</v>
      </c>
      <c r="B53" s="53">
        <v>27.501550579071044</v>
      </c>
      <c r="C53" s="53">
        <v>26.942777776718138</v>
      </c>
      <c r="D53" s="53">
        <v>25.257197761535643</v>
      </c>
      <c r="E53" s="53">
        <v>22.966801071166991</v>
      </c>
      <c r="F53" s="53">
        <v>30.796159172058104</v>
      </c>
      <c r="H53" s="52">
        <v>47</v>
      </c>
      <c r="I53" s="53">
        <f t="shared" ca="1" si="17"/>
        <v>0.48504470050681658</v>
      </c>
      <c r="J53" s="53">
        <f t="shared" ca="1" si="17"/>
        <v>0.46772182320890332</v>
      </c>
      <c r="K53" s="53">
        <f t="shared" ca="1" si="17"/>
        <v>0.47053529539420536</v>
      </c>
      <c r="L53" s="53">
        <f t="shared" ca="1" si="17"/>
        <v>0.64403370552728367</v>
      </c>
      <c r="M53" s="53">
        <f t="shared" ca="1" si="17"/>
        <v>0.40131008549099179</v>
      </c>
      <c r="N53" s="53">
        <f t="shared" ca="1" si="17"/>
        <v>0.15928875336728832</v>
      </c>
      <c r="O53" s="53">
        <f t="shared" ca="1" si="14"/>
        <v>2.6279343634954886</v>
      </c>
      <c r="P53" s="53">
        <f t="shared" ca="1" si="3"/>
        <v>-0.52618026923765815</v>
      </c>
      <c r="Q53" s="53">
        <f t="shared" ca="1" si="15"/>
        <v>-17.615295821335373</v>
      </c>
      <c r="R53" s="53">
        <f t="shared" ca="1" si="5"/>
        <v>20.592352089332312</v>
      </c>
      <c r="T53" s="53">
        <f t="shared" si="16"/>
        <v>27.501550579071044</v>
      </c>
      <c r="U53" s="53">
        <f t="shared" si="7"/>
        <v>26.942777776718138</v>
      </c>
      <c r="V53" s="53">
        <f t="shared" si="8"/>
        <v>25.257197761535643</v>
      </c>
      <c r="W53" s="53">
        <f t="shared" si="9"/>
        <v>22.966801071166991</v>
      </c>
      <c r="X53" s="53">
        <f t="shared" si="10"/>
        <v>30.796159172058104</v>
      </c>
    </row>
    <row r="54" spans="1:24" ht="18.75" x14ac:dyDescent="0.25">
      <c r="A54" s="52">
        <v>48</v>
      </c>
      <c r="B54" s="53">
        <v>27.064804172515871</v>
      </c>
      <c r="C54" s="53">
        <v>27.705330467224123</v>
      </c>
      <c r="D54" s="53">
        <v>26.289682245254518</v>
      </c>
      <c r="E54" s="53">
        <v>22.808210945129396</v>
      </c>
      <c r="F54" s="53">
        <v>31.736701822280885</v>
      </c>
      <c r="H54" s="52">
        <v>48</v>
      </c>
      <c r="I54" s="53">
        <f t="shared" ca="1" si="17"/>
        <v>0.16011782423322696</v>
      </c>
      <c r="J54" s="53">
        <f t="shared" ca="1" si="17"/>
        <v>5.8652675861138204E-2</v>
      </c>
      <c r="K54" s="53">
        <f t="shared" ca="1" si="17"/>
        <v>0.28438356402993448</v>
      </c>
      <c r="L54" s="53">
        <f t="shared" ca="1" si="17"/>
        <v>0.70806194624252095</v>
      </c>
      <c r="M54" s="53">
        <f t="shared" ca="1" si="17"/>
        <v>0.89761450286953304</v>
      </c>
      <c r="N54" s="53">
        <f t="shared" ca="1" si="17"/>
        <v>0.76446256900800935</v>
      </c>
      <c r="O54" s="53">
        <f t="shared" ca="1" si="14"/>
        <v>2.8732930822443628</v>
      </c>
      <c r="P54" s="53">
        <f t="shared" ca="1" si="3"/>
        <v>-0.17919064153651451</v>
      </c>
      <c r="Q54" s="53">
        <f t="shared" ca="1" si="15"/>
        <v>-17.794486462871888</v>
      </c>
      <c r="R54" s="53">
        <f t="shared" ca="1" si="5"/>
        <v>20.702756768564058</v>
      </c>
      <c r="T54" s="53">
        <f t="shared" si="16"/>
        <v>27.064804172515871</v>
      </c>
      <c r="U54" s="53">
        <f t="shared" si="7"/>
        <v>27.705330467224123</v>
      </c>
      <c r="V54" s="53">
        <f t="shared" si="8"/>
        <v>26.289682245254518</v>
      </c>
      <c r="W54" s="53">
        <f t="shared" si="9"/>
        <v>22.808210945129396</v>
      </c>
      <c r="X54" s="53">
        <f t="shared" si="10"/>
        <v>31.736701822280885</v>
      </c>
    </row>
    <row r="55" spans="1:24" ht="18.75" x14ac:dyDescent="0.25">
      <c r="A55" s="52">
        <v>49</v>
      </c>
      <c r="B55" s="53">
        <v>27.469575691223145</v>
      </c>
      <c r="C55" s="53">
        <v>28.4637282371521</v>
      </c>
      <c r="D55" s="53">
        <v>25.950801420211793</v>
      </c>
      <c r="E55" s="53">
        <v>23.012676525115968</v>
      </c>
      <c r="F55" s="53">
        <v>32.16639857292175</v>
      </c>
      <c r="H55" s="52">
        <v>49</v>
      </c>
      <c r="I55" s="53">
        <f t="shared" ca="1" si="17"/>
        <v>0.34084577191053655</v>
      </c>
      <c r="J55" s="53">
        <f t="shared" ca="1" si="17"/>
        <v>3.3386207526465705E-3</v>
      </c>
      <c r="K55" s="53">
        <f t="shared" ca="1" si="17"/>
        <v>0.53449059143082045</v>
      </c>
      <c r="L55" s="53">
        <f t="shared" ca="1" si="17"/>
        <v>0.49421565486786423</v>
      </c>
      <c r="M55" s="53">
        <f t="shared" ca="1" si="17"/>
        <v>0.58640714466405663</v>
      </c>
      <c r="N55" s="53">
        <f t="shared" ca="1" si="17"/>
        <v>0.78119329176299923</v>
      </c>
      <c r="O55" s="53">
        <f t="shared" ca="1" si="14"/>
        <v>2.7404910753889236</v>
      </c>
      <c r="P55" s="53">
        <f t="shared" ca="1" si="3"/>
        <v>-0.36700104074184137</v>
      </c>
      <c r="Q55" s="53">
        <f t="shared" ca="1" si="15"/>
        <v>-18.161487503613728</v>
      </c>
      <c r="R55" s="53">
        <f t="shared" ca="1" si="5"/>
        <v>20.719256248193137</v>
      </c>
      <c r="T55" s="53">
        <f t="shared" si="16"/>
        <v>27.469575691223145</v>
      </c>
      <c r="U55" s="53">
        <f t="shared" si="7"/>
        <v>28.4637282371521</v>
      </c>
      <c r="V55" s="53">
        <f t="shared" si="8"/>
        <v>25.950801420211793</v>
      </c>
      <c r="W55" s="53">
        <f t="shared" si="9"/>
        <v>23.012676525115968</v>
      </c>
      <c r="X55" s="53">
        <f t="shared" si="10"/>
        <v>32.16639857292175</v>
      </c>
    </row>
    <row r="56" spans="1:24" ht="18.75" x14ac:dyDescent="0.25">
      <c r="A56" s="52">
        <v>50</v>
      </c>
      <c r="B56" s="53">
        <v>27.150618553161621</v>
      </c>
      <c r="C56" s="53">
        <v>28.085181713104248</v>
      </c>
      <c r="D56" s="53">
        <v>26.601075172424316</v>
      </c>
      <c r="E56" s="53">
        <v>23.104665279388428</v>
      </c>
      <c r="F56" s="53">
        <v>32.224730253219604</v>
      </c>
      <c r="H56" s="52">
        <v>50</v>
      </c>
      <c r="I56" s="53">
        <f t="shared" ca="1" si="17"/>
        <v>0.79288366825487322</v>
      </c>
      <c r="J56" s="53">
        <f t="shared" ca="1" si="17"/>
        <v>0.39115627025421762</v>
      </c>
      <c r="K56" s="53">
        <f t="shared" ca="1" si="17"/>
        <v>0.20332609916021982</v>
      </c>
      <c r="L56" s="53">
        <f t="shared" ca="1" si="17"/>
        <v>0.51584774241950704</v>
      </c>
      <c r="M56" s="53">
        <f t="shared" ca="1" si="17"/>
        <v>0.67714059847443042</v>
      </c>
      <c r="N56" s="53">
        <f t="shared" ca="1" si="17"/>
        <v>0.2509263339883856</v>
      </c>
      <c r="O56" s="53">
        <f t="shared" ca="1" si="14"/>
        <v>2.8312807125516337</v>
      </c>
      <c r="P56" s="53">
        <f t="shared" ca="1" si="3"/>
        <v>-0.23860510454340428</v>
      </c>
      <c r="Q56" s="53">
        <f t="shared" ca="1" si="15"/>
        <v>-18.400092608157131</v>
      </c>
      <c r="R56" s="53">
        <f t="shared" ca="1" si="5"/>
        <v>20.799953695921435</v>
      </c>
      <c r="T56" s="53">
        <f t="shared" si="16"/>
        <v>27.150618553161621</v>
      </c>
      <c r="U56" s="53">
        <f t="shared" si="7"/>
        <v>28.085181713104248</v>
      </c>
      <c r="V56" s="53">
        <f t="shared" si="8"/>
        <v>26.601075172424316</v>
      </c>
      <c r="W56" s="53">
        <f t="shared" si="9"/>
        <v>23.104665279388428</v>
      </c>
      <c r="X56" s="53">
        <f t="shared" si="10"/>
        <v>32.224730253219604</v>
      </c>
    </row>
    <row r="57" spans="1:24" ht="18.75" x14ac:dyDescent="0.25">
      <c r="A57" s="52">
        <v>51</v>
      </c>
      <c r="B57" s="53">
        <v>27.383292865753177</v>
      </c>
      <c r="C57" s="53">
        <v>27.695789527893069</v>
      </c>
      <c r="D57" s="53">
        <v>26.512773227691653</v>
      </c>
      <c r="E57" s="53">
        <v>23.754976463317874</v>
      </c>
      <c r="F57" s="53">
        <v>32.905005884170535</v>
      </c>
      <c r="H57" s="52">
        <v>51</v>
      </c>
      <c r="I57" s="53">
        <f t="shared" ref="I57:N66" ca="1" si="18">RAND()</f>
        <v>0.89057199387721064</v>
      </c>
      <c r="J57" s="53">
        <f t="shared" ca="1" si="18"/>
        <v>0.71421467650980952</v>
      </c>
      <c r="K57" s="53">
        <f t="shared" ca="1" si="18"/>
        <v>2.9805584598637913E-2</v>
      </c>
      <c r="L57" s="53">
        <f t="shared" ca="1" si="18"/>
        <v>0.21285702939278817</v>
      </c>
      <c r="M57" s="53">
        <f t="shared" ca="1" si="18"/>
        <v>5.8972627354732077E-2</v>
      </c>
      <c r="N57" s="53">
        <f t="shared" ca="1" si="18"/>
        <v>0.39096171861161566</v>
      </c>
      <c r="O57" s="53">
        <f t="shared" ca="1" si="14"/>
        <v>2.2973836303447941</v>
      </c>
      <c r="P57" s="53">
        <f t="shared" ca="1" si="3"/>
        <v>-0.99364959911174011</v>
      </c>
      <c r="Q57" s="53">
        <f t="shared" ca="1" si="15"/>
        <v>-19.393742207268872</v>
      </c>
      <c r="R57" s="53">
        <f t="shared" ca="1" si="5"/>
        <v>20.503128896365567</v>
      </c>
      <c r="T57" s="53">
        <f t="shared" si="16"/>
        <v>27.383292865753177</v>
      </c>
      <c r="U57" s="53">
        <f t="shared" si="7"/>
        <v>27.695789527893069</v>
      </c>
      <c r="V57" s="53">
        <f t="shared" si="8"/>
        <v>26.512773227691653</v>
      </c>
      <c r="W57" s="53">
        <f t="shared" si="9"/>
        <v>23.754976463317874</v>
      </c>
      <c r="X57" s="53">
        <f t="shared" si="10"/>
        <v>32.905005884170535</v>
      </c>
    </row>
    <row r="58" spans="1:24" ht="18.75" x14ac:dyDescent="0.25">
      <c r="A58" s="52">
        <v>52</v>
      </c>
      <c r="B58" s="53">
        <v>27.479022884368895</v>
      </c>
      <c r="C58" s="53">
        <v>27.435032272338866</v>
      </c>
      <c r="D58" s="53">
        <v>26.780836009979247</v>
      </c>
      <c r="E58" s="53">
        <v>24.62886276245117</v>
      </c>
      <c r="F58" s="53">
        <v>33.21391668319702</v>
      </c>
      <c r="H58" s="52">
        <v>52</v>
      </c>
      <c r="I58" s="53">
        <f t="shared" ca="1" si="18"/>
        <v>5.6613711263653332E-2</v>
      </c>
      <c r="J58" s="53">
        <f t="shared" ca="1" si="18"/>
        <v>0.36694421550617617</v>
      </c>
      <c r="K58" s="53">
        <f t="shared" ca="1" si="18"/>
        <v>0.54606580343606737</v>
      </c>
      <c r="L58" s="53">
        <f t="shared" ca="1" si="18"/>
        <v>0.48951137571290537</v>
      </c>
      <c r="M58" s="53">
        <f t="shared" ca="1" si="18"/>
        <v>0.28325400306559445</v>
      </c>
      <c r="N58" s="53">
        <f t="shared" ca="1" si="18"/>
        <v>0.79893963265760348</v>
      </c>
      <c r="O58" s="53">
        <f t="shared" ca="1" si="14"/>
        <v>2.5413287416420003</v>
      </c>
      <c r="P58" s="53">
        <f t="shared" ca="1" si="3"/>
        <v>-0.64865911424061695</v>
      </c>
      <c r="Q58" s="53">
        <f t="shared" ca="1" si="15"/>
        <v>-20.042401321509487</v>
      </c>
      <c r="R58" s="53">
        <f t="shared" ca="1" si="5"/>
        <v>20.378799339245255</v>
      </c>
      <c r="T58" s="53">
        <f t="shared" si="16"/>
        <v>27.479022884368895</v>
      </c>
      <c r="U58" s="53">
        <f t="shared" si="7"/>
        <v>27.435032272338866</v>
      </c>
      <c r="V58" s="53">
        <f t="shared" si="8"/>
        <v>26.780836009979247</v>
      </c>
      <c r="W58" s="53">
        <f t="shared" si="9"/>
        <v>24.62886276245117</v>
      </c>
      <c r="X58" s="53">
        <f t="shared" si="10"/>
        <v>33.21391668319702</v>
      </c>
    </row>
    <row r="59" spans="1:24" ht="18.75" x14ac:dyDescent="0.25">
      <c r="A59" s="52">
        <v>53</v>
      </c>
      <c r="B59" s="53">
        <v>27.188541507720949</v>
      </c>
      <c r="C59" s="53">
        <v>27.163429355621339</v>
      </c>
      <c r="D59" s="53">
        <v>26.67753372192383</v>
      </c>
      <c r="E59" s="53">
        <v>24.99859437942505</v>
      </c>
      <c r="F59" s="53">
        <v>32.74640235900879</v>
      </c>
      <c r="H59" s="52">
        <v>53</v>
      </c>
      <c r="I59" s="53">
        <f t="shared" ca="1" si="18"/>
        <v>9.5806933144913509E-2</v>
      </c>
      <c r="J59" s="53">
        <f t="shared" ca="1" si="18"/>
        <v>0.56524598362976664</v>
      </c>
      <c r="K59" s="53">
        <f t="shared" ca="1" si="18"/>
        <v>0.24691111985579817</v>
      </c>
      <c r="L59" s="53">
        <f t="shared" ca="1" si="18"/>
        <v>0.8442534574989039</v>
      </c>
      <c r="M59" s="53">
        <f t="shared" ca="1" si="18"/>
        <v>0.18739931117437014</v>
      </c>
      <c r="N59" s="53">
        <f t="shared" ca="1" si="18"/>
        <v>0.70659984400561382</v>
      </c>
      <c r="O59" s="53">
        <f t="shared" ca="1" si="14"/>
        <v>2.6462166493093662</v>
      </c>
      <c r="P59" s="53">
        <f t="shared" ca="1" si="3"/>
        <v>-0.50032521268849117</v>
      </c>
      <c r="Q59" s="53">
        <f t="shared" ca="1" si="15"/>
        <v>-20.542726534197978</v>
      </c>
      <c r="R59" s="53">
        <f t="shared" ca="1" si="5"/>
        <v>20.32863673290101</v>
      </c>
      <c r="T59" s="53">
        <f t="shared" si="16"/>
        <v>27.188541507720949</v>
      </c>
      <c r="U59" s="53">
        <f t="shared" si="7"/>
        <v>27.163429355621339</v>
      </c>
      <c r="V59" s="53">
        <f t="shared" si="8"/>
        <v>26.67753372192383</v>
      </c>
      <c r="W59" s="53">
        <f t="shared" si="9"/>
        <v>24.99859437942505</v>
      </c>
      <c r="X59" s="53">
        <f t="shared" si="10"/>
        <v>32.74640235900879</v>
      </c>
    </row>
    <row r="60" spans="1:24" ht="18.75" x14ac:dyDescent="0.25">
      <c r="A60" s="52">
        <v>54</v>
      </c>
      <c r="B60" s="53">
        <v>26.88721423149109</v>
      </c>
      <c r="C60" s="53">
        <v>27.020461368560792</v>
      </c>
      <c r="D60" s="53">
        <v>26.937287139892579</v>
      </c>
      <c r="E60" s="53">
        <v>25.990270423889161</v>
      </c>
      <c r="F60" s="53">
        <v>32.907522964477536</v>
      </c>
      <c r="H60" s="52">
        <v>54</v>
      </c>
      <c r="I60" s="53">
        <f t="shared" ca="1" si="18"/>
        <v>0.23849860751432517</v>
      </c>
      <c r="J60" s="53">
        <f t="shared" ca="1" si="18"/>
        <v>0.48573739062610199</v>
      </c>
      <c r="K60" s="53">
        <f t="shared" ca="1" si="18"/>
        <v>0.43856298720149212</v>
      </c>
      <c r="L60" s="53">
        <f t="shared" ca="1" si="18"/>
        <v>0.99790076426945451</v>
      </c>
      <c r="M60" s="53">
        <f t="shared" ca="1" si="18"/>
        <v>0.6519411963896673</v>
      </c>
      <c r="N60" s="53">
        <f t="shared" ca="1" si="18"/>
        <v>0.38810169053314203</v>
      </c>
      <c r="O60" s="53">
        <f t="shared" ca="1" si="14"/>
        <v>3.2007426365341831</v>
      </c>
      <c r="P60" s="53">
        <f t="shared" ca="1" si="3"/>
        <v>0.28389295913317453</v>
      </c>
      <c r="Q60" s="53">
        <f t="shared" ca="1" si="15"/>
        <v>-20.258833575064802</v>
      </c>
      <c r="R60" s="53">
        <f t="shared" ca="1" si="5"/>
        <v>20.670583212467598</v>
      </c>
      <c r="T60" s="53">
        <f t="shared" si="16"/>
        <v>26.88721423149109</v>
      </c>
      <c r="U60" s="53">
        <f t="shared" si="7"/>
        <v>27.020461368560792</v>
      </c>
      <c r="V60" s="53">
        <f t="shared" si="8"/>
        <v>26.937287139892579</v>
      </c>
      <c r="W60" s="53">
        <f t="shared" si="9"/>
        <v>25.990270423889161</v>
      </c>
      <c r="X60" s="53">
        <f t="shared" si="10"/>
        <v>32.907522964477536</v>
      </c>
    </row>
    <row r="61" spans="1:24" ht="18.75" x14ac:dyDescent="0.25">
      <c r="A61" s="52">
        <v>55</v>
      </c>
      <c r="B61" s="53">
        <v>27.183363199234009</v>
      </c>
      <c r="C61" s="53">
        <v>28.132226943969727</v>
      </c>
      <c r="D61" s="53">
        <v>26.889297008514404</v>
      </c>
      <c r="E61" s="53">
        <v>26.212212085723877</v>
      </c>
      <c r="F61" s="53">
        <v>34.057797908782959</v>
      </c>
      <c r="H61" s="52">
        <v>55</v>
      </c>
      <c r="I61" s="53">
        <f t="shared" ca="1" si="18"/>
        <v>0.26703972037079782</v>
      </c>
      <c r="J61" s="53">
        <f t="shared" ca="1" si="18"/>
        <v>0.92039938672458155</v>
      </c>
      <c r="K61" s="53">
        <f t="shared" ca="1" si="18"/>
        <v>0.90799890008658579</v>
      </c>
      <c r="L61" s="53">
        <f t="shared" ca="1" si="18"/>
        <v>0.76038423564654822</v>
      </c>
      <c r="M61" s="53">
        <f t="shared" ca="1" si="18"/>
        <v>6.2021878042280432E-2</v>
      </c>
      <c r="N61" s="53">
        <f t="shared" ca="1" si="18"/>
        <v>0.49611766157170611</v>
      </c>
      <c r="O61" s="53">
        <f t="shared" ca="1" si="14"/>
        <v>3.4139617824424997</v>
      </c>
      <c r="P61" s="53">
        <f t="shared" ca="1" si="3"/>
        <v>0.58543036703432361</v>
      </c>
      <c r="Q61" s="53">
        <f t="shared" ca="1" si="15"/>
        <v>-19.673403208030479</v>
      </c>
      <c r="R61" s="53">
        <f t="shared" ca="1" si="5"/>
        <v>21.163298395984761</v>
      </c>
      <c r="T61" s="53">
        <f t="shared" si="16"/>
        <v>27.183363199234009</v>
      </c>
      <c r="U61" s="53">
        <f t="shared" si="7"/>
        <v>28.132226943969727</v>
      </c>
      <c r="V61" s="53">
        <f t="shared" si="8"/>
        <v>26.889297008514404</v>
      </c>
      <c r="W61" s="53">
        <f t="shared" si="9"/>
        <v>26.212212085723877</v>
      </c>
      <c r="X61" s="53">
        <f t="shared" si="10"/>
        <v>34.057797908782959</v>
      </c>
    </row>
    <row r="62" spans="1:24" ht="18.75" x14ac:dyDescent="0.25">
      <c r="A62" s="52">
        <v>56</v>
      </c>
      <c r="B62" s="53">
        <v>27.234245967864993</v>
      </c>
      <c r="C62" s="53">
        <v>27.841469001770022</v>
      </c>
      <c r="D62" s="53">
        <v>26.963250827789309</v>
      </c>
      <c r="E62" s="53">
        <v>25.188887310028079</v>
      </c>
      <c r="F62" s="53">
        <v>34.46949763298035</v>
      </c>
      <c r="H62" s="52">
        <v>56</v>
      </c>
      <c r="I62" s="53">
        <f t="shared" ca="1" si="18"/>
        <v>0.48586642911688127</v>
      </c>
      <c r="J62" s="53">
        <f t="shared" ca="1" si="18"/>
        <v>0.65866716424001237</v>
      </c>
      <c r="K62" s="53">
        <f t="shared" ca="1" si="18"/>
        <v>0.72278856773920575</v>
      </c>
      <c r="L62" s="53">
        <f t="shared" ca="1" si="18"/>
        <v>0.95469324317704685</v>
      </c>
      <c r="M62" s="53">
        <f t="shared" ca="1" si="18"/>
        <v>0.76880948989352604</v>
      </c>
      <c r="N62" s="53">
        <f t="shared" ca="1" si="18"/>
        <v>0.23763956050937807</v>
      </c>
      <c r="O62" s="53">
        <f t="shared" ca="1" si="14"/>
        <v>3.82846445467605</v>
      </c>
      <c r="P62" s="53">
        <f t="shared" ca="1" si="3"/>
        <v>1.1716256677469001</v>
      </c>
      <c r="Q62" s="53">
        <f t="shared" ca="1" si="15"/>
        <v>-18.501777540283577</v>
      </c>
      <c r="R62" s="53">
        <f t="shared" ca="1" si="5"/>
        <v>21.949111229858215</v>
      </c>
      <c r="T62" s="53">
        <f t="shared" si="16"/>
        <v>27.234245967864993</v>
      </c>
      <c r="U62" s="53">
        <f t="shared" si="7"/>
        <v>27.841469001770022</v>
      </c>
      <c r="V62" s="53">
        <f t="shared" si="8"/>
        <v>26.963250827789309</v>
      </c>
      <c r="W62" s="53">
        <f t="shared" si="9"/>
        <v>25.188887310028079</v>
      </c>
      <c r="X62" s="53">
        <f t="shared" si="10"/>
        <v>34.46949763298035</v>
      </c>
    </row>
    <row r="63" spans="1:24" ht="18.75" x14ac:dyDescent="0.25">
      <c r="A63" s="52">
        <v>57</v>
      </c>
      <c r="B63" s="53">
        <v>27.280973815917967</v>
      </c>
      <c r="C63" s="53">
        <v>28.305444622039794</v>
      </c>
      <c r="D63" s="53">
        <v>27.400260353088377</v>
      </c>
      <c r="E63" s="53">
        <v>25.028618717193602</v>
      </c>
      <c r="F63" s="53">
        <v>34.370351457595824</v>
      </c>
      <c r="H63" s="52">
        <v>57</v>
      </c>
      <c r="I63" s="53">
        <f t="shared" ca="1" si="18"/>
        <v>0.8685344824639486</v>
      </c>
      <c r="J63" s="53">
        <f t="shared" ca="1" si="18"/>
        <v>0.39980297138879439</v>
      </c>
      <c r="K63" s="53">
        <f t="shared" ca="1" si="18"/>
        <v>0.29873221380627579</v>
      </c>
      <c r="L63" s="53">
        <f t="shared" ca="1" si="18"/>
        <v>0.50403649226722891</v>
      </c>
      <c r="M63" s="53">
        <f t="shared" ca="1" si="18"/>
        <v>0.76791666673898384</v>
      </c>
      <c r="N63" s="53">
        <f t="shared" ca="1" si="18"/>
        <v>0.86200235680539794</v>
      </c>
      <c r="O63" s="53">
        <f t="shared" ca="1" si="14"/>
        <v>3.7010251834706294</v>
      </c>
      <c r="P63" s="53">
        <f t="shared" ca="1" si="3"/>
        <v>0.99139932202925118</v>
      </c>
      <c r="Q63" s="53">
        <f t="shared" ca="1" si="15"/>
        <v>-17.510378218254324</v>
      </c>
      <c r="R63" s="53">
        <f t="shared" ca="1" si="5"/>
        <v>22.644810890872836</v>
      </c>
      <c r="T63" s="53">
        <f t="shared" si="16"/>
        <v>27.280973815917967</v>
      </c>
      <c r="U63" s="53">
        <f t="shared" si="7"/>
        <v>28.305444622039794</v>
      </c>
      <c r="V63" s="53">
        <f t="shared" si="8"/>
        <v>27.400260353088377</v>
      </c>
      <c r="W63" s="53">
        <f t="shared" si="9"/>
        <v>25.028618717193602</v>
      </c>
      <c r="X63" s="53">
        <f t="shared" si="10"/>
        <v>34.370351457595824</v>
      </c>
    </row>
    <row r="64" spans="1:24" ht="18.75" x14ac:dyDescent="0.25">
      <c r="A64" s="52">
        <v>58</v>
      </c>
      <c r="B64" s="53">
        <v>27.816856241226198</v>
      </c>
      <c r="C64" s="53">
        <v>27.632475948333742</v>
      </c>
      <c r="D64" s="53">
        <v>27.72479329109192</v>
      </c>
      <c r="E64" s="53">
        <v>25.623083209991456</v>
      </c>
      <c r="F64" s="53">
        <v>34.634261226654054</v>
      </c>
      <c r="H64" s="52">
        <v>58</v>
      </c>
      <c r="I64" s="53">
        <f t="shared" ca="1" si="18"/>
        <v>0.35397790851759847</v>
      </c>
      <c r="J64" s="53">
        <f t="shared" ca="1" si="18"/>
        <v>7.5284288110671338E-2</v>
      </c>
      <c r="K64" s="53">
        <f t="shared" ca="1" si="18"/>
        <v>0.46181972545386385</v>
      </c>
      <c r="L64" s="53">
        <f t="shared" ca="1" si="18"/>
        <v>0.61307491031471828</v>
      </c>
      <c r="M64" s="53">
        <f t="shared" ca="1" si="18"/>
        <v>0.78606004698900656</v>
      </c>
      <c r="N64" s="53">
        <f t="shared" ca="1" si="18"/>
        <v>0.30442805039276577</v>
      </c>
      <c r="O64" s="53">
        <f t="shared" ca="1" si="14"/>
        <v>2.594644929778624</v>
      </c>
      <c r="P64" s="53">
        <f t="shared" ca="1" si="3"/>
        <v>-0.57325863788376819</v>
      </c>
      <c r="Q64" s="53">
        <f t="shared" ca="1" si="15"/>
        <v>-18.083636856138092</v>
      </c>
      <c r="R64" s="53">
        <f t="shared" ca="1" si="5"/>
        <v>22.558181571930955</v>
      </c>
      <c r="T64" s="53">
        <f t="shared" si="16"/>
        <v>27.816856241226198</v>
      </c>
      <c r="U64" s="53">
        <f t="shared" si="7"/>
        <v>27.632475948333742</v>
      </c>
      <c r="V64" s="53">
        <f t="shared" si="8"/>
        <v>27.72479329109192</v>
      </c>
      <c r="W64" s="53">
        <f t="shared" si="9"/>
        <v>25.623083209991456</v>
      </c>
      <c r="X64" s="53">
        <f t="shared" si="10"/>
        <v>34.634261226654054</v>
      </c>
    </row>
    <row r="65" spans="1:24" ht="18.75" x14ac:dyDescent="0.25">
      <c r="A65" s="52">
        <v>59</v>
      </c>
      <c r="B65" s="53">
        <v>28.215794134140015</v>
      </c>
      <c r="C65" s="53">
        <v>28.347030448913575</v>
      </c>
      <c r="D65" s="53">
        <v>28.177960920333863</v>
      </c>
      <c r="E65" s="53">
        <v>25.713393020629884</v>
      </c>
      <c r="F65" s="53">
        <v>34.823703575134275</v>
      </c>
      <c r="H65" s="52">
        <v>59</v>
      </c>
      <c r="I65" s="53">
        <f t="shared" ca="1" si="18"/>
        <v>0.33865897700831926</v>
      </c>
      <c r="J65" s="53">
        <f t="shared" ca="1" si="18"/>
        <v>0.87103198241434765</v>
      </c>
      <c r="K65" s="53">
        <f t="shared" ca="1" si="18"/>
        <v>0.58707495092475248</v>
      </c>
      <c r="L65" s="53">
        <f t="shared" ca="1" si="18"/>
        <v>0.77742002867674953</v>
      </c>
      <c r="M65" s="53">
        <f t="shared" ca="1" si="18"/>
        <v>0.55434731602062992</v>
      </c>
      <c r="N65" s="53">
        <f t="shared" ca="1" si="18"/>
        <v>0.88233871832889899</v>
      </c>
      <c r="O65" s="53">
        <f t="shared" ca="1" si="14"/>
        <v>4.0108719733736979</v>
      </c>
      <c r="P65" s="53">
        <f t="shared" ca="1" si="3"/>
        <v>1.4295888545679378</v>
      </c>
      <c r="Q65" s="53">
        <f t="shared" ca="1" si="15"/>
        <v>-16.654048001570153</v>
      </c>
      <c r="R65" s="53">
        <f t="shared" ca="1" si="5"/>
        <v>23.472975999214924</v>
      </c>
      <c r="T65" s="53">
        <f t="shared" si="16"/>
        <v>28.215794134140015</v>
      </c>
      <c r="U65" s="53">
        <f t="shared" si="7"/>
        <v>28.347030448913575</v>
      </c>
      <c r="V65" s="53">
        <f t="shared" si="8"/>
        <v>28.177960920333863</v>
      </c>
      <c r="W65" s="53">
        <f t="shared" si="9"/>
        <v>25.713393020629884</v>
      </c>
      <c r="X65" s="53">
        <f t="shared" si="10"/>
        <v>34.823703575134275</v>
      </c>
    </row>
    <row r="66" spans="1:24" ht="18.75" x14ac:dyDescent="0.25">
      <c r="A66" s="52">
        <v>60</v>
      </c>
      <c r="B66" s="53">
        <v>28.369465827941895</v>
      </c>
      <c r="C66" s="53">
        <v>29.221538782119751</v>
      </c>
      <c r="D66" s="53">
        <v>28.728605031967163</v>
      </c>
      <c r="E66" s="53">
        <v>26.058436393737793</v>
      </c>
      <c r="F66" s="53">
        <v>35.135089874267578</v>
      </c>
      <c r="H66" s="52">
        <v>60</v>
      </c>
      <c r="I66" s="53">
        <f t="shared" ca="1" si="18"/>
        <v>0.15106143554065232</v>
      </c>
      <c r="J66" s="53">
        <f t="shared" ca="1" si="18"/>
        <v>8.3484326997647296E-2</v>
      </c>
      <c r="K66" s="53">
        <f t="shared" ca="1" si="18"/>
        <v>0.51303416250184353</v>
      </c>
      <c r="L66" s="53">
        <f t="shared" ca="1" si="18"/>
        <v>0.58072720730331118</v>
      </c>
      <c r="M66" s="53">
        <f t="shared" ca="1" si="18"/>
        <v>0.32584839541043575</v>
      </c>
      <c r="N66" s="53">
        <f t="shared" ca="1" si="18"/>
        <v>0.9693487952263109</v>
      </c>
      <c r="O66" s="53">
        <f t="shared" ca="1" si="14"/>
        <v>2.6235043229802013</v>
      </c>
      <c r="P66" s="53">
        <f t="shared" ca="1" si="3"/>
        <v>-0.53244529261623974</v>
      </c>
      <c r="Q66" s="53">
        <f t="shared" ca="1" si="15"/>
        <v>-17.186493294186391</v>
      </c>
      <c r="R66" s="53">
        <f t="shared" ca="1" si="5"/>
        <v>23.406753352906804</v>
      </c>
      <c r="T66" s="53">
        <f t="shared" si="16"/>
        <v>28.369465827941895</v>
      </c>
      <c r="U66" s="53">
        <f t="shared" si="7"/>
        <v>29.221538782119751</v>
      </c>
      <c r="V66" s="53">
        <f t="shared" si="8"/>
        <v>28.728605031967163</v>
      </c>
      <c r="W66" s="53">
        <f t="shared" si="9"/>
        <v>26.058436393737793</v>
      </c>
      <c r="X66" s="53">
        <f t="shared" si="10"/>
        <v>35.135089874267578</v>
      </c>
    </row>
    <row r="67" spans="1:24" ht="18.75" x14ac:dyDescent="0.25">
      <c r="A67" s="52">
        <v>61</v>
      </c>
      <c r="B67" s="53">
        <v>28.166619014739993</v>
      </c>
      <c r="C67" s="53">
        <v>29.350780439376834</v>
      </c>
      <c r="D67" s="53">
        <v>28.901193094253543</v>
      </c>
      <c r="E67" s="53">
        <v>27.000956249237063</v>
      </c>
      <c r="F67" s="53">
        <v>35.075111103057864</v>
      </c>
      <c r="H67" s="52">
        <v>61</v>
      </c>
      <c r="I67" s="53">
        <f t="shared" ref="I67:N76" ca="1" si="19">RAND()</f>
        <v>0.22009353604702397</v>
      </c>
      <c r="J67" s="53">
        <f t="shared" ca="1" si="19"/>
        <v>0.29230936304603738</v>
      </c>
      <c r="K67" s="53">
        <f t="shared" ca="1" si="19"/>
        <v>0.37316142961552701</v>
      </c>
      <c r="L67" s="53">
        <f t="shared" ca="1" si="19"/>
        <v>0.71590353488613412</v>
      </c>
      <c r="M67" s="53">
        <f t="shared" ca="1" si="19"/>
        <v>0.47883233799054514</v>
      </c>
      <c r="N67" s="53">
        <f t="shared" ca="1" si="19"/>
        <v>0.43194389092288865</v>
      </c>
      <c r="O67" s="53">
        <f t="shared" ca="1" si="14"/>
        <v>2.5122440925081562</v>
      </c>
      <c r="P67" s="53">
        <f t="shared" ca="1" si="3"/>
        <v>-0.68979101950256216</v>
      </c>
      <c r="Q67" s="53">
        <f t="shared" ca="1" si="15"/>
        <v>-17.876284313688952</v>
      </c>
      <c r="R67" s="53">
        <f t="shared" ca="1" si="5"/>
        <v>23.261857843155525</v>
      </c>
      <c r="T67" s="53">
        <f t="shared" si="16"/>
        <v>28.166619014739993</v>
      </c>
      <c r="U67" s="53">
        <f t="shared" si="7"/>
        <v>29.350780439376834</v>
      </c>
      <c r="V67" s="53">
        <f t="shared" si="8"/>
        <v>28.901193094253543</v>
      </c>
      <c r="W67" s="53">
        <f t="shared" si="9"/>
        <v>27.000956249237063</v>
      </c>
      <c r="X67" s="53">
        <f t="shared" si="10"/>
        <v>35.075111103057864</v>
      </c>
    </row>
    <row r="68" spans="1:24" ht="18.75" x14ac:dyDescent="0.25">
      <c r="A68" s="52">
        <v>62</v>
      </c>
      <c r="B68" s="53">
        <v>28.938079738616942</v>
      </c>
      <c r="C68" s="53">
        <v>30.343078041076659</v>
      </c>
      <c r="D68" s="53">
        <v>29.569626712799071</v>
      </c>
      <c r="E68" s="53">
        <v>27.572111034393309</v>
      </c>
      <c r="F68" s="53">
        <v>35.371497058868407</v>
      </c>
      <c r="H68" s="52">
        <v>62</v>
      </c>
      <c r="I68" s="53">
        <f t="shared" ca="1" si="19"/>
        <v>0.10141887743557099</v>
      </c>
      <c r="J68" s="53">
        <f t="shared" ca="1" si="19"/>
        <v>0.41773502069882973</v>
      </c>
      <c r="K68" s="53">
        <f t="shared" ca="1" si="19"/>
        <v>0.3736917979288592</v>
      </c>
      <c r="L68" s="53">
        <f t="shared" ca="1" si="19"/>
        <v>0.13558482865115762</v>
      </c>
      <c r="M68" s="53">
        <f t="shared" ca="1" si="19"/>
        <v>4.5102439553830198E-2</v>
      </c>
      <c r="N68" s="53">
        <f t="shared" ca="1" si="19"/>
        <v>0.35380212646640141</v>
      </c>
      <c r="O68" s="53">
        <f t="shared" ca="1" si="14"/>
        <v>1.4273350907346489</v>
      </c>
      <c r="P68" s="53">
        <f t="shared" ca="1" si="3"/>
        <v>-2.2240840437513123</v>
      </c>
      <c r="Q68" s="53">
        <f t="shared" ca="1" si="15"/>
        <v>-20.100368357440264</v>
      </c>
      <c r="R68" s="53">
        <f t="shared" ca="1" si="5"/>
        <v>22.349815821279869</v>
      </c>
      <c r="T68" s="53">
        <f t="shared" si="16"/>
        <v>28.938079738616942</v>
      </c>
      <c r="U68" s="53">
        <f t="shared" si="7"/>
        <v>30.343078041076659</v>
      </c>
      <c r="V68" s="53">
        <f t="shared" si="8"/>
        <v>29.569626712799071</v>
      </c>
      <c r="W68" s="53">
        <f t="shared" si="9"/>
        <v>27.572111034393309</v>
      </c>
      <c r="X68" s="53">
        <f t="shared" si="10"/>
        <v>35.371497058868407</v>
      </c>
    </row>
    <row r="69" spans="1:24" ht="18.75" x14ac:dyDescent="0.25">
      <c r="A69" s="52">
        <v>63</v>
      </c>
      <c r="B69" s="53">
        <v>28.118601417541505</v>
      </c>
      <c r="C69" s="53">
        <v>31.831220722198488</v>
      </c>
      <c r="D69" s="53">
        <v>30.09442481994629</v>
      </c>
      <c r="E69" s="53">
        <v>27.132420158386232</v>
      </c>
      <c r="F69" s="53">
        <v>34.796517944335939</v>
      </c>
      <c r="H69" s="52">
        <v>63</v>
      </c>
      <c r="I69" s="53">
        <f t="shared" ca="1" si="19"/>
        <v>0.57244902679445553</v>
      </c>
      <c r="J69" s="53">
        <f t="shared" ca="1" si="19"/>
        <v>1.4857287360455773E-2</v>
      </c>
      <c r="K69" s="53">
        <f t="shared" ca="1" si="19"/>
        <v>0.85795229350468061</v>
      </c>
      <c r="L69" s="53">
        <f t="shared" ca="1" si="19"/>
        <v>0.44485043739238106</v>
      </c>
      <c r="M69" s="53">
        <f t="shared" ca="1" si="19"/>
        <v>1.530028151866869E-2</v>
      </c>
      <c r="N69" s="53">
        <f t="shared" ca="1" si="19"/>
        <v>0.55948523809264727</v>
      </c>
      <c r="O69" s="53">
        <f t="shared" ca="1" si="14"/>
        <v>2.4648945646632892</v>
      </c>
      <c r="P69" s="53">
        <f t="shared" ca="1" si="3"/>
        <v>-0.75675336395273562</v>
      </c>
      <c r="Q69" s="53">
        <f t="shared" ca="1" si="15"/>
        <v>-20.857121721393</v>
      </c>
      <c r="R69" s="53">
        <f t="shared" ca="1" si="5"/>
        <v>22.171439139303502</v>
      </c>
      <c r="T69" s="53">
        <f t="shared" si="16"/>
        <v>28.118601417541505</v>
      </c>
      <c r="U69" s="53">
        <f t="shared" si="7"/>
        <v>31.831220722198488</v>
      </c>
      <c r="V69" s="53">
        <f t="shared" si="8"/>
        <v>30.09442481994629</v>
      </c>
      <c r="W69" s="53">
        <f t="shared" si="9"/>
        <v>27.132420158386232</v>
      </c>
      <c r="X69" s="53">
        <f t="shared" si="10"/>
        <v>34.796517944335939</v>
      </c>
    </row>
    <row r="70" spans="1:24" ht="18.75" x14ac:dyDescent="0.25">
      <c r="A70" s="52">
        <v>64</v>
      </c>
      <c r="B70" s="53">
        <v>29.093010950088498</v>
      </c>
      <c r="C70" s="53">
        <v>31.941307592391965</v>
      </c>
      <c r="D70" s="53">
        <v>29.747857856750485</v>
      </c>
      <c r="E70" s="53">
        <v>27.024466323852536</v>
      </c>
      <c r="F70" s="53">
        <v>35.609062242507932</v>
      </c>
      <c r="H70" s="52">
        <v>64</v>
      </c>
      <c r="I70" s="53">
        <f t="shared" ca="1" si="19"/>
        <v>0.14105409898045185</v>
      </c>
      <c r="J70" s="53">
        <f t="shared" ca="1" si="19"/>
        <v>0.78511351106477933</v>
      </c>
      <c r="K70" s="53">
        <f t="shared" ca="1" si="19"/>
        <v>0.36622252339089678</v>
      </c>
      <c r="L70" s="53">
        <f t="shared" ca="1" si="19"/>
        <v>0.84732401983742256</v>
      </c>
      <c r="M70" s="53">
        <f t="shared" ca="1" si="19"/>
        <v>0.42727359996161463</v>
      </c>
      <c r="N70" s="53">
        <f t="shared" ca="1" si="19"/>
        <v>0.48440496667994026</v>
      </c>
      <c r="O70" s="53">
        <f t="shared" ca="1" si="14"/>
        <v>3.0513927199151056</v>
      </c>
      <c r="P70" s="53">
        <f t="shared" ca="1" si="3"/>
        <v>7.2680281511184233E-2</v>
      </c>
      <c r="Q70" s="53">
        <f t="shared" ca="1" si="15"/>
        <v>-20.784441439881814</v>
      </c>
      <c r="R70" s="53">
        <f t="shared" ca="1" si="5"/>
        <v>22.407779280059088</v>
      </c>
      <c r="T70" s="53">
        <f t="shared" si="16"/>
        <v>29.093010950088498</v>
      </c>
      <c r="U70" s="53">
        <f t="shared" si="7"/>
        <v>31.941307592391965</v>
      </c>
      <c r="V70" s="53">
        <f t="shared" si="8"/>
        <v>29.747857856750485</v>
      </c>
      <c r="W70" s="53">
        <f t="shared" si="9"/>
        <v>27.024466323852536</v>
      </c>
      <c r="X70" s="53">
        <f t="shared" si="10"/>
        <v>35.609062242507932</v>
      </c>
    </row>
    <row r="71" spans="1:24" ht="18.75" x14ac:dyDescent="0.25">
      <c r="A71" s="52">
        <v>65</v>
      </c>
      <c r="B71" s="53">
        <v>30.196055173873901</v>
      </c>
      <c r="C71" s="53">
        <v>31.41444993019104</v>
      </c>
      <c r="D71" s="53">
        <v>28.764346599578857</v>
      </c>
      <c r="E71" s="53">
        <v>26.905666828155518</v>
      </c>
      <c r="F71" s="53">
        <v>35.651872396469116</v>
      </c>
      <c r="H71" s="52">
        <v>65</v>
      </c>
      <c r="I71" s="53">
        <f t="shared" ca="1" si="19"/>
        <v>0.85722202662887426</v>
      </c>
      <c r="J71" s="53">
        <f t="shared" ca="1" si="19"/>
        <v>0.91605392571841826</v>
      </c>
      <c r="K71" s="53">
        <f t="shared" ca="1" si="19"/>
        <v>0.2200679950370138</v>
      </c>
      <c r="L71" s="53">
        <f t="shared" ca="1" si="19"/>
        <v>0.31034226247356866</v>
      </c>
      <c r="M71" s="53">
        <f t="shared" ca="1" si="19"/>
        <v>0.68387074816849491</v>
      </c>
      <c r="N71" s="53">
        <f t="shared" ca="1" si="19"/>
        <v>0.55576484086256783</v>
      </c>
      <c r="O71" s="53">
        <f t="shared" ref="O71:O102" ca="1" si="20">SUM(I71:N71)</f>
        <v>3.5433217988889378</v>
      </c>
      <c r="P71" s="53">
        <f t="shared" ca="1" si="3"/>
        <v>0.76837305672168299</v>
      </c>
      <c r="Q71" s="53">
        <f t="shared" ca="1" si="15"/>
        <v>-20.016068383160132</v>
      </c>
      <c r="R71" s="53">
        <f t="shared" ca="1" si="5"/>
        <v>22.991965808419934</v>
      </c>
      <c r="T71" s="53">
        <f t="shared" si="16"/>
        <v>30.196055173873901</v>
      </c>
      <c r="U71" s="53">
        <f t="shared" si="7"/>
        <v>31.41444993019104</v>
      </c>
      <c r="V71" s="53">
        <f t="shared" si="8"/>
        <v>28.764346599578857</v>
      </c>
      <c r="W71" s="53">
        <f t="shared" si="9"/>
        <v>26.905666828155518</v>
      </c>
      <c r="X71" s="53">
        <f t="shared" si="10"/>
        <v>35.651872396469116</v>
      </c>
    </row>
    <row r="72" spans="1:24" ht="18.75" x14ac:dyDescent="0.25">
      <c r="A72" s="52">
        <v>66</v>
      </c>
      <c r="B72" s="53">
        <v>31.381729316711429</v>
      </c>
      <c r="C72" s="53">
        <v>31.775115680694583</v>
      </c>
      <c r="D72" s="53">
        <v>28.535568904876712</v>
      </c>
      <c r="E72" s="53">
        <v>26.649923038482669</v>
      </c>
      <c r="F72" s="53">
        <v>36.183836889266971</v>
      </c>
      <c r="H72" s="52">
        <v>66</v>
      </c>
      <c r="I72" s="53">
        <f t="shared" ca="1" si="19"/>
        <v>0.6280905194340749</v>
      </c>
      <c r="J72" s="53">
        <f t="shared" ca="1" si="19"/>
        <v>0.3888720137788193</v>
      </c>
      <c r="K72" s="53">
        <f t="shared" ca="1" si="19"/>
        <v>0.76993472264277119</v>
      </c>
      <c r="L72" s="53">
        <f t="shared" ca="1" si="19"/>
        <v>0.69755595722600916</v>
      </c>
      <c r="M72" s="53">
        <f t="shared" ca="1" si="19"/>
        <v>0.27557286732603392</v>
      </c>
      <c r="N72" s="53">
        <f t="shared" ca="1" si="19"/>
        <v>0.70848216073870895</v>
      </c>
      <c r="O72" s="53">
        <f t="shared" ca="1" si="20"/>
        <v>3.4685082411464174</v>
      </c>
      <c r="P72" s="53">
        <f t="shared" ref="P72:P135" ca="1" si="21">(O72-$P$1)/$P$2</f>
        <v>0.66257070871282797</v>
      </c>
      <c r="Q72" s="53">
        <f t="shared" ref="Q72:Q103" ca="1" si="22">Q71+P72</f>
        <v>-19.353497674447304</v>
      </c>
      <c r="R72" s="53">
        <f t="shared" ref="R72:R135" ca="1" si="23">$M$1+$M$2*H72+$M$4*$M$3*Q72</f>
        <v>23.523251162776351</v>
      </c>
      <c r="T72" s="53">
        <f t="shared" ref="T72:T103" si="24">B72</f>
        <v>31.381729316711429</v>
      </c>
      <c r="U72" s="53">
        <f t="shared" ref="U72:U135" si="25">C72</f>
        <v>31.775115680694583</v>
      </c>
      <c r="V72" s="53">
        <f t="shared" ref="V72:V135" si="26">D72</f>
        <v>28.535568904876712</v>
      </c>
      <c r="W72" s="53">
        <f t="shared" ref="W72:W135" si="27">E72</f>
        <v>26.649923038482669</v>
      </c>
      <c r="X72" s="53">
        <f t="shared" ref="X72:X135" si="28">F72</f>
        <v>36.183836889266971</v>
      </c>
    </row>
    <row r="73" spans="1:24" ht="18.75" x14ac:dyDescent="0.25">
      <c r="A73" s="52">
        <v>67</v>
      </c>
      <c r="B73" s="53">
        <v>31.454926395416258</v>
      </c>
      <c r="C73" s="53">
        <v>32.264416122436522</v>
      </c>
      <c r="D73" s="53">
        <v>27.802636528015135</v>
      </c>
      <c r="E73" s="53">
        <v>26.016123199462889</v>
      </c>
      <c r="F73" s="53">
        <v>37.078857088088988</v>
      </c>
      <c r="H73" s="52">
        <v>67</v>
      </c>
      <c r="I73" s="53">
        <f t="shared" ca="1" si="19"/>
        <v>0.586279447430056</v>
      </c>
      <c r="J73" s="53">
        <f t="shared" ca="1" si="19"/>
        <v>0.81733904601980145</v>
      </c>
      <c r="K73" s="53">
        <f t="shared" ca="1" si="19"/>
        <v>0.53726046858379573</v>
      </c>
      <c r="L73" s="53">
        <f t="shared" ca="1" si="19"/>
        <v>0.91617061861217064</v>
      </c>
      <c r="M73" s="53">
        <f t="shared" ca="1" si="19"/>
        <v>0.87345138778173992</v>
      </c>
      <c r="N73" s="53">
        <f t="shared" ca="1" si="19"/>
        <v>7.6802586101776593E-2</v>
      </c>
      <c r="O73" s="53">
        <f t="shared" ca="1" si="20"/>
        <v>3.8073035545293403</v>
      </c>
      <c r="P73" s="53">
        <f t="shared" ca="1" si="21"/>
        <v>1.1416996357674005</v>
      </c>
      <c r="Q73" s="53">
        <f t="shared" ca="1" si="22"/>
        <v>-18.211798038679902</v>
      </c>
      <c r="R73" s="53">
        <f t="shared" ca="1" si="23"/>
        <v>24.294100980660048</v>
      </c>
      <c r="T73" s="53">
        <f t="shared" si="24"/>
        <v>31.454926395416258</v>
      </c>
      <c r="U73" s="53">
        <f t="shared" si="25"/>
        <v>32.264416122436522</v>
      </c>
      <c r="V73" s="53">
        <f t="shared" si="26"/>
        <v>27.802636528015135</v>
      </c>
      <c r="W73" s="53">
        <f t="shared" si="27"/>
        <v>26.016123199462889</v>
      </c>
      <c r="X73" s="53">
        <f t="shared" si="28"/>
        <v>37.078857088088988</v>
      </c>
    </row>
    <row r="74" spans="1:24" ht="18.75" x14ac:dyDescent="0.25">
      <c r="A74" s="52">
        <v>68</v>
      </c>
      <c r="B74" s="53">
        <v>31.258389806747438</v>
      </c>
      <c r="C74" s="53">
        <v>32.977291679382326</v>
      </c>
      <c r="D74" s="53">
        <v>27.254125213623048</v>
      </c>
      <c r="E74" s="53">
        <v>26.378168678283693</v>
      </c>
      <c r="F74" s="53">
        <v>37.728611087799074</v>
      </c>
      <c r="H74" s="52">
        <v>68</v>
      </c>
      <c r="I74" s="53">
        <f t="shared" ca="1" si="19"/>
        <v>0.27554067044054609</v>
      </c>
      <c r="J74" s="53">
        <f t="shared" ca="1" si="19"/>
        <v>0.24634447089704969</v>
      </c>
      <c r="K74" s="53">
        <f t="shared" ca="1" si="19"/>
        <v>0.72338806849047121</v>
      </c>
      <c r="L74" s="53">
        <f t="shared" ca="1" si="19"/>
        <v>9.2257168795681022E-2</v>
      </c>
      <c r="M74" s="53">
        <f t="shared" ca="1" si="19"/>
        <v>0.90332445659745342</v>
      </c>
      <c r="N74" s="53">
        <f t="shared" ca="1" si="19"/>
        <v>0.79037239299967399</v>
      </c>
      <c r="O74" s="53">
        <f t="shared" ca="1" si="20"/>
        <v>3.0312272282208754</v>
      </c>
      <c r="P74" s="53">
        <f t="shared" ca="1" si="21"/>
        <v>4.4161969665281881E-2</v>
      </c>
      <c r="Q74" s="53">
        <f t="shared" ca="1" si="22"/>
        <v>-18.16763606901462</v>
      </c>
      <c r="R74" s="53">
        <f t="shared" ca="1" si="23"/>
        <v>24.516181965492692</v>
      </c>
      <c r="T74" s="53">
        <f t="shared" si="24"/>
        <v>31.258389806747438</v>
      </c>
      <c r="U74" s="53">
        <f t="shared" si="25"/>
        <v>32.977291679382326</v>
      </c>
      <c r="V74" s="53">
        <f t="shared" si="26"/>
        <v>27.254125213623048</v>
      </c>
      <c r="W74" s="53">
        <f t="shared" si="27"/>
        <v>26.378168678283693</v>
      </c>
      <c r="X74" s="53">
        <f t="shared" si="28"/>
        <v>37.728611087799074</v>
      </c>
    </row>
    <row r="75" spans="1:24" ht="18.75" x14ac:dyDescent="0.25">
      <c r="A75" s="52">
        <v>69</v>
      </c>
      <c r="B75" s="53">
        <v>31.316586542129514</v>
      </c>
      <c r="C75" s="53">
        <v>32.686012554168698</v>
      </c>
      <c r="D75" s="53">
        <v>28.803090381622312</v>
      </c>
      <c r="E75" s="53">
        <v>27.368849086761472</v>
      </c>
      <c r="F75" s="53">
        <v>37.241420555114743</v>
      </c>
      <c r="H75" s="52">
        <v>69</v>
      </c>
      <c r="I75" s="53">
        <f t="shared" ca="1" si="19"/>
        <v>0.45258479379312067</v>
      </c>
      <c r="J75" s="53">
        <f t="shared" ca="1" si="19"/>
        <v>0.68358203761351266</v>
      </c>
      <c r="K75" s="53">
        <f t="shared" ca="1" si="19"/>
        <v>0.3601971060408462</v>
      </c>
      <c r="L75" s="53">
        <f t="shared" ca="1" si="19"/>
        <v>0.38983207688386023</v>
      </c>
      <c r="M75" s="53">
        <f t="shared" ca="1" si="19"/>
        <v>0.56561501335665054</v>
      </c>
      <c r="N75" s="53">
        <f t="shared" ca="1" si="19"/>
        <v>0.73102958782076444</v>
      </c>
      <c r="O75" s="53">
        <f t="shared" ca="1" si="20"/>
        <v>3.1828406155087547</v>
      </c>
      <c r="P75" s="53">
        <f t="shared" ca="1" si="21"/>
        <v>0.25857567820512539</v>
      </c>
      <c r="Q75" s="53">
        <f t="shared" ca="1" si="22"/>
        <v>-17.909060390809493</v>
      </c>
      <c r="R75" s="53">
        <f t="shared" ca="1" si="23"/>
        <v>24.84546980459525</v>
      </c>
      <c r="T75" s="53">
        <f t="shared" si="24"/>
        <v>31.316586542129514</v>
      </c>
      <c r="U75" s="53">
        <f t="shared" si="25"/>
        <v>32.686012554168698</v>
      </c>
      <c r="V75" s="53">
        <f t="shared" si="26"/>
        <v>28.803090381622312</v>
      </c>
      <c r="W75" s="53">
        <f t="shared" si="27"/>
        <v>27.368849086761472</v>
      </c>
      <c r="X75" s="53">
        <f t="shared" si="28"/>
        <v>37.241420555114743</v>
      </c>
    </row>
    <row r="76" spans="1:24" ht="18.75" x14ac:dyDescent="0.25">
      <c r="A76" s="52">
        <v>70</v>
      </c>
      <c r="B76" s="53">
        <v>31.737838983535767</v>
      </c>
      <c r="C76" s="53">
        <v>33.016677379608154</v>
      </c>
      <c r="D76" s="53">
        <v>29.480690956115723</v>
      </c>
      <c r="E76" s="53">
        <v>26.715894222259521</v>
      </c>
      <c r="F76" s="53">
        <v>36.610594749450684</v>
      </c>
      <c r="H76" s="52">
        <v>70</v>
      </c>
      <c r="I76" s="53">
        <f t="shared" ca="1" si="19"/>
        <v>0.85609836074377887</v>
      </c>
      <c r="J76" s="53">
        <f t="shared" ca="1" si="19"/>
        <v>0.51586657480725684</v>
      </c>
      <c r="K76" s="53">
        <f t="shared" ca="1" si="19"/>
        <v>0.99467908602784483</v>
      </c>
      <c r="L76" s="53">
        <f t="shared" ca="1" si="19"/>
        <v>0.80191268632638923</v>
      </c>
      <c r="M76" s="53">
        <f t="shared" ca="1" si="19"/>
        <v>0.28003840295389526</v>
      </c>
      <c r="N76" s="53">
        <f t="shared" ca="1" si="19"/>
        <v>0.28631528837644493</v>
      </c>
      <c r="O76" s="53">
        <f t="shared" ca="1" si="20"/>
        <v>3.7349103992356101</v>
      </c>
      <c r="P76" s="53">
        <f t="shared" ca="1" si="21"/>
        <v>1.0393202537280255</v>
      </c>
      <c r="Q76" s="53">
        <f t="shared" ca="1" si="22"/>
        <v>-16.869740137081468</v>
      </c>
      <c r="R76" s="53">
        <f t="shared" ca="1" si="23"/>
        <v>25.565129931459268</v>
      </c>
      <c r="T76" s="53">
        <f t="shared" si="24"/>
        <v>31.737838983535767</v>
      </c>
      <c r="U76" s="53">
        <f t="shared" si="25"/>
        <v>33.016677379608154</v>
      </c>
      <c r="V76" s="53">
        <f t="shared" si="26"/>
        <v>29.480690956115723</v>
      </c>
      <c r="W76" s="53">
        <f t="shared" si="27"/>
        <v>26.715894222259521</v>
      </c>
      <c r="X76" s="53">
        <f t="shared" si="28"/>
        <v>36.610594749450684</v>
      </c>
    </row>
    <row r="77" spans="1:24" ht="18.75" x14ac:dyDescent="0.25">
      <c r="A77" s="52">
        <v>71</v>
      </c>
      <c r="B77" s="53">
        <v>31.435362768173221</v>
      </c>
      <c r="C77" s="53">
        <v>32.077608299255374</v>
      </c>
      <c r="D77" s="53">
        <v>29.147445392608645</v>
      </c>
      <c r="E77" s="53">
        <v>26.691574287414554</v>
      </c>
      <c r="F77" s="53">
        <v>36.873983097076419</v>
      </c>
      <c r="H77" s="52">
        <v>71</v>
      </c>
      <c r="I77" s="53">
        <f t="shared" ref="I77:N86" ca="1" si="29">RAND()</f>
        <v>5.7549404974328144E-2</v>
      </c>
      <c r="J77" s="53">
        <f t="shared" ca="1" si="29"/>
        <v>5.8928471315282338E-2</v>
      </c>
      <c r="K77" s="53">
        <f t="shared" ca="1" si="29"/>
        <v>0.83484672673491145</v>
      </c>
      <c r="L77" s="53">
        <f t="shared" ca="1" si="29"/>
        <v>0.70559469503886807</v>
      </c>
      <c r="M77" s="53">
        <f t="shared" ca="1" si="29"/>
        <v>0.40686112385179229</v>
      </c>
      <c r="N77" s="53">
        <f t="shared" ca="1" si="29"/>
        <v>6.1764498201543505E-2</v>
      </c>
      <c r="O77" s="53">
        <f t="shared" ca="1" si="20"/>
        <v>2.1255449201167256</v>
      </c>
      <c r="P77" s="53">
        <f t="shared" ca="1" si="21"/>
        <v>-1.2366662336569749</v>
      </c>
      <c r="Q77" s="53">
        <f t="shared" ca="1" si="22"/>
        <v>-18.106406370738444</v>
      </c>
      <c r="R77" s="53">
        <f t="shared" ca="1" si="23"/>
        <v>25.146796814630783</v>
      </c>
      <c r="T77" s="53">
        <f t="shared" si="24"/>
        <v>31.435362768173221</v>
      </c>
      <c r="U77" s="53">
        <f t="shared" si="25"/>
        <v>32.077608299255374</v>
      </c>
      <c r="V77" s="53">
        <f t="shared" si="26"/>
        <v>29.147445392608645</v>
      </c>
      <c r="W77" s="53">
        <f t="shared" si="27"/>
        <v>26.691574287414554</v>
      </c>
      <c r="X77" s="53">
        <f t="shared" si="28"/>
        <v>36.873983097076419</v>
      </c>
    </row>
    <row r="78" spans="1:24" ht="18.75" x14ac:dyDescent="0.25">
      <c r="A78" s="52">
        <v>72</v>
      </c>
      <c r="B78" s="53">
        <v>31.474404478073119</v>
      </c>
      <c r="C78" s="53">
        <v>33.267174386978148</v>
      </c>
      <c r="D78" s="53">
        <v>29.07562437057495</v>
      </c>
      <c r="E78" s="53">
        <v>26.554777526855467</v>
      </c>
      <c r="F78" s="53">
        <v>37.064048671722411</v>
      </c>
      <c r="H78" s="52">
        <v>72</v>
      </c>
      <c r="I78" s="53">
        <f t="shared" ca="1" si="29"/>
        <v>0.1616049646683726</v>
      </c>
      <c r="J78" s="53">
        <f t="shared" ca="1" si="29"/>
        <v>0.6929438666267479</v>
      </c>
      <c r="K78" s="53">
        <f t="shared" ca="1" si="29"/>
        <v>0.34463647551581111</v>
      </c>
      <c r="L78" s="53">
        <f t="shared" ca="1" si="29"/>
        <v>0.82533248815974547</v>
      </c>
      <c r="M78" s="53">
        <f t="shared" ca="1" si="29"/>
        <v>0.98358212970721071</v>
      </c>
      <c r="N78" s="53">
        <f t="shared" ca="1" si="29"/>
        <v>0.9778261744449257</v>
      </c>
      <c r="O78" s="53">
        <f t="shared" ca="1" si="20"/>
        <v>3.9859260991228131</v>
      </c>
      <c r="P78" s="53">
        <f t="shared" ca="1" si="21"/>
        <v>1.3943100608770826</v>
      </c>
      <c r="Q78" s="53">
        <f t="shared" ca="1" si="22"/>
        <v>-16.712096309861362</v>
      </c>
      <c r="R78" s="53">
        <f t="shared" ca="1" si="23"/>
        <v>26.043951845069316</v>
      </c>
      <c r="T78" s="53">
        <f t="shared" si="24"/>
        <v>31.474404478073119</v>
      </c>
      <c r="U78" s="53">
        <f t="shared" si="25"/>
        <v>33.267174386978148</v>
      </c>
      <c r="V78" s="53">
        <f t="shared" si="26"/>
        <v>29.07562437057495</v>
      </c>
      <c r="W78" s="53">
        <f t="shared" si="27"/>
        <v>26.554777526855467</v>
      </c>
      <c r="X78" s="53">
        <f t="shared" si="28"/>
        <v>37.064048671722411</v>
      </c>
    </row>
    <row r="79" spans="1:24" ht="18.75" x14ac:dyDescent="0.25">
      <c r="A79" s="52">
        <v>73</v>
      </c>
      <c r="B79" s="53">
        <v>31.656927919387819</v>
      </c>
      <c r="C79" s="53">
        <v>34.01620707511902</v>
      </c>
      <c r="D79" s="53">
        <v>28.992957687377931</v>
      </c>
      <c r="E79" s="53">
        <v>27.148246860504152</v>
      </c>
      <c r="F79" s="53">
        <v>37.382749176025392</v>
      </c>
      <c r="H79" s="52">
        <v>73</v>
      </c>
      <c r="I79" s="53">
        <f t="shared" ca="1" si="29"/>
        <v>0.94337028213719132</v>
      </c>
      <c r="J79" s="53">
        <f t="shared" ca="1" si="29"/>
        <v>0.96200555834389823</v>
      </c>
      <c r="K79" s="53">
        <f t="shared" ca="1" si="29"/>
        <v>0.969103280904686</v>
      </c>
      <c r="L79" s="53">
        <f t="shared" ca="1" si="29"/>
        <v>0.87094535040678311</v>
      </c>
      <c r="M79" s="53">
        <f t="shared" ca="1" si="29"/>
        <v>9.2677556306810072E-2</v>
      </c>
      <c r="N79" s="53">
        <f t="shared" ca="1" si="29"/>
        <v>0.85832580048645535</v>
      </c>
      <c r="O79" s="53">
        <f t="shared" ca="1" si="20"/>
        <v>4.6964278285858239</v>
      </c>
      <c r="P79" s="53">
        <f t="shared" ca="1" si="21"/>
        <v>2.3991112427732122</v>
      </c>
      <c r="Q79" s="53">
        <f t="shared" ca="1" si="22"/>
        <v>-14.31298506708815</v>
      </c>
      <c r="R79" s="53">
        <f t="shared" ca="1" si="23"/>
        <v>27.443507466455927</v>
      </c>
      <c r="T79" s="53">
        <f t="shared" si="24"/>
        <v>31.656927919387819</v>
      </c>
      <c r="U79" s="53">
        <f t="shared" si="25"/>
        <v>34.01620707511902</v>
      </c>
      <c r="V79" s="53">
        <f t="shared" si="26"/>
        <v>28.992957687377931</v>
      </c>
      <c r="W79" s="53">
        <f t="shared" si="27"/>
        <v>27.148246860504152</v>
      </c>
      <c r="X79" s="53">
        <f t="shared" si="28"/>
        <v>37.382749176025392</v>
      </c>
    </row>
    <row r="80" spans="1:24" ht="18.75" x14ac:dyDescent="0.25">
      <c r="A80" s="52">
        <v>74</v>
      </c>
      <c r="B80" s="53">
        <v>31.7269745349884</v>
      </c>
      <c r="C80" s="53">
        <v>34.893874692916867</v>
      </c>
      <c r="D80" s="53">
        <v>28.773346710205075</v>
      </c>
      <c r="E80" s="53">
        <v>27.730871009826657</v>
      </c>
      <c r="F80" s="53">
        <v>38.823393630981442</v>
      </c>
      <c r="H80" s="52">
        <v>74</v>
      </c>
      <c r="I80" s="53">
        <f t="shared" ca="1" si="29"/>
        <v>8.0159171477503177E-2</v>
      </c>
      <c r="J80" s="53">
        <f t="shared" ca="1" si="29"/>
        <v>0.61720566921251074</v>
      </c>
      <c r="K80" s="53">
        <f t="shared" ca="1" si="29"/>
        <v>0.31708440253460191</v>
      </c>
      <c r="L80" s="53">
        <f t="shared" ca="1" si="29"/>
        <v>0.66773363485851445</v>
      </c>
      <c r="M80" s="53">
        <f t="shared" ca="1" si="29"/>
        <v>0.22007845392292347</v>
      </c>
      <c r="N80" s="53">
        <f t="shared" ca="1" si="29"/>
        <v>0.29370521084367474</v>
      </c>
      <c r="O80" s="53">
        <f t="shared" ca="1" si="20"/>
        <v>2.1959665428497286</v>
      </c>
      <c r="P80" s="53">
        <f t="shared" ca="1" si="21"/>
        <v>-1.1370750197036406</v>
      </c>
      <c r="Q80" s="53">
        <f t="shared" ca="1" si="22"/>
        <v>-15.45006008679179</v>
      </c>
      <c r="R80" s="53">
        <f t="shared" ca="1" si="23"/>
        <v>27.0749699566041</v>
      </c>
      <c r="T80" s="53">
        <f t="shared" si="24"/>
        <v>31.7269745349884</v>
      </c>
      <c r="U80" s="53">
        <f t="shared" si="25"/>
        <v>34.893874692916867</v>
      </c>
      <c r="V80" s="53">
        <f t="shared" si="26"/>
        <v>28.773346710205075</v>
      </c>
      <c r="W80" s="53">
        <f t="shared" si="27"/>
        <v>27.730871009826657</v>
      </c>
      <c r="X80" s="53">
        <f t="shared" si="28"/>
        <v>38.823393630981442</v>
      </c>
    </row>
    <row r="81" spans="1:24" ht="18.75" x14ac:dyDescent="0.25">
      <c r="A81" s="52">
        <v>75</v>
      </c>
      <c r="B81" s="53">
        <v>32.425656080245972</v>
      </c>
      <c r="C81" s="53">
        <v>34.893486261367798</v>
      </c>
      <c r="D81" s="53">
        <v>28.675679683685303</v>
      </c>
      <c r="E81" s="53">
        <v>28.176550388336182</v>
      </c>
      <c r="F81" s="53">
        <v>39.494304180145264</v>
      </c>
      <c r="H81" s="52">
        <v>75</v>
      </c>
      <c r="I81" s="53">
        <f t="shared" ca="1" si="29"/>
        <v>0.99124406302126866</v>
      </c>
      <c r="J81" s="53">
        <f t="shared" ca="1" si="29"/>
        <v>0.71205363877586803</v>
      </c>
      <c r="K81" s="53">
        <f t="shared" ca="1" si="29"/>
        <v>0.4366203650348679</v>
      </c>
      <c r="L81" s="53">
        <f t="shared" ca="1" si="29"/>
        <v>0.37452803912340416</v>
      </c>
      <c r="M81" s="53">
        <f t="shared" ca="1" si="29"/>
        <v>0.75115136933243254</v>
      </c>
      <c r="N81" s="53">
        <f t="shared" ca="1" si="29"/>
        <v>0.24385393877230821</v>
      </c>
      <c r="O81" s="53">
        <f t="shared" ca="1" si="20"/>
        <v>3.50945141406015</v>
      </c>
      <c r="P81" s="53">
        <f t="shared" ca="1" si="21"/>
        <v>0.72047309913401547</v>
      </c>
      <c r="Q81" s="53">
        <f t="shared" ca="1" si="22"/>
        <v>-14.729586987657775</v>
      </c>
      <c r="R81" s="53">
        <f t="shared" ca="1" si="23"/>
        <v>27.635206506171112</v>
      </c>
      <c r="T81" s="53">
        <f t="shared" si="24"/>
        <v>32.425656080245972</v>
      </c>
      <c r="U81" s="53">
        <f t="shared" si="25"/>
        <v>34.893486261367798</v>
      </c>
      <c r="V81" s="53">
        <f t="shared" si="26"/>
        <v>28.675679683685303</v>
      </c>
      <c r="W81" s="53">
        <f t="shared" si="27"/>
        <v>28.176550388336182</v>
      </c>
      <c r="X81" s="53">
        <f t="shared" si="28"/>
        <v>39.494304180145264</v>
      </c>
    </row>
    <row r="82" spans="1:24" ht="18.75" x14ac:dyDescent="0.25">
      <c r="A82" s="52">
        <v>76</v>
      </c>
      <c r="B82" s="53">
        <v>31.941388082504275</v>
      </c>
      <c r="C82" s="53">
        <v>34.521732759475711</v>
      </c>
      <c r="D82" s="53">
        <v>29.073858451843265</v>
      </c>
      <c r="E82" s="53">
        <v>28.376963806152347</v>
      </c>
      <c r="F82" s="53">
        <v>39.793850135803225</v>
      </c>
      <c r="H82" s="52">
        <v>76</v>
      </c>
      <c r="I82" s="53">
        <f t="shared" ca="1" si="29"/>
        <v>0.74787062397200588</v>
      </c>
      <c r="J82" s="53">
        <f t="shared" ca="1" si="29"/>
        <v>0.41419761770416286</v>
      </c>
      <c r="K82" s="53">
        <f t="shared" ca="1" si="29"/>
        <v>0.26304508047073272</v>
      </c>
      <c r="L82" s="53">
        <f t="shared" ca="1" si="29"/>
        <v>0.72608536197651574</v>
      </c>
      <c r="M82" s="53">
        <f t="shared" ca="1" si="29"/>
        <v>0.52956643026559891</v>
      </c>
      <c r="N82" s="53">
        <f t="shared" ca="1" si="29"/>
        <v>6.7638351902638338E-2</v>
      </c>
      <c r="O82" s="53">
        <f t="shared" ca="1" si="20"/>
        <v>2.7484034662916548</v>
      </c>
      <c r="P82" s="53">
        <f t="shared" ca="1" si="21"/>
        <v>-0.35581123021640138</v>
      </c>
      <c r="Q82" s="53">
        <f t="shared" ca="1" si="22"/>
        <v>-15.085398217874177</v>
      </c>
      <c r="R82" s="53">
        <f t="shared" ca="1" si="23"/>
        <v>27.657300891062913</v>
      </c>
      <c r="T82" s="53">
        <f t="shared" si="24"/>
        <v>31.941388082504275</v>
      </c>
      <c r="U82" s="53">
        <f t="shared" si="25"/>
        <v>34.521732759475711</v>
      </c>
      <c r="V82" s="53">
        <f t="shared" si="26"/>
        <v>29.073858451843265</v>
      </c>
      <c r="W82" s="53">
        <f t="shared" si="27"/>
        <v>28.376963806152347</v>
      </c>
      <c r="X82" s="53">
        <f t="shared" si="28"/>
        <v>39.793850135803225</v>
      </c>
    </row>
    <row r="83" spans="1:24" ht="18.75" x14ac:dyDescent="0.25">
      <c r="A83" s="52">
        <v>77</v>
      </c>
      <c r="B83" s="53">
        <v>32.008751535415648</v>
      </c>
      <c r="C83" s="53">
        <v>33.873554372787474</v>
      </c>
      <c r="D83" s="53">
        <v>29.726770305633544</v>
      </c>
      <c r="E83" s="53">
        <v>27.870119953155516</v>
      </c>
      <c r="F83" s="53">
        <v>39.582549953460692</v>
      </c>
      <c r="H83" s="52">
        <v>77</v>
      </c>
      <c r="I83" s="53">
        <f t="shared" ca="1" si="29"/>
        <v>0.26614803731530468</v>
      </c>
      <c r="J83" s="53">
        <f t="shared" ca="1" si="29"/>
        <v>0.2757083896202378</v>
      </c>
      <c r="K83" s="53">
        <f t="shared" ca="1" si="29"/>
        <v>0.54472403420013737</v>
      </c>
      <c r="L83" s="53">
        <f t="shared" ca="1" si="29"/>
        <v>0.45335907650122742</v>
      </c>
      <c r="M83" s="53">
        <f t="shared" ca="1" si="29"/>
        <v>0.4789991952563678</v>
      </c>
      <c r="N83" s="53">
        <f t="shared" ca="1" si="29"/>
        <v>0.41146787456580947</v>
      </c>
      <c r="O83" s="53">
        <f t="shared" ca="1" si="20"/>
        <v>2.4304066074590849</v>
      </c>
      <c r="P83" s="53">
        <f t="shared" ca="1" si="21"/>
        <v>-0.8055267007694642</v>
      </c>
      <c r="Q83" s="53">
        <f t="shared" ca="1" si="22"/>
        <v>-15.890924918643641</v>
      </c>
      <c r="R83" s="53">
        <f t="shared" ca="1" si="23"/>
        <v>27.454537540678178</v>
      </c>
      <c r="T83" s="53">
        <f t="shared" si="24"/>
        <v>32.008751535415648</v>
      </c>
      <c r="U83" s="53">
        <f t="shared" si="25"/>
        <v>33.873554372787474</v>
      </c>
      <c r="V83" s="53">
        <f t="shared" si="26"/>
        <v>29.726770305633544</v>
      </c>
      <c r="W83" s="53">
        <f t="shared" si="27"/>
        <v>27.870119953155516</v>
      </c>
      <c r="X83" s="53">
        <f t="shared" si="28"/>
        <v>39.582549953460692</v>
      </c>
    </row>
    <row r="84" spans="1:24" ht="18.75" x14ac:dyDescent="0.25">
      <c r="A84" s="52">
        <v>78</v>
      </c>
      <c r="B84" s="53">
        <v>32.571960544586183</v>
      </c>
      <c r="C84" s="53">
        <v>33.854010915756227</v>
      </c>
      <c r="D84" s="53">
        <v>29.609948253631593</v>
      </c>
      <c r="E84" s="53">
        <v>28.219641304016115</v>
      </c>
      <c r="F84" s="53">
        <v>40.132674789428712</v>
      </c>
      <c r="H84" s="52">
        <v>78</v>
      </c>
      <c r="I84" s="53">
        <f t="shared" ca="1" si="29"/>
        <v>0.49967586380972362</v>
      </c>
      <c r="J84" s="53">
        <f t="shared" ca="1" si="29"/>
        <v>0.61998754295532232</v>
      </c>
      <c r="K84" s="53">
        <f t="shared" ca="1" si="29"/>
        <v>0.68046875134710982</v>
      </c>
      <c r="L84" s="53">
        <f t="shared" ca="1" si="29"/>
        <v>0.1599515285295795</v>
      </c>
      <c r="M84" s="53">
        <f t="shared" ca="1" si="29"/>
        <v>0.67852739978777887</v>
      </c>
      <c r="N84" s="53">
        <f t="shared" ca="1" si="29"/>
        <v>0.47557594562932959</v>
      </c>
      <c r="O84" s="53">
        <f t="shared" ca="1" si="20"/>
        <v>3.1141870320588438</v>
      </c>
      <c r="P84" s="53">
        <f t="shared" ca="1" si="21"/>
        <v>0.16148484938474836</v>
      </c>
      <c r="Q84" s="53">
        <f t="shared" ca="1" si="22"/>
        <v>-15.729440069258892</v>
      </c>
      <c r="R84" s="53">
        <f t="shared" ca="1" si="23"/>
        <v>27.735279965370555</v>
      </c>
      <c r="T84" s="53">
        <f t="shared" si="24"/>
        <v>32.571960544586183</v>
      </c>
      <c r="U84" s="53">
        <f t="shared" si="25"/>
        <v>33.854010915756227</v>
      </c>
      <c r="V84" s="53">
        <f t="shared" si="26"/>
        <v>29.609948253631593</v>
      </c>
      <c r="W84" s="53">
        <f t="shared" si="27"/>
        <v>28.219641304016115</v>
      </c>
      <c r="X84" s="53">
        <f t="shared" si="28"/>
        <v>40.132674789428712</v>
      </c>
    </row>
    <row r="85" spans="1:24" ht="18.75" x14ac:dyDescent="0.25">
      <c r="A85" s="52">
        <v>79</v>
      </c>
      <c r="B85" s="53">
        <v>32.991534042358396</v>
      </c>
      <c r="C85" s="53">
        <v>34.323621797561643</v>
      </c>
      <c r="D85" s="53">
        <v>29.747859764099118</v>
      </c>
      <c r="E85" s="53">
        <v>28.463376331329343</v>
      </c>
      <c r="F85" s="53">
        <v>40.671953487396237</v>
      </c>
      <c r="H85" s="52">
        <v>79</v>
      </c>
      <c r="I85" s="53">
        <f t="shared" ca="1" si="29"/>
        <v>0.52526282457450113</v>
      </c>
      <c r="J85" s="53">
        <f t="shared" ca="1" si="29"/>
        <v>0.62168743729928444</v>
      </c>
      <c r="K85" s="53">
        <f t="shared" ca="1" si="29"/>
        <v>0.88052052605601017</v>
      </c>
      <c r="L85" s="53">
        <f t="shared" ca="1" si="29"/>
        <v>0.26595294809308956</v>
      </c>
      <c r="M85" s="53">
        <f t="shared" ca="1" si="29"/>
        <v>0.11099284635234141</v>
      </c>
      <c r="N85" s="53">
        <f t="shared" ca="1" si="29"/>
        <v>2.8189892449593357E-2</v>
      </c>
      <c r="O85" s="53">
        <f t="shared" ca="1" si="20"/>
        <v>2.4326064748248202</v>
      </c>
      <c r="P85" s="53">
        <f t="shared" ca="1" si="21"/>
        <v>-0.80241561850541943</v>
      </c>
      <c r="Q85" s="53">
        <f t="shared" ca="1" si="22"/>
        <v>-16.531855687764313</v>
      </c>
      <c r="R85" s="53">
        <f t="shared" ca="1" si="23"/>
        <v>27.534072156117841</v>
      </c>
      <c r="T85" s="53">
        <f t="shared" si="24"/>
        <v>32.991534042358396</v>
      </c>
      <c r="U85" s="53">
        <f t="shared" si="25"/>
        <v>34.323621797561643</v>
      </c>
      <c r="V85" s="53">
        <f t="shared" si="26"/>
        <v>29.747859764099118</v>
      </c>
      <c r="W85" s="53">
        <f t="shared" si="27"/>
        <v>28.463376331329343</v>
      </c>
      <c r="X85" s="53">
        <f t="shared" si="28"/>
        <v>40.671953487396237</v>
      </c>
    </row>
    <row r="86" spans="1:24" ht="18.75" x14ac:dyDescent="0.25">
      <c r="A86" s="52">
        <v>80</v>
      </c>
      <c r="B86" s="53">
        <v>33.039742469787598</v>
      </c>
      <c r="C86" s="53">
        <v>34.054657220840454</v>
      </c>
      <c r="D86" s="53">
        <v>30.147195816040039</v>
      </c>
      <c r="E86" s="53">
        <v>28.9373779296875</v>
      </c>
      <c r="F86" s="53">
        <v>41.574288368225098</v>
      </c>
      <c r="H86" s="52">
        <v>80</v>
      </c>
      <c r="I86" s="53">
        <f t="shared" ca="1" si="29"/>
        <v>0.61703906926270013</v>
      </c>
      <c r="J86" s="53">
        <f t="shared" ca="1" si="29"/>
        <v>0.61987013651966261</v>
      </c>
      <c r="K86" s="53">
        <f t="shared" ca="1" si="29"/>
        <v>0.96489282171000679</v>
      </c>
      <c r="L86" s="53">
        <f t="shared" ca="1" si="29"/>
        <v>0.56192795720069511</v>
      </c>
      <c r="M86" s="53">
        <f t="shared" ca="1" si="29"/>
        <v>0.63907326954477872</v>
      </c>
      <c r="N86" s="53">
        <f t="shared" ca="1" si="29"/>
        <v>0.32624246170888294</v>
      </c>
      <c r="O86" s="53">
        <f t="shared" ca="1" si="20"/>
        <v>3.7290457159467261</v>
      </c>
      <c r="P86" s="53">
        <f t="shared" ca="1" si="21"/>
        <v>1.031026339081863</v>
      </c>
      <c r="Q86" s="53">
        <f t="shared" ca="1" si="22"/>
        <v>-15.50082934868245</v>
      </c>
      <c r="R86" s="53">
        <f t="shared" ca="1" si="23"/>
        <v>28.249585325658774</v>
      </c>
      <c r="T86" s="53">
        <f t="shared" si="24"/>
        <v>33.039742469787598</v>
      </c>
      <c r="U86" s="53">
        <f t="shared" si="25"/>
        <v>34.054657220840454</v>
      </c>
      <c r="V86" s="53">
        <f t="shared" si="26"/>
        <v>30.147195816040039</v>
      </c>
      <c r="W86" s="53">
        <f t="shared" si="27"/>
        <v>28.9373779296875</v>
      </c>
      <c r="X86" s="53">
        <f t="shared" si="28"/>
        <v>41.574288368225098</v>
      </c>
    </row>
    <row r="87" spans="1:24" ht="18.75" x14ac:dyDescent="0.25">
      <c r="A87" s="52">
        <v>81</v>
      </c>
      <c r="B87" s="53">
        <v>33.231432628631595</v>
      </c>
      <c r="C87" s="53">
        <v>34.774846982955935</v>
      </c>
      <c r="D87" s="53">
        <v>30.973209095001224</v>
      </c>
      <c r="E87" s="53">
        <v>29.166112613677981</v>
      </c>
      <c r="F87" s="53">
        <v>41.598566722869876</v>
      </c>
      <c r="H87" s="52">
        <v>81</v>
      </c>
      <c r="I87" s="53">
        <f t="shared" ref="I87:N96" ca="1" si="30">RAND()</f>
        <v>0.74731425167645293</v>
      </c>
      <c r="J87" s="53">
        <f t="shared" ca="1" si="30"/>
        <v>0.44578054963663127</v>
      </c>
      <c r="K87" s="53">
        <f t="shared" ca="1" si="30"/>
        <v>0.23202987300568889</v>
      </c>
      <c r="L87" s="53">
        <f t="shared" ca="1" si="30"/>
        <v>0.83549492524816082</v>
      </c>
      <c r="M87" s="53">
        <f t="shared" ca="1" si="30"/>
        <v>0.4971805088391934</v>
      </c>
      <c r="N87" s="53">
        <f t="shared" ca="1" si="30"/>
        <v>0.11838427565089882</v>
      </c>
      <c r="O87" s="53">
        <f t="shared" ca="1" si="20"/>
        <v>2.876184384057026</v>
      </c>
      <c r="P87" s="53">
        <f t="shared" ca="1" si="21"/>
        <v>-0.17510172330013218</v>
      </c>
      <c r="Q87" s="53">
        <f t="shared" ca="1" si="22"/>
        <v>-15.675931071982582</v>
      </c>
      <c r="R87" s="53">
        <f t="shared" ca="1" si="23"/>
        <v>28.362034464008712</v>
      </c>
      <c r="T87" s="53">
        <f t="shared" si="24"/>
        <v>33.231432628631595</v>
      </c>
      <c r="U87" s="53">
        <f t="shared" si="25"/>
        <v>34.774846982955935</v>
      </c>
      <c r="V87" s="53">
        <f t="shared" si="26"/>
        <v>30.973209095001224</v>
      </c>
      <c r="W87" s="53">
        <f t="shared" si="27"/>
        <v>29.166112613677981</v>
      </c>
      <c r="X87" s="53">
        <f t="shared" si="28"/>
        <v>41.598566722869876</v>
      </c>
    </row>
    <row r="88" spans="1:24" ht="18.75" x14ac:dyDescent="0.25">
      <c r="A88" s="52">
        <v>82</v>
      </c>
      <c r="B88" s="53">
        <v>33.397430562973028</v>
      </c>
      <c r="C88" s="53">
        <v>34.858092451095587</v>
      </c>
      <c r="D88" s="53">
        <v>31.662278556823736</v>
      </c>
      <c r="E88" s="53">
        <v>29.390692615509039</v>
      </c>
      <c r="F88" s="53">
        <v>41.61869039535523</v>
      </c>
      <c r="H88" s="52">
        <v>82</v>
      </c>
      <c r="I88" s="53">
        <f t="shared" ca="1" si="30"/>
        <v>0.39035472782580105</v>
      </c>
      <c r="J88" s="53">
        <f t="shared" ca="1" si="30"/>
        <v>0.76388990309132665</v>
      </c>
      <c r="K88" s="53">
        <f t="shared" ca="1" si="30"/>
        <v>0.92152726632403503</v>
      </c>
      <c r="L88" s="53">
        <f t="shared" ca="1" si="30"/>
        <v>0.83854869975222179</v>
      </c>
      <c r="M88" s="53">
        <f t="shared" ca="1" si="30"/>
        <v>0.21977440134238779</v>
      </c>
      <c r="N88" s="53">
        <f t="shared" ca="1" si="30"/>
        <v>0.77592916495154729</v>
      </c>
      <c r="O88" s="53">
        <f t="shared" ca="1" si="20"/>
        <v>3.9100241632873196</v>
      </c>
      <c r="P88" s="53">
        <f t="shared" ca="1" si="21"/>
        <v>1.2869685138081552</v>
      </c>
      <c r="Q88" s="53">
        <f t="shared" ca="1" si="22"/>
        <v>-14.388962558174427</v>
      </c>
      <c r="R88" s="53">
        <f t="shared" ca="1" si="23"/>
        <v>29.205518720912792</v>
      </c>
      <c r="T88" s="53">
        <f t="shared" si="24"/>
        <v>33.397430562973028</v>
      </c>
      <c r="U88" s="53">
        <f t="shared" si="25"/>
        <v>34.858092451095587</v>
      </c>
      <c r="V88" s="53">
        <f t="shared" si="26"/>
        <v>31.662278556823736</v>
      </c>
      <c r="W88" s="53">
        <f t="shared" si="27"/>
        <v>29.390692615509039</v>
      </c>
      <c r="X88" s="53">
        <f t="shared" si="28"/>
        <v>41.61869039535523</v>
      </c>
    </row>
    <row r="89" spans="1:24" ht="18.75" x14ac:dyDescent="0.25">
      <c r="A89" s="52">
        <v>83</v>
      </c>
      <c r="B89" s="53">
        <v>33.339699602127077</v>
      </c>
      <c r="C89" s="53">
        <v>35.063281869888307</v>
      </c>
      <c r="D89" s="53">
        <v>32.340501880645753</v>
      </c>
      <c r="E89" s="53">
        <v>29.471637344360353</v>
      </c>
      <c r="F89" s="53">
        <v>41.260758018493654</v>
      </c>
      <c r="H89" s="52">
        <v>83</v>
      </c>
      <c r="I89" s="53">
        <f t="shared" ca="1" si="30"/>
        <v>0.72514486483900942</v>
      </c>
      <c r="J89" s="53">
        <f t="shared" ca="1" si="30"/>
        <v>0.1377233249126335</v>
      </c>
      <c r="K89" s="53">
        <f t="shared" ca="1" si="30"/>
        <v>0.31495870985507879</v>
      </c>
      <c r="L89" s="53">
        <f t="shared" ca="1" si="30"/>
        <v>0.12269829337389948</v>
      </c>
      <c r="M89" s="53">
        <f t="shared" ca="1" si="30"/>
        <v>0.9324587472576219</v>
      </c>
      <c r="N89" s="53">
        <f t="shared" ca="1" si="30"/>
        <v>0.27306182015699765</v>
      </c>
      <c r="O89" s="53">
        <f t="shared" ca="1" si="20"/>
        <v>2.5060457603952409</v>
      </c>
      <c r="P89" s="53">
        <f t="shared" ca="1" si="21"/>
        <v>-0.69855678484073969</v>
      </c>
      <c r="Q89" s="53">
        <f t="shared" ca="1" si="22"/>
        <v>-15.087519343015167</v>
      </c>
      <c r="R89" s="53">
        <f t="shared" ca="1" si="23"/>
        <v>29.056240328492418</v>
      </c>
      <c r="T89" s="53">
        <f t="shared" si="24"/>
        <v>33.339699602127077</v>
      </c>
      <c r="U89" s="53">
        <f t="shared" si="25"/>
        <v>35.063281869888307</v>
      </c>
      <c r="V89" s="53">
        <f t="shared" si="26"/>
        <v>32.340501880645753</v>
      </c>
      <c r="W89" s="53">
        <f t="shared" si="27"/>
        <v>29.471637344360353</v>
      </c>
      <c r="X89" s="53">
        <f t="shared" si="28"/>
        <v>41.260758018493654</v>
      </c>
    </row>
    <row r="90" spans="1:24" ht="18.75" x14ac:dyDescent="0.25">
      <c r="A90" s="52">
        <v>84</v>
      </c>
      <c r="B90" s="53">
        <v>34.036702203750608</v>
      </c>
      <c r="C90" s="53">
        <v>35.264316606521604</v>
      </c>
      <c r="D90" s="53">
        <v>32.647360134124753</v>
      </c>
      <c r="E90" s="53">
        <v>29.18121700286865</v>
      </c>
      <c r="F90" s="53">
        <v>40.765881347656247</v>
      </c>
      <c r="H90" s="52">
        <v>84</v>
      </c>
      <c r="I90" s="53">
        <f t="shared" ca="1" si="30"/>
        <v>0.14208704951117679</v>
      </c>
      <c r="J90" s="53">
        <f t="shared" ca="1" si="30"/>
        <v>5.9435108611194387E-2</v>
      </c>
      <c r="K90" s="53">
        <f t="shared" ca="1" si="30"/>
        <v>0.10167588709548958</v>
      </c>
      <c r="L90" s="53">
        <f t="shared" ca="1" si="30"/>
        <v>0.10920149432425785</v>
      </c>
      <c r="M90" s="53">
        <f t="shared" ca="1" si="30"/>
        <v>0.95878138208415831</v>
      </c>
      <c r="N90" s="53">
        <f t="shared" ca="1" si="30"/>
        <v>0.17278284243078523</v>
      </c>
      <c r="O90" s="53">
        <f t="shared" ca="1" si="20"/>
        <v>1.5439637640570623</v>
      </c>
      <c r="P90" s="53">
        <f t="shared" ca="1" si="21"/>
        <v>-2.0591461921771743</v>
      </c>
      <c r="Q90" s="53">
        <f t="shared" ca="1" si="22"/>
        <v>-17.146665535192341</v>
      </c>
      <c r="R90" s="53">
        <f t="shared" ca="1" si="23"/>
        <v>28.226667232403827</v>
      </c>
      <c r="T90" s="53">
        <f t="shared" si="24"/>
        <v>34.036702203750608</v>
      </c>
      <c r="U90" s="53">
        <f t="shared" si="25"/>
        <v>35.264316606521604</v>
      </c>
      <c r="V90" s="53">
        <f t="shared" si="26"/>
        <v>32.647360134124753</v>
      </c>
      <c r="W90" s="53">
        <f t="shared" si="27"/>
        <v>29.18121700286865</v>
      </c>
      <c r="X90" s="53">
        <f t="shared" si="28"/>
        <v>40.765881347656247</v>
      </c>
    </row>
    <row r="91" spans="1:24" ht="18.75" x14ac:dyDescent="0.25">
      <c r="A91" s="52">
        <v>85</v>
      </c>
      <c r="B91" s="53">
        <v>34.831181287765503</v>
      </c>
      <c r="C91" s="53">
        <v>35.22008490562439</v>
      </c>
      <c r="D91" s="53">
        <v>31.94337272644043</v>
      </c>
      <c r="E91" s="53">
        <v>28.879951477050781</v>
      </c>
      <c r="F91" s="53">
        <v>41.721004962921143</v>
      </c>
      <c r="H91" s="52">
        <v>85</v>
      </c>
      <c r="I91" s="53">
        <f t="shared" ca="1" si="30"/>
        <v>0.8879284596853172</v>
      </c>
      <c r="J91" s="53">
        <f t="shared" ca="1" si="30"/>
        <v>3.1234192987923737E-2</v>
      </c>
      <c r="K91" s="53">
        <f t="shared" ca="1" si="30"/>
        <v>0.46368158324927944</v>
      </c>
      <c r="L91" s="53">
        <f t="shared" ca="1" si="30"/>
        <v>0.78965438848455072</v>
      </c>
      <c r="M91" s="53">
        <f t="shared" ca="1" si="30"/>
        <v>7.7912680649099397E-2</v>
      </c>
      <c r="N91" s="53">
        <f t="shared" ca="1" si="30"/>
        <v>0.76391577279988887</v>
      </c>
      <c r="O91" s="53">
        <f t="shared" ca="1" si="20"/>
        <v>3.0143270778560591</v>
      </c>
      <c r="P91" s="53">
        <f t="shared" ca="1" si="21"/>
        <v>2.026154781321407E-2</v>
      </c>
      <c r="Q91" s="53">
        <f t="shared" ca="1" si="22"/>
        <v>-17.126403987379128</v>
      </c>
      <c r="R91" s="53">
        <f t="shared" ca="1" si="23"/>
        <v>28.436798006310436</v>
      </c>
      <c r="T91" s="53">
        <f t="shared" si="24"/>
        <v>34.831181287765503</v>
      </c>
      <c r="U91" s="53">
        <f t="shared" si="25"/>
        <v>35.22008490562439</v>
      </c>
      <c r="V91" s="53">
        <f t="shared" si="26"/>
        <v>31.94337272644043</v>
      </c>
      <c r="W91" s="53">
        <f t="shared" si="27"/>
        <v>28.879951477050781</v>
      </c>
      <c r="X91" s="53">
        <f t="shared" si="28"/>
        <v>41.721004962921143</v>
      </c>
    </row>
    <row r="92" spans="1:24" ht="18.75" x14ac:dyDescent="0.25">
      <c r="A92" s="52">
        <v>86</v>
      </c>
      <c r="B92" s="53">
        <v>34.973869514465335</v>
      </c>
      <c r="C92" s="53">
        <v>36.335807037353518</v>
      </c>
      <c r="D92" s="53">
        <v>31.96965141296387</v>
      </c>
      <c r="E92" s="53">
        <v>29.840110015869143</v>
      </c>
      <c r="F92" s="53">
        <v>42.039184284210208</v>
      </c>
      <c r="H92" s="52">
        <v>86</v>
      </c>
      <c r="I92" s="53">
        <f t="shared" ca="1" si="30"/>
        <v>0.78498289890508965</v>
      </c>
      <c r="J92" s="53">
        <f t="shared" ca="1" si="30"/>
        <v>0.65233883090045464</v>
      </c>
      <c r="K92" s="53">
        <f t="shared" ca="1" si="30"/>
        <v>0.47340375172991755</v>
      </c>
      <c r="L92" s="53">
        <f t="shared" ca="1" si="30"/>
        <v>0.29992703225836714</v>
      </c>
      <c r="M92" s="53">
        <f t="shared" ca="1" si="30"/>
        <v>0.26655545185869123</v>
      </c>
      <c r="N92" s="53">
        <f t="shared" ca="1" si="30"/>
        <v>0.35185224419268257</v>
      </c>
      <c r="O92" s="53">
        <f t="shared" ca="1" si="20"/>
        <v>2.8290602098452031</v>
      </c>
      <c r="P92" s="53">
        <f t="shared" ca="1" si="21"/>
        <v>-0.24174536958612461</v>
      </c>
      <c r="Q92" s="53">
        <f t="shared" ca="1" si="22"/>
        <v>-17.368149356965251</v>
      </c>
      <c r="R92" s="53">
        <f t="shared" ca="1" si="23"/>
        <v>28.515925321517379</v>
      </c>
      <c r="T92" s="53">
        <f t="shared" si="24"/>
        <v>34.973869514465335</v>
      </c>
      <c r="U92" s="53">
        <f t="shared" si="25"/>
        <v>36.335807037353518</v>
      </c>
      <c r="V92" s="53">
        <f t="shared" si="26"/>
        <v>31.96965141296387</v>
      </c>
      <c r="W92" s="53">
        <f t="shared" si="27"/>
        <v>29.840110015869143</v>
      </c>
      <c r="X92" s="53">
        <f t="shared" si="28"/>
        <v>42.039184284210208</v>
      </c>
    </row>
    <row r="93" spans="1:24" ht="18.75" x14ac:dyDescent="0.25">
      <c r="A93" s="52">
        <v>87</v>
      </c>
      <c r="B93" s="53">
        <v>35.105711841583258</v>
      </c>
      <c r="C93" s="53">
        <v>36.706262493133551</v>
      </c>
      <c r="D93" s="53">
        <v>32.390144252777105</v>
      </c>
      <c r="E93" s="53">
        <v>29.789422893524176</v>
      </c>
      <c r="F93" s="53">
        <v>41.954840087890631</v>
      </c>
      <c r="H93" s="52">
        <v>87</v>
      </c>
      <c r="I93" s="53">
        <f t="shared" ca="1" si="30"/>
        <v>0.41165764686348238</v>
      </c>
      <c r="J93" s="53">
        <f t="shared" ca="1" si="30"/>
        <v>0.84370348078719515</v>
      </c>
      <c r="K93" s="53">
        <f t="shared" ca="1" si="30"/>
        <v>0.5707307518366076</v>
      </c>
      <c r="L93" s="53">
        <f t="shared" ca="1" si="30"/>
        <v>0.15257497711917412</v>
      </c>
      <c r="M93" s="53">
        <f t="shared" ca="1" si="30"/>
        <v>0.23930395656495063</v>
      </c>
      <c r="N93" s="53">
        <f t="shared" ca="1" si="30"/>
        <v>0.21978057481137103</v>
      </c>
      <c r="O93" s="53">
        <f t="shared" ca="1" si="20"/>
        <v>2.4377513879827806</v>
      </c>
      <c r="P93" s="53">
        <f t="shared" ca="1" si="21"/>
        <v>-0.79513961254020005</v>
      </c>
      <c r="Q93" s="53">
        <f t="shared" ca="1" si="22"/>
        <v>-18.163288969505452</v>
      </c>
      <c r="R93" s="53">
        <f t="shared" ca="1" si="23"/>
        <v>28.31835551524728</v>
      </c>
      <c r="T93" s="53">
        <f t="shared" si="24"/>
        <v>35.105711841583258</v>
      </c>
      <c r="U93" s="53">
        <f t="shared" si="25"/>
        <v>36.706262493133551</v>
      </c>
      <c r="V93" s="53">
        <f t="shared" si="26"/>
        <v>32.390144252777105</v>
      </c>
      <c r="W93" s="53">
        <f t="shared" si="27"/>
        <v>29.789422893524176</v>
      </c>
      <c r="X93" s="53">
        <f t="shared" si="28"/>
        <v>41.954840087890631</v>
      </c>
    </row>
    <row r="94" spans="1:24" ht="18.75" x14ac:dyDescent="0.25">
      <c r="A94" s="52">
        <v>88</v>
      </c>
      <c r="B94" s="53">
        <v>34.998978948593141</v>
      </c>
      <c r="C94" s="53">
        <v>36.838142490386964</v>
      </c>
      <c r="D94" s="53">
        <v>33.167002296447755</v>
      </c>
      <c r="E94" s="53">
        <v>30.601791954040529</v>
      </c>
      <c r="F94" s="53">
        <v>42.625229454040529</v>
      </c>
      <c r="H94" s="52">
        <v>88</v>
      </c>
      <c r="I94" s="53">
        <f t="shared" ca="1" si="30"/>
        <v>5.1509137843179675E-2</v>
      </c>
      <c r="J94" s="53">
        <f t="shared" ca="1" si="30"/>
        <v>0.20779575061321742</v>
      </c>
      <c r="K94" s="53">
        <f t="shared" ca="1" si="30"/>
        <v>0.85168023137029314</v>
      </c>
      <c r="L94" s="53">
        <f t="shared" ca="1" si="30"/>
        <v>0.60522592194421632</v>
      </c>
      <c r="M94" s="53">
        <f t="shared" ca="1" si="30"/>
        <v>0.59172186022132656</v>
      </c>
      <c r="N94" s="53">
        <f t="shared" ca="1" si="30"/>
        <v>0.73159906111119422</v>
      </c>
      <c r="O94" s="53">
        <f t="shared" ca="1" si="20"/>
        <v>3.0395319631034274</v>
      </c>
      <c r="P94" s="53">
        <f t="shared" ca="1" si="21"/>
        <v>5.5906638368099865E-2</v>
      </c>
      <c r="Q94" s="53">
        <f t="shared" ca="1" si="22"/>
        <v>-18.107382331137352</v>
      </c>
      <c r="R94" s="53">
        <f t="shared" ca="1" si="23"/>
        <v>28.546308834431326</v>
      </c>
      <c r="T94" s="53">
        <f t="shared" si="24"/>
        <v>34.998978948593141</v>
      </c>
      <c r="U94" s="53">
        <f t="shared" si="25"/>
        <v>36.838142490386964</v>
      </c>
      <c r="V94" s="53">
        <f t="shared" si="26"/>
        <v>33.167002296447755</v>
      </c>
      <c r="W94" s="53">
        <f t="shared" si="27"/>
        <v>30.601791954040529</v>
      </c>
      <c r="X94" s="53">
        <f t="shared" si="28"/>
        <v>42.625229454040529</v>
      </c>
    </row>
    <row r="95" spans="1:24" ht="18.75" x14ac:dyDescent="0.25">
      <c r="A95" s="52">
        <v>89</v>
      </c>
      <c r="B95" s="53">
        <v>34.881400632858274</v>
      </c>
      <c r="C95" s="53">
        <v>36.200288581848142</v>
      </c>
      <c r="D95" s="53">
        <v>33.07249479293823</v>
      </c>
      <c r="E95" s="53">
        <v>30.5361044883728</v>
      </c>
      <c r="F95" s="53">
        <v>42.417562770843503</v>
      </c>
      <c r="H95" s="52">
        <v>89</v>
      </c>
      <c r="I95" s="53">
        <f t="shared" ca="1" si="30"/>
        <v>0.44535192653900102</v>
      </c>
      <c r="J95" s="53">
        <f t="shared" ca="1" si="30"/>
        <v>0.1543342769611894</v>
      </c>
      <c r="K95" s="53">
        <f t="shared" ca="1" si="30"/>
        <v>0.84156285666861141</v>
      </c>
      <c r="L95" s="53">
        <f t="shared" ca="1" si="30"/>
        <v>0.50446417205753269</v>
      </c>
      <c r="M95" s="53">
        <f t="shared" ca="1" si="30"/>
        <v>0.54628734069065699</v>
      </c>
      <c r="N95" s="53">
        <f t="shared" ca="1" si="30"/>
        <v>0.82361770861512529</v>
      </c>
      <c r="O95" s="53">
        <f t="shared" ca="1" si="20"/>
        <v>3.3156182815321169</v>
      </c>
      <c r="P95" s="53">
        <f t="shared" ca="1" si="21"/>
        <v>0.44635165427560947</v>
      </c>
      <c r="Q95" s="53">
        <f t="shared" ca="1" si="22"/>
        <v>-17.661030676861742</v>
      </c>
      <c r="R95" s="53">
        <f t="shared" ca="1" si="23"/>
        <v>28.969484661569126</v>
      </c>
      <c r="T95" s="53">
        <f t="shared" si="24"/>
        <v>34.881400632858274</v>
      </c>
      <c r="U95" s="53">
        <f t="shared" si="25"/>
        <v>36.200288581848142</v>
      </c>
      <c r="V95" s="53">
        <f t="shared" si="26"/>
        <v>33.07249479293823</v>
      </c>
      <c r="W95" s="53">
        <f t="shared" si="27"/>
        <v>30.5361044883728</v>
      </c>
      <c r="X95" s="53">
        <f t="shared" si="28"/>
        <v>42.417562770843503</v>
      </c>
    </row>
    <row r="96" spans="1:24" ht="18.75" x14ac:dyDescent="0.25">
      <c r="A96" s="52">
        <v>90</v>
      </c>
      <c r="B96" s="53">
        <v>35.197190284729004</v>
      </c>
      <c r="C96" s="53">
        <v>36.051589012145996</v>
      </c>
      <c r="D96" s="53">
        <v>33.099931240081787</v>
      </c>
      <c r="E96" s="53">
        <v>31.036574840545654</v>
      </c>
      <c r="F96" s="53">
        <v>41.572951793670654</v>
      </c>
      <c r="H96" s="52">
        <v>90</v>
      </c>
      <c r="I96" s="53">
        <f t="shared" ca="1" si="30"/>
        <v>9.9483818480139319E-2</v>
      </c>
      <c r="J96" s="53">
        <f t="shared" ca="1" si="30"/>
        <v>0.15119011873040811</v>
      </c>
      <c r="K96" s="53">
        <f t="shared" ca="1" si="30"/>
        <v>0.98004452100602168</v>
      </c>
      <c r="L96" s="53">
        <f t="shared" ca="1" si="30"/>
        <v>7.8375588071809665E-2</v>
      </c>
      <c r="M96" s="53">
        <f t="shared" ca="1" si="30"/>
        <v>0.74448722872242135</v>
      </c>
      <c r="N96" s="53">
        <f t="shared" ca="1" si="30"/>
        <v>0.50009054691018717</v>
      </c>
      <c r="O96" s="53">
        <f t="shared" ca="1" si="20"/>
        <v>2.5536718219209873</v>
      </c>
      <c r="P96" s="53">
        <f t="shared" ca="1" si="21"/>
        <v>-0.63120336270861366</v>
      </c>
      <c r="Q96" s="53">
        <f t="shared" ca="1" si="22"/>
        <v>-18.292234039570356</v>
      </c>
      <c r="R96" s="53">
        <f t="shared" ca="1" si="23"/>
        <v>28.85388298021482</v>
      </c>
      <c r="T96" s="53">
        <f t="shared" si="24"/>
        <v>35.197190284729004</v>
      </c>
      <c r="U96" s="53">
        <f t="shared" si="25"/>
        <v>36.051589012145996</v>
      </c>
      <c r="V96" s="53">
        <f t="shared" si="26"/>
        <v>33.099931240081787</v>
      </c>
      <c r="W96" s="53">
        <f t="shared" si="27"/>
        <v>31.036574840545654</v>
      </c>
      <c r="X96" s="53">
        <f t="shared" si="28"/>
        <v>41.572951793670654</v>
      </c>
    </row>
    <row r="97" spans="1:24" ht="18.75" x14ac:dyDescent="0.25">
      <c r="A97" s="52">
        <v>91</v>
      </c>
      <c r="B97" s="53">
        <v>34.789251041412356</v>
      </c>
      <c r="C97" s="53">
        <v>35.26594514846802</v>
      </c>
      <c r="D97" s="53">
        <v>33.357633781433108</v>
      </c>
      <c r="E97" s="53">
        <v>31.532890510559085</v>
      </c>
      <c r="F97" s="53">
        <v>42.217495155334475</v>
      </c>
      <c r="H97" s="52">
        <v>91</v>
      </c>
      <c r="I97" s="53">
        <f t="shared" ref="I97:N106" ca="1" si="31">RAND()</f>
        <v>0.77355638372197644</v>
      </c>
      <c r="J97" s="53">
        <f t="shared" ca="1" si="31"/>
        <v>0.61691664906129662</v>
      </c>
      <c r="K97" s="53">
        <f t="shared" ca="1" si="31"/>
        <v>0.418035020273403</v>
      </c>
      <c r="L97" s="53">
        <f t="shared" ca="1" si="31"/>
        <v>0.40506577061535221</v>
      </c>
      <c r="M97" s="53">
        <f t="shared" ca="1" si="31"/>
        <v>0.89389459684300243</v>
      </c>
      <c r="N97" s="53">
        <f t="shared" ca="1" si="31"/>
        <v>9.2865765429013036E-2</v>
      </c>
      <c r="O97" s="53">
        <f t="shared" ca="1" si="20"/>
        <v>3.200334185944044</v>
      </c>
      <c r="P97" s="53">
        <f t="shared" ca="1" si="21"/>
        <v>0.28331532276904042</v>
      </c>
      <c r="Q97" s="53">
        <f t="shared" ca="1" si="22"/>
        <v>-18.008918716801315</v>
      </c>
      <c r="R97" s="53">
        <f t="shared" ca="1" si="23"/>
        <v>29.195540641599344</v>
      </c>
      <c r="T97" s="53">
        <f t="shared" si="24"/>
        <v>34.789251041412356</v>
      </c>
      <c r="U97" s="53">
        <f t="shared" si="25"/>
        <v>35.26594514846802</v>
      </c>
      <c r="V97" s="53">
        <f t="shared" si="26"/>
        <v>33.357633781433108</v>
      </c>
      <c r="W97" s="53">
        <f t="shared" si="27"/>
        <v>31.532890510559085</v>
      </c>
      <c r="X97" s="53">
        <f t="shared" si="28"/>
        <v>42.217495155334475</v>
      </c>
    </row>
    <row r="98" spans="1:24" ht="18.75" x14ac:dyDescent="0.25">
      <c r="A98" s="52">
        <v>92</v>
      </c>
      <c r="B98" s="53">
        <v>34.22282972335816</v>
      </c>
      <c r="C98" s="53">
        <v>35.735034847259527</v>
      </c>
      <c r="D98" s="53">
        <v>33.370069885253912</v>
      </c>
      <c r="E98" s="53">
        <v>32.518360519409185</v>
      </c>
      <c r="F98" s="53">
        <v>42.490673446655279</v>
      </c>
      <c r="H98" s="52">
        <v>92</v>
      </c>
      <c r="I98" s="53">
        <f t="shared" ca="1" si="31"/>
        <v>0.72420307817378837</v>
      </c>
      <c r="J98" s="53">
        <f t="shared" ca="1" si="31"/>
        <v>0.53956332029401322</v>
      </c>
      <c r="K98" s="53">
        <f t="shared" ca="1" si="31"/>
        <v>0.22904843232963401</v>
      </c>
      <c r="L98" s="53">
        <f t="shared" ca="1" si="31"/>
        <v>0.22895442268159993</v>
      </c>
      <c r="M98" s="53">
        <f t="shared" ca="1" si="31"/>
        <v>0.59049166060060287</v>
      </c>
      <c r="N98" s="53">
        <f t="shared" ca="1" si="31"/>
        <v>7.4786648135724998E-2</v>
      </c>
      <c r="O98" s="53">
        <f t="shared" ca="1" si="20"/>
        <v>2.3870475622153635</v>
      </c>
      <c r="P98" s="53">
        <f t="shared" ca="1" si="21"/>
        <v>-0.86684565060468366</v>
      </c>
      <c r="Q98" s="53">
        <f t="shared" ca="1" si="22"/>
        <v>-18.875764367405999</v>
      </c>
      <c r="R98" s="53">
        <f t="shared" ca="1" si="23"/>
        <v>28.962117816297006</v>
      </c>
      <c r="T98" s="53">
        <f t="shared" si="24"/>
        <v>34.22282972335816</v>
      </c>
      <c r="U98" s="53">
        <f t="shared" si="25"/>
        <v>35.735034847259527</v>
      </c>
      <c r="V98" s="53">
        <f t="shared" si="26"/>
        <v>33.370069885253912</v>
      </c>
      <c r="W98" s="53">
        <f t="shared" si="27"/>
        <v>32.518360519409185</v>
      </c>
      <c r="X98" s="53">
        <f t="shared" si="28"/>
        <v>42.490673446655279</v>
      </c>
    </row>
    <row r="99" spans="1:24" ht="18.75" x14ac:dyDescent="0.25">
      <c r="A99" s="52">
        <v>93</v>
      </c>
      <c r="B99" s="53">
        <v>35.065469360351564</v>
      </c>
      <c r="C99" s="53">
        <v>36.567180252075197</v>
      </c>
      <c r="D99" s="53">
        <v>33.245561695098878</v>
      </c>
      <c r="E99" s="53">
        <v>32.398044681549074</v>
      </c>
      <c r="F99" s="53">
        <v>43.126907444000246</v>
      </c>
      <c r="H99" s="52">
        <v>93</v>
      </c>
      <c r="I99" s="53">
        <f t="shared" ca="1" si="31"/>
        <v>0.45356134129064241</v>
      </c>
      <c r="J99" s="53">
        <f t="shared" ca="1" si="31"/>
        <v>0.5236271761481649</v>
      </c>
      <c r="K99" s="53">
        <f t="shared" ca="1" si="31"/>
        <v>0.76458142075324165</v>
      </c>
      <c r="L99" s="53">
        <f t="shared" ca="1" si="31"/>
        <v>0.56446639916585095</v>
      </c>
      <c r="M99" s="53">
        <f t="shared" ca="1" si="31"/>
        <v>0.10753612697296611</v>
      </c>
      <c r="N99" s="53">
        <f t="shared" ca="1" si="31"/>
        <v>0.22083444766963511</v>
      </c>
      <c r="O99" s="53">
        <f t="shared" ca="1" si="20"/>
        <v>2.6346069120005011</v>
      </c>
      <c r="P99" s="53">
        <f t="shared" ca="1" si="21"/>
        <v>-0.51674386064627709</v>
      </c>
      <c r="Q99" s="53">
        <f t="shared" ca="1" si="22"/>
        <v>-19.392508228052275</v>
      </c>
      <c r="R99" s="53">
        <f t="shared" ca="1" si="23"/>
        <v>28.903745885973862</v>
      </c>
      <c r="T99" s="53">
        <f t="shared" si="24"/>
        <v>35.065469360351564</v>
      </c>
      <c r="U99" s="53">
        <f t="shared" si="25"/>
        <v>36.567180252075197</v>
      </c>
      <c r="V99" s="53">
        <f t="shared" si="26"/>
        <v>33.245561695098878</v>
      </c>
      <c r="W99" s="53">
        <f t="shared" si="27"/>
        <v>32.398044681549074</v>
      </c>
      <c r="X99" s="53">
        <f t="shared" si="28"/>
        <v>43.126907444000246</v>
      </c>
    </row>
    <row r="100" spans="1:24" ht="18.75" x14ac:dyDescent="0.25">
      <c r="A100" s="52">
        <v>94</v>
      </c>
      <c r="B100" s="53">
        <v>34.264473724365232</v>
      </c>
      <c r="C100" s="53">
        <v>37.755690622329709</v>
      </c>
      <c r="D100" s="53">
        <v>34.438264656066892</v>
      </c>
      <c r="E100" s="53">
        <v>32.266883182525632</v>
      </c>
      <c r="F100" s="53">
        <v>42.517875003814694</v>
      </c>
      <c r="H100" s="52">
        <v>94</v>
      </c>
      <c r="I100" s="53">
        <f t="shared" ca="1" si="31"/>
        <v>0.29541635636364016</v>
      </c>
      <c r="J100" s="53">
        <f t="shared" ca="1" si="31"/>
        <v>0.4947120004304294</v>
      </c>
      <c r="K100" s="53">
        <f t="shared" ca="1" si="31"/>
        <v>0.66037702292823697</v>
      </c>
      <c r="L100" s="53">
        <f t="shared" ca="1" si="31"/>
        <v>0.8275850526728894</v>
      </c>
      <c r="M100" s="53">
        <f t="shared" ca="1" si="31"/>
        <v>0.31530610125714564</v>
      </c>
      <c r="N100" s="53">
        <f t="shared" ca="1" si="31"/>
        <v>0.81467624658287308</v>
      </c>
      <c r="O100" s="53">
        <f t="shared" ca="1" si="20"/>
        <v>3.4080727802352144</v>
      </c>
      <c r="P100" s="53">
        <f t="shared" ca="1" si="21"/>
        <v>0.57710206024393573</v>
      </c>
      <c r="Q100" s="53">
        <f t="shared" ca="1" si="22"/>
        <v>-18.815406167808341</v>
      </c>
      <c r="R100" s="53">
        <f t="shared" ca="1" si="23"/>
        <v>29.392296916095827</v>
      </c>
      <c r="T100" s="53">
        <f t="shared" si="24"/>
        <v>34.264473724365232</v>
      </c>
      <c r="U100" s="53">
        <f t="shared" si="25"/>
        <v>37.755690622329709</v>
      </c>
      <c r="V100" s="53">
        <f t="shared" si="26"/>
        <v>34.438264656066892</v>
      </c>
      <c r="W100" s="53">
        <f t="shared" si="27"/>
        <v>32.266883182525632</v>
      </c>
      <c r="X100" s="53">
        <f t="shared" si="28"/>
        <v>42.517875003814694</v>
      </c>
    </row>
    <row r="101" spans="1:24" ht="18.75" x14ac:dyDescent="0.25">
      <c r="A101" s="52">
        <v>95</v>
      </c>
      <c r="B101" s="53">
        <v>34.592113018035889</v>
      </c>
      <c r="C101" s="53">
        <v>37.338414907455444</v>
      </c>
      <c r="D101" s="53">
        <v>34.494022846221924</v>
      </c>
      <c r="E101" s="53">
        <v>32.233198165893555</v>
      </c>
      <c r="F101" s="53">
        <v>43.037477493286133</v>
      </c>
      <c r="H101" s="52">
        <v>95</v>
      </c>
      <c r="I101" s="53">
        <f t="shared" ca="1" si="31"/>
        <v>0.2342404798191926</v>
      </c>
      <c r="J101" s="53">
        <f t="shared" ca="1" si="31"/>
        <v>0.63704420063070633</v>
      </c>
      <c r="K101" s="53">
        <f t="shared" ca="1" si="31"/>
        <v>0.21488195967404078</v>
      </c>
      <c r="L101" s="53">
        <f t="shared" ca="1" si="31"/>
        <v>0.89324341826523623</v>
      </c>
      <c r="M101" s="53">
        <f t="shared" ca="1" si="31"/>
        <v>0.8027411360530865</v>
      </c>
      <c r="N101" s="53">
        <f t="shared" ca="1" si="31"/>
        <v>0.85717234947024745</v>
      </c>
      <c r="O101" s="53">
        <f t="shared" ca="1" si="20"/>
        <v>3.6393235439125098</v>
      </c>
      <c r="P101" s="53">
        <f t="shared" ca="1" si="21"/>
        <v>0.9041400265455023</v>
      </c>
      <c r="Q101" s="53">
        <f t="shared" ca="1" si="22"/>
        <v>-17.911266141262839</v>
      </c>
      <c r="R101" s="53">
        <f t="shared" ca="1" si="23"/>
        <v>30.044366929368579</v>
      </c>
      <c r="T101" s="53">
        <f t="shared" si="24"/>
        <v>34.592113018035889</v>
      </c>
      <c r="U101" s="53">
        <f t="shared" si="25"/>
        <v>37.338414907455444</v>
      </c>
      <c r="V101" s="53">
        <f t="shared" si="26"/>
        <v>34.494022846221924</v>
      </c>
      <c r="W101" s="53">
        <f t="shared" si="27"/>
        <v>32.233198165893555</v>
      </c>
      <c r="X101" s="53">
        <f t="shared" si="28"/>
        <v>43.037477493286133</v>
      </c>
    </row>
    <row r="102" spans="1:24" ht="18.75" x14ac:dyDescent="0.25">
      <c r="A102" s="52">
        <v>96</v>
      </c>
      <c r="B102" s="53">
        <v>34.307275485992434</v>
      </c>
      <c r="C102" s="53">
        <v>37.777503919601443</v>
      </c>
      <c r="D102" s="53">
        <v>35.038935852050784</v>
      </c>
      <c r="E102" s="53">
        <v>31.95424671173096</v>
      </c>
      <c r="F102" s="53">
        <v>42.780655097961429</v>
      </c>
      <c r="H102" s="52">
        <v>96</v>
      </c>
      <c r="I102" s="53">
        <f t="shared" ca="1" si="31"/>
        <v>0.93290214319262121</v>
      </c>
      <c r="J102" s="53">
        <f t="shared" ca="1" si="31"/>
        <v>0.10217706842232144</v>
      </c>
      <c r="K102" s="53">
        <f t="shared" ca="1" si="31"/>
        <v>0.42780239318400737</v>
      </c>
      <c r="L102" s="53">
        <f t="shared" ca="1" si="31"/>
        <v>0.31692660616656199</v>
      </c>
      <c r="M102" s="53">
        <f t="shared" ca="1" si="31"/>
        <v>0.70707806885343183</v>
      </c>
      <c r="N102" s="53">
        <f t="shared" ca="1" si="31"/>
        <v>0.42272970931836296</v>
      </c>
      <c r="O102" s="53">
        <f t="shared" ca="1" si="20"/>
        <v>2.9096159891373068</v>
      </c>
      <c r="P102" s="53">
        <f t="shared" ca="1" si="21"/>
        <v>-0.12782229398369788</v>
      </c>
      <c r="Q102" s="53">
        <f t="shared" ca="1" si="22"/>
        <v>-18.039088435246537</v>
      </c>
      <c r="R102" s="53">
        <f t="shared" ca="1" si="23"/>
        <v>30.180455782376733</v>
      </c>
      <c r="T102" s="53">
        <f t="shared" si="24"/>
        <v>34.307275485992434</v>
      </c>
      <c r="U102" s="53">
        <f t="shared" si="25"/>
        <v>37.777503919601443</v>
      </c>
      <c r="V102" s="53">
        <f t="shared" si="26"/>
        <v>35.038935852050784</v>
      </c>
      <c r="W102" s="53">
        <f t="shared" si="27"/>
        <v>31.95424671173096</v>
      </c>
      <c r="X102" s="53">
        <f t="shared" si="28"/>
        <v>42.780655097961429</v>
      </c>
    </row>
    <row r="103" spans="1:24" ht="18.75" x14ac:dyDescent="0.25">
      <c r="A103" s="52">
        <v>97</v>
      </c>
      <c r="B103" s="53">
        <v>34.972278022766119</v>
      </c>
      <c r="C103" s="53">
        <v>38.345227861404425</v>
      </c>
      <c r="D103" s="53">
        <v>35.579693698883062</v>
      </c>
      <c r="E103" s="53">
        <v>31.671140575408941</v>
      </c>
      <c r="F103" s="53">
        <v>43.152467632293707</v>
      </c>
      <c r="H103" s="52">
        <v>97</v>
      </c>
      <c r="I103" s="53">
        <f t="shared" ca="1" si="31"/>
        <v>0.94966893126303364</v>
      </c>
      <c r="J103" s="53">
        <f t="shared" ca="1" si="31"/>
        <v>0.17680715359284038</v>
      </c>
      <c r="K103" s="53">
        <f t="shared" ca="1" si="31"/>
        <v>0.61373021119171045</v>
      </c>
      <c r="L103" s="53">
        <f t="shared" ca="1" si="31"/>
        <v>0.12494566932296147</v>
      </c>
      <c r="M103" s="53">
        <f t="shared" ca="1" si="31"/>
        <v>0.51478354641120128</v>
      </c>
      <c r="N103" s="53">
        <f t="shared" ca="1" si="31"/>
        <v>0.480165154050192</v>
      </c>
      <c r="O103" s="53">
        <f t="shared" ref="O103:O134" ca="1" si="32">SUM(I103:N103)</f>
        <v>2.8601006658319394</v>
      </c>
      <c r="P103" s="53">
        <f t="shared" ca="1" si="21"/>
        <v>-0.19784753574743696</v>
      </c>
      <c r="Q103" s="53">
        <f t="shared" ca="1" si="22"/>
        <v>-18.236935970993976</v>
      </c>
      <c r="R103" s="53">
        <f t="shared" ca="1" si="23"/>
        <v>30.281532014503018</v>
      </c>
      <c r="T103" s="53">
        <f t="shared" si="24"/>
        <v>34.972278022766119</v>
      </c>
      <c r="U103" s="53">
        <f t="shared" si="25"/>
        <v>38.345227861404425</v>
      </c>
      <c r="V103" s="53">
        <f t="shared" si="26"/>
        <v>35.579693698883062</v>
      </c>
      <c r="W103" s="53">
        <f t="shared" si="27"/>
        <v>31.671140575408941</v>
      </c>
      <c r="X103" s="53">
        <f t="shared" si="28"/>
        <v>43.152467632293707</v>
      </c>
    </row>
    <row r="104" spans="1:24" ht="18.75" x14ac:dyDescent="0.25">
      <c r="A104" s="52">
        <v>98</v>
      </c>
      <c r="B104" s="53">
        <v>35.126434898376466</v>
      </c>
      <c r="C104" s="53">
        <v>38.534895753860475</v>
      </c>
      <c r="D104" s="53">
        <v>35.74239549636841</v>
      </c>
      <c r="E104" s="53">
        <v>32.877188777923585</v>
      </c>
      <c r="F104" s="53">
        <v>43.083747243881227</v>
      </c>
      <c r="H104" s="52">
        <v>98</v>
      </c>
      <c r="I104" s="53">
        <f t="shared" ca="1" si="31"/>
        <v>0.98539149923609493</v>
      </c>
      <c r="J104" s="53">
        <f t="shared" ca="1" si="31"/>
        <v>0.75261528565803815</v>
      </c>
      <c r="K104" s="53">
        <f t="shared" ca="1" si="31"/>
        <v>0.63591141177742738</v>
      </c>
      <c r="L104" s="53">
        <f t="shared" ca="1" si="31"/>
        <v>4.9762371351891543E-2</v>
      </c>
      <c r="M104" s="53">
        <f t="shared" ca="1" si="31"/>
        <v>0.58077905015767306</v>
      </c>
      <c r="N104" s="53">
        <f t="shared" ca="1" si="31"/>
        <v>0.23758782105545839</v>
      </c>
      <c r="O104" s="53">
        <f t="shared" ca="1" si="32"/>
        <v>3.2420474392365839</v>
      </c>
      <c r="P104" s="53">
        <f t="shared" ca="1" si="21"/>
        <v>0.34230677130605452</v>
      </c>
      <c r="Q104" s="53">
        <f t="shared" ref="Q104:Q135" ca="1" si="33">Q103+P104</f>
        <v>-17.89462919968792</v>
      </c>
      <c r="R104" s="53">
        <f t="shared" ca="1" si="23"/>
        <v>30.652685400156042</v>
      </c>
      <c r="T104" s="53">
        <f t="shared" ref="T104:T135" si="34">B104</f>
        <v>35.126434898376466</v>
      </c>
      <c r="U104" s="53">
        <f t="shared" si="25"/>
        <v>38.534895753860475</v>
      </c>
      <c r="V104" s="53">
        <f t="shared" si="26"/>
        <v>35.74239549636841</v>
      </c>
      <c r="W104" s="53">
        <f t="shared" si="27"/>
        <v>32.877188777923585</v>
      </c>
      <c r="X104" s="53">
        <f t="shared" si="28"/>
        <v>43.083747243881227</v>
      </c>
    </row>
    <row r="105" spans="1:24" ht="18.75" x14ac:dyDescent="0.25">
      <c r="A105" s="52">
        <v>99</v>
      </c>
      <c r="B105" s="53">
        <v>36.143647480010983</v>
      </c>
      <c r="C105" s="53">
        <v>39.025142240524289</v>
      </c>
      <c r="D105" s="53">
        <v>36.400942611694333</v>
      </c>
      <c r="E105" s="53">
        <v>33.4462926864624</v>
      </c>
      <c r="F105" s="53">
        <v>43.776451158523557</v>
      </c>
      <c r="H105" s="52">
        <v>99</v>
      </c>
      <c r="I105" s="53">
        <f t="shared" ca="1" si="31"/>
        <v>0.24476222401202397</v>
      </c>
      <c r="J105" s="53">
        <f t="shared" ca="1" si="31"/>
        <v>0.3244727893061069</v>
      </c>
      <c r="K105" s="53">
        <f t="shared" ca="1" si="31"/>
        <v>0.74975512609149453</v>
      </c>
      <c r="L105" s="53">
        <f t="shared" ca="1" si="31"/>
        <v>0.16673224306952639</v>
      </c>
      <c r="M105" s="53">
        <f t="shared" ca="1" si="31"/>
        <v>0.11599877429286976</v>
      </c>
      <c r="N105" s="53">
        <f t="shared" ca="1" si="31"/>
        <v>0.59752693887765174</v>
      </c>
      <c r="O105" s="53">
        <f t="shared" ca="1" si="32"/>
        <v>2.1992480956496734</v>
      </c>
      <c r="P105" s="53">
        <f t="shared" ca="1" si="21"/>
        <v>-1.1324342032283152</v>
      </c>
      <c r="Q105" s="53">
        <f t="shared" ca="1" si="33"/>
        <v>-19.027063402916234</v>
      </c>
      <c r="R105" s="53">
        <f t="shared" ca="1" si="23"/>
        <v>30.28646829854188</v>
      </c>
      <c r="T105" s="53">
        <f t="shared" si="34"/>
        <v>36.143647480010983</v>
      </c>
      <c r="U105" s="53">
        <f t="shared" si="25"/>
        <v>39.025142240524289</v>
      </c>
      <c r="V105" s="53">
        <f t="shared" si="26"/>
        <v>36.400942611694333</v>
      </c>
      <c r="W105" s="53">
        <f t="shared" si="27"/>
        <v>33.4462926864624</v>
      </c>
      <c r="X105" s="53">
        <f t="shared" si="28"/>
        <v>43.776451158523557</v>
      </c>
    </row>
    <row r="106" spans="1:24" ht="18.75" x14ac:dyDescent="0.25">
      <c r="A106" s="52">
        <v>100</v>
      </c>
      <c r="B106" s="53">
        <v>36.41559362411499</v>
      </c>
      <c r="C106" s="53">
        <v>40.270122289657593</v>
      </c>
      <c r="D106" s="53">
        <v>37.548644304275513</v>
      </c>
      <c r="E106" s="53">
        <v>33.770130157470703</v>
      </c>
      <c r="F106" s="53">
        <v>44.325520038604736</v>
      </c>
      <c r="H106" s="52">
        <v>100</v>
      </c>
      <c r="I106" s="53">
        <f t="shared" ca="1" si="31"/>
        <v>0.38420944248175803</v>
      </c>
      <c r="J106" s="53">
        <f t="shared" ca="1" si="31"/>
        <v>0.50588731077028359</v>
      </c>
      <c r="K106" s="53">
        <f t="shared" ca="1" si="31"/>
        <v>0.82771582372807861</v>
      </c>
      <c r="L106" s="53">
        <f t="shared" ca="1" si="31"/>
        <v>0.60687595912037984</v>
      </c>
      <c r="M106" s="53">
        <f t="shared" ca="1" si="31"/>
        <v>0.12644593246617075</v>
      </c>
      <c r="N106" s="53">
        <f t="shared" ca="1" si="31"/>
        <v>0.74539141464818803</v>
      </c>
      <c r="O106" s="53">
        <f t="shared" ca="1" si="32"/>
        <v>3.1965258832148589</v>
      </c>
      <c r="P106" s="53">
        <f t="shared" ca="1" si="21"/>
        <v>0.2779295693998044</v>
      </c>
      <c r="Q106" s="53">
        <f t="shared" ca="1" si="33"/>
        <v>-18.749133833516428</v>
      </c>
      <c r="R106" s="53">
        <f t="shared" ca="1" si="23"/>
        <v>30.625433083241788</v>
      </c>
      <c r="T106" s="53">
        <f t="shared" si="34"/>
        <v>36.41559362411499</v>
      </c>
      <c r="U106" s="53">
        <f t="shared" si="25"/>
        <v>40.270122289657593</v>
      </c>
      <c r="V106" s="53">
        <f t="shared" si="26"/>
        <v>37.548644304275513</v>
      </c>
      <c r="W106" s="53">
        <f t="shared" si="27"/>
        <v>33.770130157470703</v>
      </c>
      <c r="X106" s="53">
        <f t="shared" si="28"/>
        <v>44.325520038604736</v>
      </c>
    </row>
    <row r="107" spans="1:24" ht="18.75" x14ac:dyDescent="0.25">
      <c r="A107" s="52">
        <v>101</v>
      </c>
      <c r="B107" s="53">
        <v>35.050595474243167</v>
      </c>
      <c r="C107" s="53">
        <v>40.878158044815066</v>
      </c>
      <c r="D107" s="53">
        <v>37.590559911727908</v>
      </c>
      <c r="E107" s="53">
        <v>33.457023334503177</v>
      </c>
      <c r="F107" s="53">
        <v>44.003223609924319</v>
      </c>
      <c r="H107" s="52">
        <v>101</v>
      </c>
      <c r="I107" s="53">
        <f t="shared" ref="I107:N116" ca="1" si="35">RAND()</f>
        <v>0.12454364548140695</v>
      </c>
      <c r="J107" s="53">
        <f t="shared" ca="1" si="35"/>
        <v>0.59094025581349641</v>
      </c>
      <c r="K107" s="53">
        <f t="shared" ca="1" si="35"/>
        <v>0.86228745644698246</v>
      </c>
      <c r="L107" s="53">
        <f t="shared" ca="1" si="35"/>
        <v>5.9118296004227244E-2</v>
      </c>
      <c r="M107" s="53">
        <f t="shared" ca="1" si="35"/>
        <v>5.6342504157019135E-2</v>
      </c>
      <c r="N107" s="53">
        <f t="shared" ca="1" si="35"/>
        <v>0.44674619111589808</v>
      </c>
      <c r="O107" s="53">
        <f t="shared" ca="1" si="32"/>
        <v>2.1399783490190298</v>
      </c>
      <c r="P107" s="53">
        <f t="shared" ca="1" si="21"/>
        <v>-1.2162542827517884</v>
      </c>
      <c r="Q107" s="53">
        <f t="shared" ca="1" si="33"/>
        <v>-19.965388116268215</v>
      </c>
      <c r="R107" s="53">
        <f t="shared" ca="1" si="23"/>
        <v>30.217305941865895</v>
      </c>
      <c r="T107" s="53">
        <f t="shared" si="34"/>
        <v>35.050595474243167</v>
      </c>
      <c r="U107" s="53">
        <f t="shared" si="25"/>
        <v>40.878158044815066</v>
      </c>
      <c r="V107" s="53">
        <f t="shared" si="26"/>
        <v>37.590559911727908</v>
      </c>
      <c r="W107" s="53">
        <f t="shared" si="27"/>
        <v>33.457023334503177</v>
      </c>
      <c r="X107" s="53">
        <f t="shared" si="28"/>
        <v>44.003223609924319</v>
      </c>
    </row>
    <row r="108" spans="1:24" ht="18.75" x14ac:dyDescent="0.25">
      <c r="A108" s="52">
        <v>102</v>
      </c>
      <c r="B108" s="53">
        <v>35.541962051391607</v>
      </c>
      <c r="C108" s="53">
        <v>40.373716974258429</v>
      </c>
      <c r="D108" s="53">
        <v>37.995531225204473</v>
      </c>
      <c r="E108" s="53">
        <v>34.398650550842291</v>
      </c>
      <c r="F108" s="53">
        <v>44.543982887268072</v>
      </c>
      <c r="H108" s="52">
        <v>102</v>
      </c>
      <c r="I108" s="53">
        <f t="shared" ca="1" si="35"/>
        <v>0.92812709888433542</v>
      </c>
      <c r="J108" s="53">
        <f t="shared" ca="1" si="35"/>
        <v>0.71949694617019511</v>
      </c>
      <c r="K108" s="53">
        <f t="shared" ca="1" si="35"/>
        <v>0.96217676217737624</v>
      </c>
      <c r="L108" s="53">
        <f t="shared" ca="1" si="35"/>
        <v>0.47659607531740733</v>
      </c>
      <c r="M108" s="53">
        <f t="shared" ca="1" si="35"/>
        <v>0.99109630212732192</v>
      </c>
      <c r="N108" s="53">
        <f t="shared" ca="1" si="35"/>
        <v>7.6979231449616492E-3</v>
      </c>
      <c r="O108" s="53">
        <f t="shared" ca="1" si="32"/>
        <v>4.0851911078215979</v>
      </c>
      <c r="P108" s="53">
        <f t="shared" ca="1" si="21"/>
        <v>1.5346919824479874</v>
      </c>
      <c r="Q108" s="53">
        <f t="shared" ca="1" si="33"/>
        <v>-18.430696133820227</v>
      </c>
      <c r="R108" s="53">
        <f t="shared" ca="1" si="23"/>
        <v>31.184651933089892</v>
      </c>
      <c r="T108" s="53">
        <f t="shared" si="34"/>
        <v>35.541962051391607</v>
      </c>
      <c r="U108" s="53">
        <f t="shared" si="25"/>
        <v>40.373716974258429</v>
      </c>
      <c r="V108" s="53">
        <f t="shared" si="26"/>
        <v>37.995531225204473</v>
      </c>
      <c r="W108" s="53">
        <f t="shared" si="27"/>
        <v>34.398650550842291</v>
      </c>
      <c r="X108" s="53">
        <f t="shared" si="28"/>
        <v>44.543982887268072</v>
      </c>
    </row>
    <row r="109" spans="1:24" ht="18.75" x14ac:dyDescent="0.25">
      <c r="A109" s="52">
        <v>103</v>
      </c>
      <c r="B109" s="53">
        <v>36.357230281829835</v>
      </c>
      <c r="C109" s="53">
        <v>41.232331609725954</v>
      </c>
      <c r="D109" s="53">
        <v>38.124077653884889</v>
      </c>
      <c r="E109" s="53">
        <v>34.398599720001222</v>
      </c>
      <c r="F109" s="53">
        <v>45.206686115264894</v>
      </c>
      <c r="H109" s="52">
        <v>103</v>
      </c>
      <c r="I109" s="53">
        <f t="shared" ca="1" si="35"/>
        <v>0.80072509472232412</v>
      </c>
      <c r="J109" s="53">
        <f t="shared" ca="1" si="35"/>
        <v>0.72734136701316721</v>
      </c>
      <c r="K109" s="53">
        <f t="shared" ca="1" si="35"/>
        <v>0.74739506600041639</v>
      </c>
      <c r="L109" s="53">
        <f t="shared" ca="1" si="35"/>
        <v>0.15969231562391129</v>
      </c>
      <c r="M109" s="53">
        <f t="shared" ca="1" si="35"/>
        <v>0.89642052555152296</v>
      </c>
      <c r="N109" s="53">
        <f t="shared" ca="1" si="35"/>
        <v>0.5914596323132878</v>
      </c>
      <c r="O109" s="53">
        <f t="shared" ca="1" si="32"/>
        <v>3.9230340012246301</v>
      </c>
      <c r="P109" s="53">
        <f t="shared" ca="1" si="21"/>
        <v>1.3053672030633758</v>
      </c>
      <c r="Q109" s="53">
        <f t="shared" ca="1" si="33"/>
        <v>-17.125328930756851</v>
      </c>
      <c r="R109" s="53">
        <f t="shared" ca="1" si="23"/>
        <v>32.037335534621576</v>
      </c>
      <c r="T109" s="53">
        <f t="shared" si="34"/>
        <v>36.357230281829835</v>
      </c>
      <c r="U109" s="53">
        <f t="shared" si="25"/>
        <v>41.232331609725954</v>
      </c>
      <c r="V109" s="53">
        <f t="shared" si="26"/>
        <v>38.124077653884889</v>
      </c>
      <c r="W109" s="53">
        <f t="shared" si="27"/>
        <v>34.398599720001222</v>
      </c>
      <c r="X109" s="53">
        <f t="shared" si="28"/>
        <v>45.206686115264894</v>
      </c>
    </row>
    <row r="110" spans="1:24" ht="18.75" x14ac:dyDescent="0.25">
      <c r="A110" s="52">
        <v>104</v>
      </c>
      <c r="B110" s="53">
        <v>36.68319110870361</v>
      </c>
      <c r="C110" s="53">
        <v>40.954001951217649</v>
      </c>
      <c r="D110" s="53">
        <v>37.881259012222287</v>
      </c>
      <c r="E110" s="53">
        <v>33.996025371551511</v>
      </c>
      <c r="F110" s="53">
        <v>45.86523513793945</v>
      </c>
      <c r="H110" s="52">
        <v>104</v>
      </c>
      <c r="I110" s="53">
        <f t="shared" ca="1" si="35"/>
        <v>0.25717738754484765</v>
      </c>
      <c r="J110" s="53">
        <f t="shared" ca="1" si="35"/>
        <v>0.98807592145441536</v>
      </c>
      <c r="K110" s="53">
        <f t="shared" ca="1" si="35"/>
        <v>0.78250259031030844</v>
      </c>
      <c r="L110" s="53">
        <f t="shared" ca="1" si="35"/>
        <v>0.84915678347284462</v>
      </c>
      <c r="M110" s="53">
        <f t="shared" ca="1" si="35"/>
        <v>0.32872410483483305</v>
      </c>
      <c r="N110" s="53">
        <f t="shared" ca="1" si="35"/>
        <v>0.13587821484713936</v>
      </c>
      <c r="O110" s="53">
        <f t="shared" ca="1" si="32"/>
        <v>3.3415150024643889</v>
      </c>
      <c r="P110" s="53">
        <f t="shared" ca="1" si="21"/>
        <v>0.48297514823901977</v>
      </c>
      <c r="Q110" s="53">
        <f t="shared" ca="1" si="33"/>
        <v>-16.64235378251783</v>
      </c>
      <c r="R110" s="53">
        <f t="shared" ca="1" si="23"/>
        <v>32.478823108741082</v>
      </c>
      <c r="T110" s="53">
        <f t="shared" si="34"/>
        <v>36.68319110870361</v>
      </c>
      <c r="U110" s="53">
        <f t="shared" si="25"/>
        <v>40.954001951217649</v>
      </c>
      <c r="V110" s="53">
        <f t="shared" si="26"/>
        <v>37.881259012222287</v>
      </c>
      <c r="W110" s="53">
        <f t="shared" si="27"/>
        <v>33.996025371551511</v>
      </c>
      <c r="X110" s="53">
        <f t="shared" si="28"/>
        <v>45.86523513793945</v>
      </c>
    </row>
    <row r="111" spans="1:24" ht="18.75" x14ac:dyDescent="0.25">
      <c r="A111" s="52">
        <v>105</v>
      </c>
      <c r="B111" s="53">
        <v>36.483458995819092</v>
      </c>
      <c r="C111" s="53">
        <v>40.797616243362427</v>
      </c>
      <c r="D111" s="53">
        <v>37.760384321212769</v>
      </c>
      <c r="E111" s="53">
        <v>33.848184585571289</v>
      </c>
      <c r="F111" s="53">
        <v>46.512938022613525</v>
      </c>
      <c r="H111" s="52">
        <v>105</v>
      </c>
      <c r="I111" s="53">
        <f t="shared" ca="1" si="35"/>
        <v>0.87885102370767765</v>
      </c>
      <c r="J111" s="53">
        <f t="shared" ca="1" si="35"/>
        <v>0.33283875139462316</v>
      </c>
      <c r="K111" s="53">
        <f t="shared" ca="1" si="35"/>
        <v>0.22733144452907583</v>
      </c>
      <c r="L111" s="53">
        <f t="shared" ca="1" si="35"/>
        <v>0.43929218254157076</v>
      </c>
      <c r="M111" s="53">
        <f t="shared" ca="1" si="35"/>
        <v>0.42422844449924213</v>
      </c>
      <c r="N111" s="53">
        <f t="shared" ca="1" si="35"/>
        <v>0.3923536646419713</v>
      </c>
      <c r="O111" s="53">
        <f t="shared" ca="1" si="32"/>
        <v>2.6948955113141606</v>
      </c>
      <c r="P111" s="53">
        <f t="shared" ca="1" si="21"/>
        <v>-0.43148290584042259</v>
      </c>
      <c r="Q111" s="53">
        <f t="shared" ca="1" si="33"/>
        <v>-17.073836688358252</v>
      </c>
      <c r="R111" s="53">
        <f t="shared" ca="1" si="23"/>
        <v>32.463081655820872</v>
      </c>
      <c r="T111" s="53">
        <f t="shared" si="34"/>
        <v>36.483458995819092</v>
      </c>
      <c r="U111" s="53">
        <f t="shared" si="25"/>
        <v>40.797616243362427</v>
      </c>
      <c r="V111" s="53">
        <f t="shared" si="26"/>
        <v>37.760384321212769</v>
      </c>
      <c r="W111" s="53">
        <f t="shared" si="27"/>
        <v>33.848184585571289</v>
      </c>
      <c r="X111" s="53">
        <f t="shared" si="28"/>
        <v>46.512938022613525</v>
      </c>
    </row>
    <row r="112" spans="1:24" ht="18.75" x14ac:dyDescent="0.25">
      <c r="A112" s="52">
        <v>106</v>
      </c>
      <c r="B112" s="53">
        <v>36.559998226165774</v>
      </c>
      <c r="C112" s="53">
        <v>40.637075853347781</v>
      </c>
      <c r="D112" s="53">
        <v>39.50256533622742</v>
      </c>
      <c r="E112" s="53">
        <v>34.563399505615237</v>
      </c>
      <c r="F112" s="53">
        <v>46.422065925598147</v>
      </c>
      <c r="H112" s="52">
        <v>106</v>
      </c>
      <c r="I112" s="53">
        <f t="shared" ca="1" si="35"/>
        <v>1.9326157288680368E-2</v>
      </c>
      <c r="J112" s="53">
        <f t="shared" ca="1" si="35"/>
        <v>0.99141716536606406</v>
      </c>
      <c r="K112" s="53">
        <f t="shared" ca="1" si="35"/>
        <v>0.15028685551732313</v>
      </c>
      <c r="L112" s="53">
        <f t="shared" ca="1" si="35"/>
        <v>0.84300646723182704</v>
      </c>
      <c r="M112" s="53">
        <f t="shared" ca="1" si="35"/>
        <v>0.31941890685117602</v>
      </c>
      <c r="N112" s="53">
        <f t="shared" ca="1" si="35"/>
        <v>0.14983589134561648</v>
      </c>
      <c r="O112" s="53">
        <f t="shared" ca="1" si="32"/>
        <v>2.473291443600687</v>
      </c>
      <c r="P112" s="53">
        <f t="shared" ca="1" si="21"/>
        <v>-0.74487838387786265</v>
      </c>
      <c r="Q112" s="53">
        <f t="shared" ca="1" si="33"/>
        <v>-17.818715072236113</v>
      </c>
      <c r="R112" s="53">
        <f t="shared" ca="1" si="23"/>
        <v>32.290642463881944</v>
      </c>
      <c r="T112" s="53">
        <f t="shared" si="34"/>
        <v>36.559998226165774</v>
      </c>
      <c r="U112" s="53">
        <f t="shared" si="25"/>
        <v>40.637075853347781</v>
      </c>
      <c r="V112" s="53">
        <f t="shared" si="26"/>
        <v>39.50256533622742</v>
      </c>
      <c r="W112" s="53">
        <f t="shared" si="27"/>
        <v>34.563399505615237</v>
      </c>
      <c r="X112" s="53">
        <f t="shared" si="28"/>
        <v>46.422065925598147</v>
      </c>
    </row>
    <row r="113" spans="1:24" ht="18.75" x14ac:dyDescent="0.25">
      <c r="A113" s="52">
        <v>107</v>
      </c>
      <c r="B113" s="53">
        <v>36.992902183532721</v>
      </c>
      <c r="C113" s="53">
        <v>40.598479413986212</v>
      </c>
      <c r="D113" s="53">
        <v>39.804213190078741</v>
      </c>
      <c r="E113" s="53">
        <v>34.666137599945074</v>
      </c>
      <c r="F113" s="53">
        <v>46.585926914215094</v>
      </c>
      <c r="H113" s="52">
        <v>107</v>
      </c>
      <c r="I113" s="53">
        <f t="shared" ca="1" si="35"/>
        <v>0.13241251174315316</v>
      </c>
      <c r="J113" s="53">
        <f t="shared" ca="1" si="35"/>
        <v>0.73869670609463112</v>
      </c>
      <c r="K113" s="53">
        <f t="shared" ca="1" si="35"/>
        <v>0.96824394395163427</v>
      </c>
      <c r="L113" s="53">
        <f t="shared" ca="1" si="35"/>
        <v>0.841632978441751</v>
      </c>
      <c r="M113" s="53">
        <f t="shared" ca="1" si="35"/>
        <v>0.18442162638937376</v>
      </c>
      <c r="N113" s="53">
        <f t="shared" ca="1" si="35"/>
        <v>3.0902328839705673E-2</v>
      </c>
      <c r="O113" s="53">
        <f t="shared" ca="1" si="32"/>
        <v>2.8963100954602492</v>
      </c>
      <c r="P113" s="53">
        <f t="shared" ca="1" si="21"/>
        <v>-0.14663966928128713</v>
      </c>
      <c r="Q113" s="53">
        <f t="shared" ca="1" si="33"/>
        <v>-17.965354741517402</v>
      </c>
      <c r="R113" s="53">
        <f t="shared" ca="1" si="23"/>
        <v>32.417322629241305</v>
      </c>
      <c r="T113" s="53">
        <f t="shared" si="34"/>
        <v>36.992902183532721</v>
      </c>
      <c r="U113" s="53">
        <f t="shared" si="25"/>
        <v>40.598479413986212</v>
      </c>
      <c r="V113" s="53">
        <f t="shared" si="26"/>
        <v>39.804213190078741</v>
      </c>
      <c r="W113" s="53">
        <f t="shared" si="27"/>
        <v>34.666137599945074</v>
      </c>
      <c r="X113" s="53">
        <f t="shared" si="28"/>
        <v>46.585926914215094</v>
      </c>
    </row>
    <row r="114" spans="1:24" ht="18.75" x14ac:dyDescent="0.25">
      <c r="A114" s="52">
        <v>108</v>
      </c>
      <c r="B114" s="53">
        <v>37.274015045166017</v>
      </c>
      <c r="C114" s="53">
        <v>40.922938680648805</v>
      </c>
      <c r="D114" s="53">
        <v>40.734496212005617</v>
      </c>
      <c r="E114" s="53">
        <v>34.499141788482667</v>
      </c>
      <c r="F114" s="53">
        <v>46.84726438522339</v>
      </c>
      <c r="H114" s="52">
        <v>108</v>
      </c>
      <c r="I114" s="53">
        <f t="shared" ca="1" si="35"/>
        <v>0.43463710964892199</v>
      </c>
      <c r="J114" s="53">
        <f t="shared" ca="1" si="35"/>
        <v>0.36318433050674903</v>
      </c>
      <c r="K114" s="53">
        <f t="shared" ca="1" si="35"/>
        <v>0.58392194094570982</v>
      </c>
      <c r="L114" s="53">
        <f t="shared" ca="1" si="35"/>
        <v>0.26357017023772911</v>
      </c>
      <c r="M114" s="53">
        <f t="shared" ca="1" si="35"/>
        <v>0.69119734690684198</v>
      </c>
      <c r="N114" s="53">
        <f t="shared" ca="1" si="35"/>
        <v>0.95426064157987489</v>
      </c>
      <c r="O114" s="53">
        <f t="shared" ca="1" si="32"/>
        <v>3.290771539825827</v>
      </c>
      <c r="P114" s="53">
        <f t="shared" ca="1" si="21"/>
        <v>0.41121305517379314</v>
      </c>
      <c r="Q114" s="53">
        <f t="shared" ca="1" si="33"/>
        <v>-17.554141686343609</v>
      </c>
      <c r="R114" s="53">
        <f t="shared" ca="1" si="23"/>
        <v>32.822929156828195</v>
      </c>
      <c r="T114" s="53">
        <f t="shared" si="34"/>
        <v>37.274015045166017</v>
      </c>
      <c r="U114" s="53">
        <f t="shared" si="25"/>
        <v>40.922938680648805</v>
      </c>
      <c r="V114" s="53">
        <f t="shared" si="26"/>
        <v>40.734496212005617</v>
      </c>
      <c r="W114" s="53">
        <f t="shared" si="27"/>
        <v>34.499141788482667</v>
      </c>
      <c r="X114" s="53">
        <f t="shared" si="28"/>
        <v>46.84726438522339</v>
      </c>
    </row>
    <row r="115" spans="1:24" ht="18.75" x14ac:dyDescent="0.25">
      <c r="A115" s="52">
        <v>109</v>
      </c>
      <c r="B115" s="53">
        <v>36.918183612823483</v>
      </c>
      <c r="C115" s="53">
        <v>40.767710733413693</v>
      </c>
      <c r="D115" s="53">
        <v>40.653933334350583</v>
      </c>
      <c r="E115" s="53">
        <v>35.086879539489743</v>
      </c>
      <c r="F115" s="53">
        <v>46.730545806884763</v>
      </c>
      <c r="H115" s="52">
        <v>109</v>
      </c>
      <c r="I115" s="53">
        <f t="shared" ca="1" si="35"/>
        <v>0.83806709358580145</v>
      </c>
      <c r="J115" s="53">
        <f t="shared" ca="1" si="35"/>
        <v>2.9035579416836987E-2</v>
      </c>
      <c r="K115" s="53">
        <f t="shared" ca="1" si="35"/>
        <v>0.30886036761471625</v>
      </c>
      <c r="L115" s="53">
        <f t="shared" ca="1" si="35"/>
        <v>0.24621869564274967</v>
      </c>
      <c r="M115" s="53">
        <f t="shared" ca="1" si="35"/>
        <v>8.311390819526765E-2</v>
      </c>
      <c r="N115" s="53">
        <f t="shared" ca="1" si="35"/>
        <v>3.0241865486516417E-2</v>
      </c>
      <c r="O115" s="53">
        <f t="shared" ca="1" si="32"/>
        <v>1.5355375099418884</v>
      </c>
      <c r="P115" s="53">
        <f t="shared" ca="1" si="21"/>
        <v>-2.071062715026855</v>
      </c>
      <c r="Q115" s="53">
        <f t="shared" ca="1" si="33"/>
        <v>-19.625204401370464</v>
      </c>
      <c r="R115" s="53">
        <f t="shared" ca="1" si="23"/>
        <v>31.987397799314763</v>
      </c>
      <c r="T115" s="53">
        <f t="shared" si="34"/>
        <v>36.918183612823483</v>
      </c>
      <c r="U115" s="53">
        <f t="shared" si="25"/>
        <v>40.767710733413693</v>
      </c>
      <c r="V115" s="53">
        <f t="shared" si="26"/>
        <v>40.653933334350583</v>
      </c>
      <c r="W115" s="53">
        <f t="shared" si="27"/>
        <v>35.086879539489743</v>
      </c>
      <c r="X115" s="53">
        <f t="shared" si="28"/>
        <v>46.730545806884763</v>
      </c>
    </row>
    <row r="116" spans="1:24" ht="18.75" x14ac:dyDescent="0.25">
      <c r="A116" s="52">
        <v>110</v>
      </c>
      <c r="B116" s="53">
        <v>37.449875831604004</v>
      </c>
      <c r="C116" s="53">
        <v>41.475538730621338</v>
      </c>
      <c r="D116" s="53">
        <v>41.202005624771118</v>
      </c>
      <c r="E116" s="53">
        <v>35.537672996520996</v>
      </c>
      <c r="F116" s="53">
        <v>47.109672546386719</v>
      </c>
      <c r="H116" s="52">
        <v>110</v>
      </c>
      <c r="I116" s="53">
        <f t="shared" ca="1" si="35"/>
        <v>0.83146077311359701</v>
      </c>
      <c r="J116" s="53">
        <f t="shared" ca="1" si="35"/>
        <v>0.59976954460438425</v>
      </c>
      <c r="K116" s="53">
        <f t="shared" ca="1" si="35"/>
        <v>0.32080462594289383</v>
      </c>
      <c r="L116" s="53">
        <f t="shared" ca="1" si="35"/>
        <v>0.63341517153646432</v>
      </c>
      <c r="M116" s="53">
        <f t="shared" ca="1" si="35"/>
        <v>0.63710772441706465</v>
      </c>
      <c r="N116" s="53">
        <f t="shared" ca="1" si="35"/>
        <v>0.16499166587423797</v>
      </c>
      <c r="O116" s="53">
        <f t="shared" ca="1" si="32"/>
        <v>3.1875495054886418</v>
      </c>
      <c r="P116" s="53">
        <f t="shared" ca="1" si="21"/>
        <v>0.26523505427840444</v>
      </c>
      <c r="Q116" s="53">
        <f t="shared" ca="1" si="33"/>
        <v>-19.359969347092061</v>
      </c>
      <c r="R116" s="53">
        <f t="shared" ca="1" si="23"/>
        <v>32.320015326453969</v>
      </c>
      <c r="T116" s="53">
        <f t="shared" si="34"/>
        <v>37.449875831604004</v>
      </c>
      <c r="U116" s="53">
        <f t="shared" si="25"/>
        <v>41.475538730621338</v>
      </c>
      <c r="V116" s="53">
        <f t="shared" si="26"/>
        <v>41.202005624771118</v>
      </c>
      <c r="W116" s="53">
        <f t="shared" si="27"/>
        <v>35.537672996520996</v>
      </c>
      <c r="X116" s="53">
        <f t="shared" si="28"/>
        <v>47.109672546386719</v>
      </c>
    </row>
    <row r="117" spans="1:24" ht="18.75" x14ac:dyDescent="0.25">
      <c r="A117" s="52">
        <v>111</v>
      </c>
      <c r="B117" s="53">
        <v>37.344623279571536</v>
      </c>
      <c r="C117" s="53">
        <v>41.906941604614261</v>
      </c>
      <c r="D117" s="53">
        <v>41.504811239242557</v>
      </c>
      <c r="E117" s="53">
        <v>34.984311771392825</v>
      </c>
      <c r="F117" s="53">
        <v>48.274851512908938</v>
      </c>
      <c r="H117" s="52">
        <v>111</v>
      </c>
      <c r="I117" s="53">
        <f t="shared" ref="I117:N126" ca="1" si="36">RAND()</f>
        <v>0.64533138838519866</v>
      </c>
      <c r="J117" s="53">
        <f t="shared" ca="1" si="36"/>
        <v>0.66090307690193018</v>
      </c>
      <c r="K117" s="53">
        <f t="shared" ca="1" si="36"/>
        <v>0.10428385502973636</v>
      </c>
      <c r="L117" s="53">
        <f t="shared" ca="1" si="36"/>
        <v>0.88588325701487447</v>
      </c>
      <c r="M117" s="53">
        <f t="shared" ca="1" si="36"/>
        <v>0.68793310253011386</v>
      </c>
      <c r="N117" s="53">
        <f t="shared" ca="1" si="36"/>
        <v>0.54547782891708529</v>
      </c>
      <c r="O117" s="53">
        <f t="shared" ca="1" si="32"/>
        <v>3.5298125087789387</v>
      </c>
      <c r="P117" s="53">
        <f t="shared" ca="1" si="21"/>
        <v>0.74926803543008957</v>
      </c>
      <c r="Q117" s="53">
        <f t="shared" ca="1" si="33"/>
        <v>-18.610701311661973</v>
      </c>
      <c r="R117" s="53">
        <f t="shared" ca="1" si="23"/>
        <v>32.894649344169018</v>
      </c>
      <c r="T117" s="53">
        <f t="shared" si="34"/>
        <v>37.344623279571536</v>
      </c>
      <c r="U117" s="53">
        <f t="shared" si="25"/>
        <v>41.906941604614261</v>
      </c>
      <c r="V117" s="53">
        <f t="shared" si="26"/>
        <v>41.504811239242557</v>
      </c>
      <c r="W117" s="53">
        <f t="shared" si="27"/>
        <v>34.984311771392825</v>
      </c>
      <c r="X117" s="53">
        <f t="shared" si="28"/>
        <v>48.274851512908938</v>
      </c>
    </row>
    <row r="118" spans="1:24" ht="18.75" x14ac:dyDescent="0.25">
      <c r="A118" s="52">
        <v>112</v>
      </c>
      <c r="B118" s="53">
        <v>37.728525543212896</v>
      </c>
      <c r="C118" s="53">
        <v>41.896666908264166</v>
      </c>
      <c r="D118" s="53">
        <v>41.405093336105352</v>
      </c>
      <c r="E118" s="53">
        <v>35.55289449691773</v>
      </c>
      <c r="F118" s="53">
        <v>49.068665885925299</v>
      </c>
      <c r="H118" s="52">
        <v>112</v>
      </c>
      <c r="I118" s="53">
        <f t="shared" ca="1" si="36"/>
        <v>0.14900857283557156</v>
      </c>
      <c r="J118" s="53">
        <f t="shared" ca="1" si="36"/>
        <v>0.56793455114957958</v>
      </c>
      <c r="K118" s="53">
        <f t="shared" ca="1" si="36"/>
        <v>9.0241855015858352E-2</v>
      </c>
      <c r="L118" s="53">
        <f t="shared" ca="1" si="36"/>
        <v>0.19578665872386558</v>
      </c>
      <c r="M118" s="53">
        <f t="shared" ca="1" si="36"/>
        <v>0.89483903498157813</v>
      </c>
      <c r="N118" s="53">
        <f t="shared" ca="1" si="36"/>
        <v>0.3052362913427551</v>
      </c>
      <c r="O118" s="53">
        <f t="shared" ca="1" si="32"/>
        <v>2.2030469640492085</v>
      </c>
      <c r="P118" s="53">
        <f t="shared" ca="1" si="21"/>
        <v>-1.127061792016022</v>
      </c>
      <c r="Q118" s="53">
        <f t="shared" ca="1" si="33"/>
        <v>-19.737763103677995</v>
      </c>
      <c r="R118" s="53">
        <f t="shared" ca="1" si="23"/>
        <v>32.53111844816101</v>
      </c>
      <c r="T118" s="53">
        <f t="shared" si="34"/>
        <v>37.728525543212896</v>
      </c>
      <c r="U118" s="53">
        <f t="shared" si="25"/>
        <v>41.896666908264166</v>
      </c>
      <c r="V118" s="53">
        <f t="shared" si="26"/>
        <v>41.405093336105352</v>
      </c>
      <c r="W118" s="53">
        <f t="shared" si="27"/>
        <v>35.55289449691773</v>
      </c>
      <c r="X118" s="53">
        <f t="shared" si="28"/>
        <v>49.068665885925299</v>
      </c>
    </row>
    <row r="119" spans="1:24" ht="18.75" x14ac:dyDescent="0.25">
      <c r="A119" s="52">
        <v>113</v>
      </c>
      <c r="B119" s="53">
        <v>38.608272647857667</v>
      </c>
      <c r="C119" s="53">
        <v>42.38223752975464</v>
      </c>
      <c r="D119" s="53">
        <v>40.934010362625123</v>
      </c>
      <c r="E119" s="53">
        <v>36.110631561279298</v>
      </c>
      <c r="F119" s="53">
        <v>49.851634120941164</v>
      </c>
      <c r="H119" s="52">
        <v>113</v>
      </c>
      <c r="I119" s="53">
        <f t="shared" ca="1" si="36"/>
        <v>3.7658035881801721E-2</v>
      </c>
      <c r="J119" s="53">
        <f t="shared" ca="1" si="36"/>
        <v>0.59117649748198253</v>
      </c>
      <c r="K119" s="53">
        <f t="shared" ca="1" si="36"/>
        <v>0.97154336421909637</v>
      </c>
      <c r="L119" s="53">
        <f t="shared" ca="1" si="36"/>
        <v>0.43479525604363689</v>
      </c>
      <c r="M119" s="53">
        <f t="shared" ca="1" si="36"/>
        <v>0.30854360715780627</v>
      </c>
      <c r="N119" s="53">
        <f t="shared" ca="1" si="36"/>
        <v>0.77583314681845506</v>
      </c>
      <c r="O119" s="53">
        <f t="shared" ca="1" si="32"/>
        <v>3.1195499076027793</v>
      </c>
      <c r="P119" s="53">
        <f t="shared" ca="1" si="21"/>
        <v>0.16906910071230083</v>
      </c>
      <c r="Q119" s="53">
        <f t="shared" ca="1" si="33"/>
        <v>-19.568694002965696</v>
      </c>
      <c r="R119" s="53">
        <f t="shared" ca="1" si="23"/>
        <v>32.815652998517152</v>
      </c>
      <c r="T119" s="53">
        <f t="shared" si="34"/>
        <v>38.608272647857667</v>
      </c>
      <c r="U119" s="53">
        <f t="shared" si="25"/>
        <v>42.38223752975464</v>
      </c>
      <c r="V119" s="53">
        <f t="shared" si="26"/>
        <v>40.934010362625123</v>
      </c>
      <c r="W119" s="53">
        <f t="shared" si="27"/>
        <v>36.110631561279298</v>
      </c>
      <c r="X119" s="53">
        <f t="shared" si="28"/>
        <v>49.851634120941164</v>
      </c>
    </row>
    <row r="120" spans="1:24" ht="18.75" x14ac:dyDescent="0.25">
      <c r="A120" s="52">
        <v>114</v>
      </c>
      <c r="B120" s="53">
        <v>39.609963941574094</v>
      </c>
      <c r="C120" s="53">
        <v>42.356962490081784</v>
      </c>
      <c r="D120" s="53">
        <v>40.952081727981565</v>
      </c>
      <c r="E120" s="53">
        <v>36.429793167114255</v>
      </c>
      <c r="F120" s="53">
        <v>50.263237285614011</v>
      </c>
      <c r="H120" s="52">
        <v>114</v>
      </c>
      <c r="I120" s="53">
        <f t="shared" ca="1" si="36"/>
        <v>0.87263862514709989</v>
      </c>
      <c r="J120" s="53">
        <f t="shared" ca="1" si="36"/>
        <v>0.4085102757079847</v>
      </c>
      <c r="K120" s="53">
        <f t="shared" ca="1" si="36"/>
        <v>0.47254204501964325</v>
      </c>
      <c r="L120" s="53">
        <f t="shared" ca="1" si="36"/>
        <v>0.60592790489785553</v>
      </c>
      <c r="M120" s="53">
        <f t="shared" ca="1" si="36"/>
        <v>0.21730335455965533</v>
      </c>
      <c r="N120" s="53">
        <f t="shared" ca="1" si="36"/>
        <v>0.95437665235829383</v>
      </c>
      <c r="O120" s="53">
        <f t="shared" ca="1" si="32"/>
        <v>3.5312988576905329</v>
      </c>
      <c r="P120" s="53">
        <f t="shared" ca="1" si="21"/>
        <v>0.75137005021928449</v>
      </c>
      <c r="Q120" s="53">
        <f t="shared" ca="1" si="33"/>
        <v>-18.81732395274641</v>
      </c>
      <c r="R120" s="53">
        <f t="shared" ca="1" si="23"/>
        <v>33.391338023626794</v>
      </c>
      <c r="T120" s="53">
        <f t="shared" si="34"/>
        <v>39.609963941574094</v>
      </c>
      <c r="U120" s="53">
        <f t="shared" si="25"/>
        <v>42.356962490081784</v>
      </c>
      <c r="V120" s="53">
        <f t="shared" si="26"/>
        <v>40.952081727981565</v>
      </c>
      <c r="W120" s="53">
        <f t="shared" si="27"/>
        <v>36.429793167114255</v>
      </c>
      <c r="X120" s="53">
        <f t="shared" si="28"/>
        <v>50.263237285614011</v>
      </c>
    </row>
    <row r="121" spans="1:24" ht="18.75" x14ac:dyDescent="0.25">
      <c r="A121" s="52">
        <v>115</v>
      </c>
      <c r="B121" s="53">
        <v>39.607500314712524</v>
      </c>
      <c r="C121" s="53">
        <v>42.194743156433105</v>
      </c>
      <c r="D121" s="53">
        <v>41.357676267623901</v>
      </c>
      <c r="E121" s="53">
        <v>35.877589702606201</v>
      </c>
      <c r="F121" s="53">
        <v>51.670685768127441</v>
      </c>
      <c r="H121" s="52">
        <v>115</v>
      </c>
      <c r="I121" s="53">
        <f t="shared" ca="1" si="36"/>
        <v>0.73270810142315557</v>
      </c>
      <c r="J121" s="53">
        <f t="shared" ca="1" si="36"/>
        <v>0.65354607904654605</v>
      </c>
      <c r="K121" s="53">
        <f t="shared" ca="1" si="36"/>
        <v>0.69635236914840315</v>
      </c>
      <c r="L121" s="53">
        <f t="shared" ca="1" si="36"/>
        <v>4.4721359803628125E-2</v>
      </c>
      <c r="M121" s="53">
        <f t="shared" ca="1" si="36"/>
        <v>0.90949409862901287</v>
      </c>
      <c r="N121" s="53">
        <f t="shared" ca="1" si="36"/>
        <v>8.7494232588014587E-3</v>
      </c>
      <c r="O121" s="53">
        <f t="shared" ca="1" si="32"/>
        <v>3.045571431309547</v>
      </c>
      <c r="P121" s="53">
        <f t="shared" ca="1" si="21"/>
        <v>6.4447736214715251E-2</v>
      </c>
      <c r="Q121" s="53">
        <f t="shared" ca="1" si="33"/>
        <v>-18.752876216531696</v>
      </c>
      <c r="R121" s="53">
        <f t="shared" ca="1" si="23"/>
        <v>33.623561891734155</v>
      </c>
      <c r="T121" s="53">
        <f t="shared" si="34"/>
        <v>39.607500314712524</v>
      </c>
      <c r="U121" s="53">
        <f t="shared" si="25"/>
        <v>42.194743156433105</v>
      </c>
      <c r="V121" s="53">
        <f t="shared" si="26"/>
        <v>41.357676267623901</v>
      </c>
      <c r="W121" s="53">
        <f t="shared" si="27"/>
        <v>35.877589702606201</v>
      </c>
      <c r="X121" s="53">
        <f t="shared" si="28"/>
        <v>51.670685768127441</v>
      </c>
    </row>
    <row r="122" spans="1:24" ht="18.75" x14ac:dyDescent="0.25">
      <c r="A122" s="52">
        <v>116</v>
      </c>
      <c r="B122" s="53">
        <v>40.748518657684329</v>
      </c>
      <c r="C122" s="53">
        <v>42.287257385253909</v>
      </c>
      <c r="D122" s="53">
        <v>41.493536901474002</v>
      </c>
      <c r="E122" s="53">
        <v>35.619273853302005</v>
      </c>
      <c r="F122" s="53">
        <v>52.332867813110354</v>
      </c>
      <c r="H122" s="52">
        <v>116</v>
      </c>
      <c r="I122" s="53">
        <f t="shared" ca="1" si="36"/>
        <v>0.29002847132328835</v>
      </c>
      <c r="J122" s="53">
        <f t="shared" ca="1" si="36"/>
        <v>0.12475682604238814</v>
      </c>
      <c r="K122" s="53">
        <f t="shared" ca="1" si="36"/>
        <v>0.12782120834025879</v>
      </c>
      <c r="L122" s="53">
        <f t="shared" ca="1" si="36"/>
        <v>0.92832246378952121</v>
      </c>
      <c r="M122" s="53">
        <f t="shared" ca="1" si="36"/>
        <v>0.62368480560714978</v>
      </c>
      <c r="N122" s="53">
        <f t="shared" ca="1" si="36"/>
        <v>0.84041064158587742</v>
      </c>
      <c r="O122" s="53">
        <f t="shared" ca="1" si="32"/>
        <v>2.935024416688484</v>
      </c>
      <c r="P122" s="53">
        <f t="shared" ca="1" si="21"/>
        <v>-9.1889351142248832E-2</v>
      </c>
      <c r="Q122" s="53">
        <f t="shared" ca="1" si="33"/>
        <v>-18.844765567673946</v>
      </c>
      <c r="R122" s="53">
        <f t="shared" ca="1" si="23"/>
        <v>33.77761721616303</v>
      </c>
      <c r="T122" s="53">
        <f t="shared" si="34"/>
        <v>40.748518657684329</v>
      </c>
      <c r="U122" s="53">
        <f t="shared" si="25"/>
        <v>42.287257385253909</v>
      </c>
      <c r="V122" s="53">
        <f t="shared" si="26"/>
        <v>41.493536901474002</v>
      </c>
      <c r="W122" s="53">
        <f t="shared" si="27"/>
        <v>35.619273853302005</v>
      </c>
      <c r="X122" s="53">
        <f t="shared" si="28"/>
        <v>52.332867813110354</v>
      </c>
    </row>
    <row r="123" spans="1:24" ht="18.75" x14ac:dyDescent="0.25">
      <c r="A123" s="52">
        <v>117</v>
      </c>
      <c r="B123" s="53">
        <v>40.480162048339849</v>
      </c>
      <c r="C123" s="53">
        <v>41.742827320098883</v>
      </c>
      <c r="D123" s="53">
        <v>42.758032464981085</v>
      </c>
      <c r="E123" s="53">
        <v>36.356803321838385</v>
      </c>
      <c r="F123" s="53">
        <v>52.092525863647467</v>
      </c>
      <c r="H123" s="52">
        <v>117</v>
      </c>
      <c r="I123" s="53">
        <f t="shared" ca="1" si="36"/>
        <v>0.97114022307084968</v>
      </c>
      <c r="J123" s="53">
        <f t="shared" ca="1" si="36"/>
        <v>4.9614662858371017E-2</v>
      </c>
      <c r="K123" s="53">
        <f t="shared" ca="1" si="36"/>
        <v>0.13472293822994152</v>
      </c>
      <c r="L123" s="53">
        <f t="shared" ca="1" si="36"/>
        <v>0.83783707892498216</v>
      </c>
      <c r="M123" s="53">
        <f t="shared" ca="1" si="36"/>
        <v>0.12758315487855443</v>
      </c>
      <c r="N123" s="53">
        <f t="shared" ca="1" si="36"/>
        <v>0.34100171439211857</v>
      </c>
      <c r="O123" s="53">
        <f t="shared" ca="1" si="32"/>
        <v>2.4618997723548177</v>
      </c>
      <c r="P123" s="53">
        <f t="shared" ca="1" si="21"/>
        <v>-0.7609886398518666</v>
      </c>
      <c r="Q123" s="53">
        <f t="shared" ca="1" si="33"/>
        <v>-19.605754207525813</v>
      </c>
      <c r="R123" s="53">
        <f t="shared" ca="1" si="23"/>
        <v>33.597122896237096</v>
      </c>
      <c r="T123" s="53">
        <f t="shared" si="34"/>
        <v>40.480162048339849</v>
      </c>
      <c r="U123" s="53">
        <f t="shared" si="25"/>
        <v>41.742827320098883</v>
      </c>
      <c r="V123" s="53">
        <f t="shared" si="26"/>
        <v>42.758032464981085</v>
      </c>
      <c r="W123" s="53">
        <f t="shared" si="27"/>
        <v>36.356803321838385</v>
      </c>
      <c r="X123" s="53">
        <f t="shared" si="28"/>
        <v>52.092525863647467</v>
      </c>
    </row>
    <row r="124" spans="1:24" ht="18.75" x14ac:dyDescent="0.25">
      <c r="A124" s="52">
        <v>118</v>
      </c>
      <c r="B124" s="53">
        <v>41.294435119628908</v>
      </c>
      <c r="C124" s="53">
        <v>41.953131055831911</v>
      </c>
      <c r="D124" s="53">
        <v>43.011682367324831</v>
      </c>
      <c r="E124" s="53">
        <v>36.216276741027833</v>
      </c>
      <c r="F124" s="53">
        <v>51.106917953491212</v>
      </c>
      <c r="H124" s="52">
        <v>118</v>
      </c>
      <c r="I124" s="53">
        <f t="shared" ca="1" si="36"/>
        <v>0.94151530965243191</v>
      </c>
      <c r="J124" s="53">
        <f t="shared" ca="1" si="36"/>
        <v>0.76227290068297404</v>
      </c>
      <c r="K124" s="53">
        <f t="shared" ca="1" si="36"/>
        <v>0.38679753398600603</v>
      </c>
      <c r="L124" s="53">
        <f t="shared" ca="1" si="36"/>
        <v>0.68742519540893898</v>
      </c>
      <c r="M124" s="53">
        <f t="shared" ca="1" si="36"/>
        <v>0.51133062933102613</v>
      </c>
      <c r="N124" s="53">
        <f t="shared" ca="1" si="36"/>
        <v>0.92004359113961998</v>
      </c>
      <c r="O124" s="53">
        <f t="shared" ca="1" si="32"/>
        <v>4.2093851602009966</v>
      </c>
      <c r="P124" s="53">
        <f t="shared" ca="1" si="21"/>
        <v>1.7103288956890075</v>
      </c>
      <c r="Q124" s="53">
        <f t="shared" ca="1" si="33"/>
        <v>-17.895425311836807</v>
      </c>
      <c r="R124" s="53">
        <f t="shared" ca="1" si="23"/>
        <v>34.6522873440816</v>
      </c>
      <c r="T124" s="53">
        <f t="shared" si="34"/>
        <v>41.294435119628908</v>
      </c>
      <c r="U124" s="53">
        <f t="shared" si="25"/>
        <v>41.953131055831911</v>
      </c>
      <c r="V124" s="53">
        <f t="shared" si="26"/>
        <v>43.011682367324831</v>
      </c>
      <c r="W124" s="53">
        <f t="shared" si="27"/>
        <v>36.216276741027833</v>
      </c>
      <c r="X124" s="53">
        <f t="shared" si="28"/>
        <v>51.106917953491212</v>
      </c>
    </row>
    <row r="125" spans="1:24" ht="18.75" x14ac:dyDescent="0.25">
      <c r="A125" s="52">
        <v>119</v>
      </c>
      <c r="B125" s="53">
        <v>41.112709331512448</v>
      </c>
      <c r="C125" s="53">
        <v>41.292069482803342</v>
      </c>
      <c r="D125" s="53">
        <v>42.261177587509152</v>
      </c>
      <c r="E125" s="53">
        <v>36.306016254425046</v>
      </c>
      <c r="F125" s="53">
        <v>50.984365749359128</v>
      </c>
      <c r="H125" s="52">
        <v>119</v>
      </c>
      <c r="I125" s="53">
        <f t="shared" ca="1" si="36"/>
        <v>0.9750527962690132</v>
      </c>
      <c r="J125" s="53">
        <f t="shared" ca="1" si="36"/>
        <v>0.1206481759937309</v>
      </c>
      <c r="K125" s="53">
        <f t="shared" ca="1" si="36"/>
        <v>0.78691769526032562</v>
      </c>
      <c r="L125" s="53">
        <f t="shared" ca="1" si="36"/>
        <v>0.55490873633925997</v>
      </c>
      <c r="M125" s="53">
        <f t="shared" ca="1" si="36"/>
        <v>5.4596610097923381E-4</v>
      </c>
      <c r="N125" s="53">
        <f t="shared" ca="1" si="36"/>
        <v>0.84125845894906359</v>
      </c>
      <c r="O125" s="53">
        <f t="shared" ca="1" si="32"/>
        <v>3.2793318289123725</v>
      </c>
      <c r="P125" s="53">
        <f t="shared" ca="1" si="21"/>
        <v>0.39503486085035822</v>
      </c>
      <c r="Q125" s="53">
        <f t="shared" ca="1" si="33"/>
        <v>-17.500390450986448</v>
      </c>
      <c r="R125" s="53">
        <f t="shared" ca="1" si="23"/>
        <v>35.049804774506775</v>
      </c>
      <c r="T125" s="53">
        <f t="shared" si="34"/>
        <v>41.112709331512448</v>
      </c>
      <c r="U125" s="53">
        <f t="shared" si="25"/>
        <v>41.292069482803342</v>
      </c>
      <c r="V125" s="53">
        <f t="shared" si="26"/>
        <v>42.261177587509152</v>
      </c>
      <c r="W125" s="53">
        <f t="shared" si="27"/>
        <v>36.306016254425046</v>
      </c>
      <c r="X125" s="53">
        <f t="shared" si="28"/>
        <v>50.984365749359128</v>
      </c>
    </row>
    <row r="126" spans="1:24" ht="18.75" x14ac:dyDescent="0.25">
      <c r="A126" s="52">
        <v>120</v>
      </c>
      <c r="B126" s="53">
        <v>41.279192447662354</v>
      </c>
      <c r="C126" s="53">
        <v>42.228484630584717</v>
      </c>
      <c r="D126" s="53">
        <v>43.062304258346558</v>
      </c>
      <c r="E126" s="53">
        <v>36.650489330291748</v>
      </c>
      <c r="F126" s="53">
        <v>51.249336719512939</v>
      </c>
      <c r="H126" s="52">
        <v>120</v>
      </c>
      <c r="I126" s="53">
        <f t="shared" ca="1" si="36"/>
        <v>0.72130596642339861</v>
      </c>
      <c r="J126" s="53">
        <f t="shared" ca="1" si="36"/>
        <v>0.53523703376261189</v>
      </c>
      <c r="K126" s="53">
        <f t="shared" ca="1" si="36"/>
        <v>0.66239531260201656</v>
      </c>
      <c r="L126" s="53">
        <f t="shared" ca="1" si="36"/>
        <v>0.88870270175222266</v>
      </c>
      <c r="M126" s="53">
        <f t="shared" ca="1" si="36"/>
        <v>0.65659821478759184</v>
      </c>
      <c r="N126" s="53">
        <f t="shared" ca="1" si="36"/>
        <v>0.30571878252724038</v>
      </c>
      <c r="O126" s="53">
        <f t="shared" ca="1" si="32"/>
        <v>3.7699580118550822</v>
      </c>
      <c r="P126" s="53">
        <f t="shared" ca="1" si="21"/>
        <v>1.0888850628232813</v>
      </c>
      <c r="Q126" s="53">
        <f t="shared" ca="1" si="33"/>
        <v>-16.411505388163167</v>
      </c>
      <c r="R126" s="53">
        <f t="shared" ca="1" si="23"/>
        <v>35.794247305918418</v>
      </c>
      <c r="T126" s="53">
        <f t="shared" si="34"/>
        <v>41.279192447662354</v>
      </c>
      <c r="U126" s="53">
        <f t="shared" si="25"/>
        <v>42.228484630584717</v>
      </c>
      <c r="V126" s="53">
        <f t="shared" si="26"/>
        <v>43.062304258346558</v>
      </c>
      <c r="W126" s="53">
        <f t="shared" si="27"/>
        <v>36.650489330291748</v>
      </c>
      <c r="X126" s="53">
        <f t="shared" si="28"/>
        <v>51.249336719512939</v>
      </c>
    </row>
    <row r="127" spans="1:24" ht="18.75" x14ac:dyDescent="0.25">
      <c r="A127" s="52">
        <v>121</v>
      </c>
      <c r="B127" s="53">
        <v>41.567619514465335</v>
      </c>
      <c r="C127" s="53">
        <v>43.419633102416995</v>
      </c>
      <c r="D127" s="53">
        <v>43.226486635208133</v>
      </c>
      <c r="E127" s="53">
        <v>36.35801811218262</v>
      </c>
      <c r="F127" s="53">
        <v>51.377363395690921</v>
      </c>
      <c r="H127" s="52">
        <v>121</v>
      </c>
      <c r="I127" s="53">
        <f t="shared" ref="I127:N136" ca="1" si="37">RAND()</f>
        <v>0.6112690927239135</v>
      </c>
      <c r="J127" s="53">
        <f t="shared" ca="1" si="37"/>
        <v>0.53739695472581372</v>
      </c>
      <c r="K127" s="53">
        <f t="shared" ca="1" si="37"/>
        <v>0.52715567929599416</v>
      </c>
      <c r="L127" s="53">
        <f t="shared" ca="1" si="37"/>
        <v>0.22415639148703215</v>
      </c>
      <c r="M127" s="53">
        <f t="shared" ca="1" si="37"/>
        <v>0.12719327523181645</v>
      </c>
      <c r="N127" s="53">
        <f t="shared" ca="1" si="37"/>
        <v>0.54925194855057358</v>
      </c>
      <c r="O127" s="53">
        <f t="shared" ca="1" si="32"/>
        <v>2.5764233420151434</v>
      </c>
      <c r="P127" s="53">
        <f t="shared" ca="1" si="21"/>
        <v>-0.59902785442685402</v>
      </c>
      <c r="Q127" s="53">
        <f t="shared" ca="1" si="33"/>
        <v>-17.010533242590022</v>
      </c>
      <c r="R127" s="53">
        <f t="shared" ca="1" si="23"/>
        <v>35.694733378704996</v>
      </c>
      <c r="T127" s="53">
        <f t="shared" si="34"/>
        <v>41.567619514465335</v>
      </c>
      <c r="U127" s="53">
        <f t="shared" si="25"/>
        <v>43.419633102416995</v>
      </c>
      <c r="V127" s="53">
        <f t="shared" si="26"/>
        <v>43.226486635208133</v>
      </c>
      <c r="W127" s="53">
        <f t="shared" si="27"/>
        <v>36.35801811218262</v>
      </c>
      <c r="X127" s="53">
        <f t="shared" si="28"/>
        <v>51.377363395690921</v>
      </c>
    </row>
    <row r="128" spans="1:24" ht="18.75" x14ac:dyDescent="0.25">
      <c r="A128" s="52">
        <v>122</v>
      </c>
      <c r="B128" s="53">
        <v>41.219102287292486</v>
      </c>
      <c r="C128" s="53">
        <v>43.473837280273443</v>
      </c>
      <c r="D128" s="53">
        <v>43.152093553543097</v>
      </c>
      <c r="E128" s="53">
        <v>36.320280456542974</v>
      </c>
      <c r="F128" s="53">
        <v>51.994544410705572</v>
      </c>
      <c r="H128" s="52">
        <v>122</v>
      </c>
      <c r="I128" s="53">
        <f t="shared" ca="1" si="37"/>
        <v>0.52507814317330515</v>
      </c>
      <c r="J128" s="53">
        <f t="shared" ca="1" si="37"/>
        <v>0.65110967257933638</v>
      </c>
      <c r="K128" s="53">
        <f t="shared" ca="1" si="37"/>
        <v>0.77199560476199747</v>
      </c>
      <c r="L128" s="53">
        <f t="shared" ca="1" si="37"/>
        <v>0.73900962984381802</v>
      </c>
      <c r="M128" s="53">
        <f t="shared" ca="1" si="37"/>
        <v>1.2761953695342165E-2</v>
      </c>
      <c r="N128" s="53">
        <f t="shared" ca="1" si="37"/>
        <v>0.56023984307616459</v>
      </c>
      <c r="O128" s="53">
        <f t="shared" ca="1" si="32"/>
        <v>3.2601948471299633</v>
      </c>
      <c r="P128" s="53">
        <f t="shared" ca="1" si="21"/>
        <v>0.36797108167078829</v>
      </c>
      <c r="Q128" s="53">
        <f t="shared" ca="1" si="33"/>
        <v>-16.642562160919233</v>
      </c>
      <c r="R128" s="53">
        <f t="shared" ca="1" si="23"/>
        <v>36.078718919540393</v>
      </c>
      <c r="T128" s="53">
        <f t="shared" si="34"/>
        <v>41.219102287292486</v>
      </c>
      <c r="U128" s="53">
        <f t="shared" si="25"/>
        <v>43.473837280273443</v>
      </c>
      <c r="V128" s="53">
        <f t="shared" si="26"/>
        <v>43.152093553543097</v>
      </c>
      <c r="W128" s="53">
        <f t="shared" si="27"/>
        <v>36.320280456542974</v>
      </c>
      <c r="X128" s="53">
        <f t="shared" si="28"/>
        <v>51.994544410705572</v>
      </c>
    </row>
    <row r="129" spans="1:24" ht="18.75" x14ac:dyDescent="0.25">
      <c r="A129" s="52">
        <v>123</v>
      </c>
      <c r="B129" s="53">
        <v>41.8597393989563</v>
      </c>
      <c r="C129" s="53">
        <v>43.915564632415773</v>
      </c>
      <c r="D129" s="53">
        <v>42.832434034347536</v>
      </c>
      <c r="E129" s="53">
        <v>36.278388595581056</v>
      </c>
      <c r="F129" s="53">
        <v>52.107570743560792</v>
      </c>
      <c r="H129" s="52">
        <v>123</v>
      </c>
      <c r="I129" s="53">
        <f t="shared" ca="1" si="37"/>
        <v>9.3956811316198707E-2</v>
      </c>
      <c r="J129" s="53">
        <f t="shared" ca="1" si="37"/>
        <v>0.78658950246959702</v>
      </c>
      <c r="K129" s="53">
        <f t="shared" ca="1" si="37"/>
        <v>0.87095317360220459</v>
      </c>
      <c r="L129" s="53">
        <f t="shared" ca="1" si="37"/>
        <v>6.5732545278360033E-2</v>
      </c>
      <c r="M129" s="53">
        <f t="shared" ca="1" si="37"/>
        <v>0.88700968767942268</v>
      </c>
      <c r="N129" s="53">
        <f t="shared" ca="1" si="37"/>
        <v>0.65726283347008085</v>
      </c>
      <c r="O129" s="53">
        <f t="shared" ca="1" si="32"/>
        <v>3.3615045538158639</v>
      </c>
      <c r="P129" s="53">
        <f t="shared" ca="1" si="21"/>
        <v>0.51124464286602911</v>
      </c>
      <c r="Q129" s="53">
        <f t="shared" ca="1" si="33"/>
        <v>-16.131317518053205</v>
      </c>
      <c r="R129" s="53">
        <f t="shared" ca="1" si="23"/>
        <v>36.534341240973397</v>
      </c>
      <c r="T129" s="53">
        <f t="shared" si="34"/>
        <v>41.8597393989563</v>
      </c>
      <c r="U129" s="53">
        <f t="shared" si="25"/>
        <v>43.915564632415773</v>
      </c>
      <c r="V129" s="53">
        <f t="shared" si="26"/>
        <v>42.832434034347536</v>
      </c>
      <c r="W129" s="53">
        <f t="shared" si="27"/>
        <v>36.278388595581056</v>
      </c>
      <c r="X129" s="53">
        <f t="shared" si="28"/>
        <v>52.107570743560792</v>
      </c>
    </row>
    <row r="130" spans="1:24" ht="18.75" x14ac:dyDescent="0.25">
      <c r="A130" s="52">
        <v>124</v>
      </c>
      <c r="B130" s="53">
        <v>42.129011678695676</v>
      </c>
      <c r="C130" s="53">
        <v>44.087558078765866</v>
      </c>
      <c r="D130" s="53">
        <v>42.610250997543332</v>
      </c>
      <c r="E130" s="53">
        <v>35.991229820251462</v>
      </c>
      <c r="F130" s="53">
        <v>51.912854003906247</v>
      </c>
      <c r="H130" s="52">
        <v>124</v>
      </c>
      <c r="I130" s="53">
        <f t="shared" ca="1" si="37"/>
        <v>0.33166965337810883</v>
      </c>
      <c r="J130" s="53">
        <f t="shared" ca="1" si="37"/>
        <v>0.93788362147690085</v>
      </c>
      <c r="K130" s="53">
        <f t="shared" ca="1" si="37"/>
        <v>0.76955012508270826</v>
      </c>
      <c r="L130" s="53">
        <f t="shared" ca="1" si="37"/>
        <v>0.87053852495442396</v>
      </c>
      <c r="M130" s="53">
        <f t="shared" ca="1" si="37"/>
        <v>0.48324705966010439</v>
      </c>
      <c r="N130" s="53">
        <f t="shared" ca="1" si="37"/>
        <v>0.72381763121344567</v>
      </c>
      <c r="O130" s="53">
        <f t="shared" ca="1" si="32"/>
        <v>4.1167066157656924</v>
      </c>
      <c r="P130" s="53">
        <f t="shared" ca="1" si="21"/>
        <v>1.5792616412076028</v>
      </c>
      <c r="Q130" s="53">
        <f t="shared" ca="1" si="33"/>
        <v>-14.552055876845602</v>
      </c>
      <c r="R130" s="53">
        <f t="shared" ca="1" si="23"/>
        <v>37.523972061577197</v>
      </c>
      <c r="T130" s="53">
        <f t="shared" si="34"/>
        <v>42.129011678695676</v>
      </c>
      <c r="U130" s="53">
        <f t="shared" si="25"/>
        <v>44.087558078765866</v>
      </c>
      <c r="V130" s="53">
        <f t="shared" si="26"/>
        <v>42.610250997543332</v>
      </c>
      <c r="W130" s="53">
        <f t="shared" si="27"/>
        <v>35.991229820251462</v>
      </c>
      <c r="X130" s="53">
        <f t="shared" si="28"/>
        <v>51.912854003906247</v>
      </c>
    </row>
    <row r="131" spans="1:24" ht="18.75" x14ac:dyDescent="0.25">
      <c r="A131" s="52">
        <v>125</v>
      </c>
      <c r="B131" s="53">
        <v>42.887438058853149</v>
      </c>
      <c r="C131" s="53">
        <v>43.084597587585449</v>
      </c>
      <c r="D131" s="53">
        <v>43.510011911392212</v>
      </c>
      <c r="E131" s="53">
        <v>36.801548004150391</v>
      </c>
      <c r="F131" s="53">
        <v>51.346771717071533</v>
      </c>
      <c r="H131" s="52">
        <v>125</v>
      </c>
      <c r="I131" s="53">
        <f t="shared" ca="1" si="37"/>
        <v>9.0639723661542826E-2</v>
      </c>
      <c r="J131" s="53">
        <f t="shared" ca="1" si="37"/>
        <v>0.51338157997659217</v>
      </c>
      <c r="K131" s="53">
        <f t="shared" ca="1" si="37"/>
        <v>0.438911386792595</v>
      </c>
      <c r="L131" s="53">
        <f t="shared" ca="1" si="37"/>
        <v>0.17037095817915404</v>
      </c>
      <c r="M131" s="53">
        <f t="shared" ca="1" si="37"/>
        <v>0.74305195913262967</v>
      </c>
      <c r="N131" s="53">
        <f t="shared" ca="1" si="37"/>
        <v>0.42463139686013562</v>
      </c>
      <c r="O131" s="53">
        <f t="shared" ca="1" si="32"/>
        <v>2.3809870046026491</v>
      </c>
      <c r="P131" s="53">
        <f t="shared" ca="1" si="21"/>
        <v>-0.87541657337612777</v>
      </c>
      <c r="Q131" s="53">
        <f t="shared" ca="1" si="33"/>
        <v>-15.42747245022173</v>
      </c>
      <c r="R131" s="53">
        <f t="shared" ca="1" si="23"/>
        <v>37.286263774889136</v>
      </c>
      <c r="T131" s="53">
        <f t="shared" si="34"/>
        <v>42.887438058853149</v>
      </c>
      <c r="U131" s="53">
        <f t="shared" si="25"/>
        <v>43.084597587585449</v>
      </c>
      <c r="V131" s="53">
        <f t="shared" si="26"/>
        <v>43.510011911392212</v>
      </c>
      <c r="W131" s="53">
        <f t="shared" si="27"/>
        <v>36.801548004150391</v>
      </c>
      <c r="X131" s="53">
        <f t="shared" si="28"/>
        <v>51.346771717071533</v>
      </c>
    </row>
    <row r="132" spans="1:24" ht="18.75" x14ac:dyDescent="0.25">
      <c r="A132" s="52">
        <v>126</v>
      </c>
      <c r="B132" s="53">
        <v>42.774499368667605</v>
      </c>
      <c r="C132" s="53">
        <v>42.944693040847781</v>
      </c>
      <c r="D132" s="53">
        <v>42.905618143081668</v>
      </c>
      <c r="E132" s="53">
        <v>36.740500640869143</v>
      </c>
      <c r="F132" s="53">
        <v>51.637054157257083</v>
      </c>
      <c r="H132" s="52">
        <v>126</v>
      </c>
      <c r="I132" s="53">
        <f t="shared" ca="1" si="37"/>
        <v>0.78480390462417327</v>
      </c>
      <c r="J132" s="53">
        <f t="shared" ca="1" si="37"/>
        <v>0.54711926449500492</v>
      </c>
      <c r="K132" s="53">
        <f t="shared" ca="1" si="37"/>
        <v>0.17595969007667855</v>
      </c>
      <c r="L132" s="53">
        <f t="shared" ca="1" si="37"/>
        <v>0.17513812701515385</v>
      </c>
      <c r="M132" s="53">
        <f t="shared" ca="1" si="37"/>
        <v>0.97310220582233908</v>
      </c>
      <c r="N132" s="53">
        <f t="shared" ca="1" si="37"/>
        <v>4.1580567411767078E-2</v>
      </c>
      <c r="O132" s="53">
        <f t="shared" ca="1" si="32"/>
        <v>2.6977037594451168</v>
      </c>
      <c r="P132" s="53">
        <f t="shared" ca="1" si="21"/>
        <v>-0.42751144324711549</v>
      </c>
      <c r="Q132" s="53">
        <f t="shared" ca="1" si="33"/>
        <v>-15.854983893468846</v>
      </c>
      <c r="R132" s="53">
        <f t="shared" ca="1" si="23"/>
        <v>37.272508053265582</v>
      </c>
      <c r="T132" s="53">
        <f t="shared" si="34"/>
        <v>42.774499368667605</v>
      </c>
      <c r="U132" s="53">
        <f t="shared" si="25"/>
        <v>42.944693040847781</v>
      </c>
      <c r="V132" s="53">
        <f t="shared" si="26"/>
        <v>42.905618143081668</v>
      </c>
      <c r="W132" s="53">
        <f t="shared" si="27"/>
        <v>36.740500640869143</v>
      </c>
      <c r="X132" s="53">
        <f t="shared" si="28"/>
        <v>51.637054157257083</v>
      </c>
    </row>
    <row r="133" spans="1:24" ht="18.75" x14ac:dyDescent="0.25">
      <c r="A133" s="52">
        <v>127</v>
      </c>
      <c r="B133" s="53">
        <v>42.916294240951544</v>
      </c>
      <c r="C133" s="53">
        <v>43.80063357353211</v>
      </c>
      <c r="D133" s="53">
        <v>43.157589101791388</v>
      </c>
      <c r="E133" s="53">
        <v>37.168608093261724</v>
      </c>
      <c r="F133" s="53">
        <v>52.055971527099615</v>
      </c>
      <c r="H133" s="52">
        <v>127</v>
      </c>
      <c r="I133" s="53">
        <f t="shared" ca="1" si="37"/>
        <v>0.462617361017854</v>
      </c>
      <c r="J133" s="53">
        <f t="shared" ca="1" si="37"/>
        <v>0.53773976000758528</v>
      </c>
      <c r="K133" s="53">
        <f t="shared" ca="1" si="37"/>
        <v>0.53869698228179885</v>
      </c>
      <c r="L133" s="53">
        <f t="shared" ca="1" si="37"/>
        <v>2.4346731206615346E-2</v>
      </c>
      <c r="M133" s="53">
        <f t="shared" ca="1" si="37"/>
        <v>0.89605580329647749</v>
      </c>
      <c r="N133" s="53">
        <f t="shared" ca="1" si="37"/>
        <v>0.38291789044359126</v>
      </c>
      <c r="O133" s="53">
        <f t="shared" ca="1" si="32"/>
        <v>2.8423745282539219</v>
      </c>
      <c r="P133" s="53">
        <f t="shared" ca="1" si="21"/>
        <v>-0.22291607991876075</v>
      </c>
      <c r="Q133" s="53">
        <f t="shared" ca="1" si="33"/>
        <v>-16.077899973387606</v>
      </c>
      <c r="R133" s="53">
        <f t="shared" ca="1" si="23"/>
        <v>37.361050013306205</v>
      </c>
      <c r="T133" s="53">
        <f t="shared" si="34"/>
        <v>42.916294240951544</v>
      </c>
      <c r="U133" s="53">
        <f t="shared" si="25"/>
        <v>43.80063357353211</v>
      </c>
      <c r="V133" s="53">
        <f t="shared" si="26"/>
        <v>43.157589101791388</v>
      </c>
      <c r="W133" s="53">
        <f t="shared" si="27"/>
        <v>37.168608093261724</v>
      </c>
      <c r="X133" s="53">
        <f t="shared" si="28"/>
        <v>52.055971527099615</v>
      </c>
    </row>
    <row r="134" spans="1:24" ht="18.75" x14ac:dyDescent="0.25">
      <c r="A134" s="52">
        <v>128</v>
      </c>
      <c r="B134" s="53">
        <v>42.655565595626832</v>
      </c>
      <c r="C134" s="53">
        <v>43.778518056869508</v>
      </c>
      <c r="D134" s="53">
        <v>43.538194990158082</v>
      </c>
      <c r="E134" s="53">
        <v>37.358139610290529</v>
      </c>
      <c r="F134" s="53">
        <v>52.362412071228029</v>
      </c>
      <c r="H134" s="52">
        <v>128</v>
      </c>
      <c r="I134" s="53">
        <f t="shared" ca="1" si="37"/>
        <v>0.41790975896223048</v>
      </c>
      <c r="J134" s="53">
        <f t="shared" ca="1" si="37"/>
        <v>0.2049573901352314</v>
      </c>
      <c r="K134" s="53">
        <f t="shared" ca="1" si="37"/>
        <v>0.12945939403125284</v>
      </c>
      <c r="L134" s="53">
        <f t="shared" ca="1" si="37"/>
        <v>0.77874959385388864</v>
      </c>
      <c r="M134" s="53">
        <f t="shared" ca="1" si="37"/>
        <v>0.19493959723867449</v>
      </c>
      <c r="N134" s="53">
        <f t="shared" ca="1" si="37"/>
        <v>0.43403180710130729</v>
      </c>
      <c r="O134" s="53">
        <f t="shared" ca="1" si="32"/>
        <v>2.160047541322585</v>
      </c>
      <c r="P134" s="53">
        <f t="shared" ca="1" si="21"/>
        <v>-1.1878721588102268</v>
      </c>
      <c r="Q134" s="53">
        <f t="shared" ca="1" si="33"/>
        <v>-17.265772132197831</v>
      </c>
      <c r="R134" s="53">
        <f t="shared" ca="1" si="23"/>
        <v>36.967113933901089</v>
      </c>
      <c r="T134" s="53">
        <f t="shared" si="34"/>
        <v>42.655565595626832</v>
      </c>
      <c r="U134" s="53">
        <f t="shared" si="25"/>
        <v>43.778518056869508</v>
      </c>
      <c r="V134" s="53">
        <f t="shared" si="26"/>
        <v>43.538194990158082</v>
      </c>
      <c r="W134" s="53">
        <f t="shared" si="27"/>
        <v>37.358139610290529</v>
      </c>
      <c r="X134" s="53">
        <f t="shared" si="28"/>
        <v>52.362412071228029</v>
      </c>
    </row>
    <row r="135" spans="1:24" ht="18.75" x14ac:dyDescent="0.25">
      <c r="A135" s="52">
        <v>129</v>
      </c>
      <c r="B135" s="53">
        <v>42.079258012771604</v>
      </c>
      <c r="C135" s="53">
        <v>44.119458246231076</v>
      </c>
      <c r="D135" s="53">
        <v>43.407955217361447</v>
      </c>
      <c r="E135" s="53">
        <v>37.466513442993161</v>
      </c>
      <c r="F135" s="53">
        <v>52.399118709564206</v>
      </c>
      <c r="H135" s="52">
        <v>129</v>
      </c>
      <c r="I135" s="53">
        <f t="shared" ca="1" si="37"/>
        <v>0.44741711417236052</v>
      </c>
      <c r="J135" s="53">
        <f t="shared" ca="1" si="37"/>
        <v>7.7459018268567492E-3</v>
      </c>
      <c r="K135" s="53">
        <f t="shared" ca="1" si="37"/>
        <v>0.82613589999481285</v>
      </c>
      <c r="L135" s="53">
        <f t="shared" ca="1" si="37"/>
        <v>0.23990595703628015</v>
      </c>
      <c r="M135" s="53">
        <f t="shared" ca="1" si="37"/>
        <v>9.4826717691803064E-2</v>
      </c>
      <c r="N135" s="53">
        <f t="shared" ca="1" si="37"/>
        <v>0.51571139214843909</v>
      </c>
      <c r="O135" s="53">
        <f t="shared" ref="O135:O166" ca="1" si="38">SUM(I135:N135)</f>
        <v>2.1317429828705525</v>
      </c>
      <c r="P135" s="53">
        <f t="shared" ca="1" si="21"/>
        <v>-1.2279008492500731</v>
      </c>
      <c r="Q135" s="53">
        <f t="shared" ca="1" si="33"/>
        <v>-18.493672981447904</v>
      </c>
      <c r="R135" s="53">
        <f t="shared" ca="1" si="23"/>
        <v>36.553163509276047</v>
      </c>
      <c r="T135" s="53">
        <f t="shared" si="34"/>
        <v>42.079258012771604</v>
      </c>
      <c r="U135" s="53">
        <f t="shared" si="25"/>
        <v>44.119458246231076</v>
      </c>
      <c r="V135" s="53">
        <f t="shared" si="26"/>
        <v>43.407955217361447</v>
      </c>
      <c r="W135" s="53">
        <f t="shared" si="27"/>
        <v>37.466513442993161</v>
      </c>
      <c r="X135" s="53">
        <f t="shared" si="28"/>
        <v>52.399118709564206</v>
      </c>
    </row>
    <row r="136" spans="1:24" ht="18.75" x14ac:dyDescent="0.25">
      <c r="A136" s="52">
        <v>130</v>
      </c>
      <c r="B136" s="53">
        <v>43.646432161331177</v>
      </c>
      <c r="C136" s="53">
        <v>44.847921848297119</v>
      </c>
      <c r="D136" s="53">
        <v>43.906350612640381</v>
      </c>
      <c r="E136" s="53">
        <v>37.937942504882813</v>
      </c>
      <c r="F136" s="53">
        <v>52.924979686737061</v>
      </c>
      <c r="H136" s="52">
        <v>130</v>
      </c>
      <c r="I136" s="53">
        <f t="shared" ca="1" si="37"/>
        <v>0.20703879041720075</v>
      </c>
      <c r="J136" s="53">
        <f t="shared" ca="1" si="37"/>
        <v>0.5211379120525087</v>
      </c>
      <c r="K136" s="53">
        <f t="shared" ca="1" si="37"/>
        <v>0.46873218733058231</v>
      </c>
      <c r="L136" s="53">
        <f t="shared" ca="1" si="37"/>
        <v>0.23442872514733748</v>
      </c>
      <c r="M136" s="53">
        <f t="shared" ca="1" si="37"/>
        <v>0.81697939006005793</v>
      </c>
      <c r="N136" s="53">
        <f t="shared" ca="1" si="37"/>
        <v>9.2794355623277647E-2</v>
      </c>
      <c r="O136" s="53">
        <f t="shared" ca="1" si="38"/>
        <v>2.3411113606309648</v>
      </c>
      <c r="P136" s="53">
        <f t="shared" ref="P136:P199" ca="1" si="39">(O136-$P$1)/$P$2</f>
        <v>-0.93180924988924474</v>
      </c>
      <c r="Q136" s="53">
        <f t="shared" ref="Q136:Q167" ca="1" si="40">Q135+P136</f>
        <v>-19.425482231337149</v>
      </c>
      <c r="R136" s="53">
        <f t="shared" ref="R136:R199" ca="1" si="41">$M$1+$M$2*H136+$M$4*$M$3*Q136</f>
        <v>36.287258884331422</v>
      </c>
      <c r="T136" s="53">
        <f t="shared" ref="T136:T167" si="42">B136</f>
        <v>43.646432161331177</v>
      </c>
      <c r="U136" s="53">
        <f t="shared" ref="U136:U199" si="43">C136</f>
        <v>44.847921848297119</v>
      </c>
      <c r="V136" s="53">
        <f t="shared" ref="V136:V199" si="44">D136</f>
        <v>43.906350612640381</v>
      </c>
      <c r="W136" s="53">
        <f t="shared" ref="W136:W199" si="45">E136</f>
        <v>37.937942504882813</v>
      </c>
      <c r="X136" s="53">
        <f t="shared" ref="X136:X199" si="46">F136</f>
        <v>52.924979686737061</v>
      </c>
    </row>
    <row r="137" spans="1:24" ht="18.75" x14ac:dyDescent="0.25">
      <c r="A137" s="52">
        <v>131</v>
      </c>
      <c r="B137" s="53">
        <v>43.694604825973514</v>
      </c>
      <c r="C137" s="53">
        <v>45.205020141601565</v>
      </c>
      <c r="D137" s="53">
        <v>44.400591087341311</v>
      </c>
      <c r="E137" s="53">
        <v>38.031315994262698</v>
      </c>
      <c r="F137" s="53">
        <v>52.313896369934085</v>
      </c>
      <c r="H137" s="52">
        <v>131</v>
      </c>
      <c r="I137" s="53">
        <f t="shared" ref="I137:N146" ca="1" si="47">RAND()</f>
        <v>4.5584876835867316E-2</v>
      </c>
      <c r="J137" s="53">
        <f t="shared" ca="1" si="47"/>
        <v>5.2441422342273447E-2</v>
      </c>
      <c r="K137" s="53">
        <f t="shared" ca="1" si="47"/>
        <v>0.93668061548336823</v>
      </c>
      <c r="L137" s="53">
        <f t="shared" ca="1" si="47"/>
        <v>0.93110471834924147</v>
      </c>
      <c r="M137" s="53">
        <f t="shared" ca="1" si="47"/>
        <v>0.70370992053530212</v>
      </c>
      <c r="N137" s="53">
        <f t="shared" ca="1" si="47"/>
        <v>0.2152757312578143</v>
      </c>
      <c r="O137" s="53">
        <f t="shared" ca="1" si="38"/>
        <v>2.884797284803867</v>
      </c>
      <c r="P137" s="53">
        <f t="shared" ca="1" si="39"/>
        <v>-0.16292124225257634</v>
      </c>
      <c r="Q137" s="53">
        <f t="shared" ca="1" si="40"/>
        <v>-19.588403473589725</v>
      </c>
      <c r="R137" s="53">
        <f t="shared" ca="1" si="41"/>
        <v>36.405798263205142</v>
      </c>
      <c r="T137" s="53">
        <f t="shared" si="42"/>
        <v>43.694604825973514</v>
      </c>
      <c r="U137" s="53">
        <f t="shared" si="43"/>
        <v>45.205020141601565</v>
      </c>
      <c r="V137" s="53">
        <f t="shared" si="44"/>
        <v>44.400591087341311</v>
      </c>
      <c r="W137" s="53">
        <f t="shared" si="45"/>
        <v>38.031315994262698</v>
      </c>
      <c r="X137" s="53">
        <f t="shared" si="46"/>
        <v>52.313896369934085</v>
      </c>
    </row>
    <row r="138" spans="1:24" ht="18.75" x14ac:dyDescent="0.25">
      <c r="A138" s="52">
        <v>132</v>
      </c>
      <c r="B138" s="53">
        <v>43.379568243026739</v>
      </c>
      <c r="C138" s="53">
        <v>45.785693788528448</v>
      </c>
      <c r="D138" s="53">
        <v>44.649565124511724</v>
      </c>
      <c r="E138" s="53">
        <v>37.620534324646002</v>
      </c>
      <c r="F138" s="53">
        <v>52.331447982788092</v>
      </c>
      <c r="H138" s="52">
        <v>132</v>
      </c>
      <c r="I138" s="53">
        <f t="shared" ca="1" si="47"/>
        <v>0.35610284575763829</v>
      </c>
      <c r="J138" s="53">
        <f t="shared" ca="1" si="47"/>
        <v>0.27779568396046106</v>
      </c>
      <c r="K138" s="53">
        <f t="shared" ca="1" si="47"/>
        <v>0.61807384690864009</v>
      </c>
      <c r="L138" s="53">
        <f t="shared" ca="1" si="47"/>
        <v>7.7504807865966918E-2</v>
      </c>
      <c r="M138" s="53">
        <f t="shared" ca="1" si="47"/>
        <v>0.91193190604419339</v>
      </c>
      <c r="N138" s="53">
        <f t="shared" ca="1" si="47"/>
        <v>0.15498794039957609</v>
      </c>
      <c r="O138" s="53">
        <f t="shared" ca="1" si="38"/>
        <v>2.3963970309364759</v>
      </c>
      <c r="P138" s="53">
        <f t="shared" ca="1" si="39"/>
        <v>-0.85362350513830343</v>
      </c>
      <c r="Q138" s="53">
        <f t="shared" ca="1" si="40"/>
        <v>-20.44202697872803</v>
      </c>
      <c r="R138" s="53">
        <f t="shared" ca="1" si="41"/>
        <v>36.178986510635994</v>
      </c>
      <c r="T138" s="53">
        <f t="shared" si="42"/>
        <v>43.379568243026739</v>
      </c>
      <c r="U138" s="53">
        <f t="shared" si="43"/>
        <v>45.785693788528448</v>
      </c>
      <c r="V138" s="53">
        <f t="shared" si="44"/>
        <v>44.649565124511724</v>
      </c>
      <c r="W138" s="53">
        <f t="shared" si="45"/>
        <v>37.620534324646002</v>
      </c>
      <c r="X138" s="53">
        <f t="shared" si="46"/>
        <v>52.331447982788092</v>
      </c>
    </row>
    <row r="139" spans="1:24" ht="18.75" x14ac:dyDescent="0.25">
      <c r="A139" s="52">
        <v>133</v>
      </c>
      <c r="B139" s="53">
        <v>44.412740564346315</v>
      </c>
      <c r="C139" s="53">
        <v>46.862212514877321</v>
      </c>
      <c r="D139" s="53">
        <v>44.496015644073488</v>
      </c>
      <c r="E139" s="53">
        <v>37.964486694335939</v>
      </c>
      <c r="F139" s="53">
        <v>52.838153934478761</v>
      </c>
      <c r="H139" s="52">
        <v>133</v>
      </c>
      <c r="I139" s="53">
        <f t="shared" ca="1" si="47"/>
        <v>0.36683110421639398</v>
      </c>
      <c r="J139" s="53">
        <f t="shared" ca="1" si="47"/>
        <v>0.66100784136267254</v>
      </c>
      <c r="K139" s="53">
        <f t="shared" ca="1" si="47"/>
        <v>0.16896751644930441</v>
      </c>
      <c r="L139" s="53">
        <f t="shared" ca="1" si="47"/>
        <v>0.48767747966758912</v>
      </c>
      <c r="M139" s="53">
        <f t="shared" ca="1" si="47"/>
        <v>0.95884664634260752</v>
      </c>
      <c r="N139" s="53">
        <f t="shared" ca="1" si="47"/>
        <v>0.44198522779048932</v>
      </c>
      <c r="O139" s="53">
        <f t="shared" ca="1" si="38"/>
        <v>3.0853158158290572</v>
      </c>
      <c r="P139" s="53">
        <f t="shared" ca="1" si="39"/>
        <v>0.12065478383037791</v>
      </c>
      <c r="Q139" s="53">
        <f t="shared" ca="1" si="40"/>
        <v>-20.321372194897652</v>
      </c>
      <c r="R139" s="53">
        <f t="shared" ca="1" si="41"/>
        <v>36.439313902551177</v>
      </c>
      <c r="T139" s="53">
        <f t="shared" si="42"/>
        <v>44.412740564346315</v>
      </c>
      <c r="U139" s="53">
        <f t="shared" si="43"/>
        <v>46.862212514877321</v>
      </c>
      <c r="V139" s="53">
        <f t="shared" si="44"/>
        <v>44.496015644073488</v>
      </c>
      <c r="W139" s="53">
        <f t="shared" si="45"/>
        <v>37.964486694335939</v>
      </c>
      <c r="X139" s="53">
        <f t="shared" si="46"/>
        <v>52.838153934478761</v>
      </c>
    </row>
    <row r="140" spans="1:24" ht="18.75" x14ac:dyDescent="0.25">
      <c r="A140" s="52">
        <v>134</v>
      </c>
      <c r="B140" s="53">
        <v>43.935067224502561</v>
      </c>
      <c r="C140" s="53">
        <v>47.560675430297849</v>
      </c>
      <c r="D140" s="53">
        <v>44.167512226104733</v>
      </c>
      <c r="E140" s="53">
        <v>38.038704681396482</v>
      </c>
      <c r="F140" s="53">
        <v>53.575126457214353</v>
      </c>
      <c r="H140" s="52">
        <v>134</v>
      </c>
      <c r="I140" s="53">
        <f t="shared" ca="1" si="47"/>
        <v>8.2030212113667567E-2</v>
      </c>
      <c r="J140" s="53">
        <f t="shared" ca="1" si="47"/>
        <v>0.93859259359952296</v>
      </c>
      <c r="K140" s="53">
        <f t="shared" ca="1" si="47"/>
        <v>0.97530469732788339</v>
      </c>
      <c r="L140" s="53">
        <f t="shared" ca="1" si="47"/>
        <v>0.77061427962441909</v>
      </c>
      <c r="M140" s="53">
        <f t="shared" ca="1" si="47"/>
        <v>0.4635208441574975</v>
      </c>
      <c r="N140" s="53">
        <f t="shared" ca="1" si="47"/>
        <v>0.273015691668822</v>
      </c>
      <c r="O140" s="53">
        <f t="shared" ca="1" si="38"/>
        <v>3.5030783184918128</v>
      </c>
      <c r="P140" s="53">
        <f t="shared" ca="1" si="39"/>
        <v>0.71146018094697305</v>
      </c>
      <c r="Q140" s="53">
        <f t="shared" ca="1" si="40"/>
        <v>-19.60991201395068</v>
      </c>
      <c r="R140" s="53">
        <f t="shared" ca="1" si="41"/>
        <v>36.995043993024659</v>
      </c>
      <c r="T140" s="53">
        <f t="shared" si="42"/>
        <v>43.935067224502561</v>
      </c>
      <c r="U140" s="53">
        <f t="shared" si="43"/>
        <v>47.560675430297849</v>
      </c>
      <c r="V140" s="53">
        <f t="shared" si="44"/>
        <v>44.167512226104733</v>
      </c>
      <c r="W140" s="53">
        <f t="shared" si="45"/>
        <v>38.038704681396482</v>
      </c>
      <c r="X140" s="53">
        <f t="shared" si="46"/>
        <v>53.575126457214353</v>
      </c>
    </row>
    <row r="141" spans="1:24" ht="18.75" x14ac:dyDescent="0.25">
      <c r="A141" s="52">
        <v>135</v>
      </c>
      <c r="B141" s="53">
        <v>43.95323920249939</v>
      </c>
      <c r="C141" s="53">
        <v>47.489404201507568</v>
      </c>
      <c r="D141" s="53">
        <v>45.202064514160156</v>
      </c>
      <c r="E141" s="53">
        <v>37.367656707763672</v>
      </c>
      <c r="F141" s="53">
        <v>53.832411289215088</v>
      </c>
      <c r="H141" s="52">
        <v>135</v>
      </c>
      <c r="I141" s="53">
        <f t="shared" ca="1" si="47"/>
        <v>0.48585551966634233</v>
      </c>
      <c r="J141" s="53">
        <f t="shared" ca="1" si="47"/>
        <v>0.88529069705102392</v>
      </c>
      <c r="K141" s="53">
        <f t="shared" ca="1" si="47"/>
        <v>9.9634769408829316E-2</v>
      </c>
      <c r="L141" s="53">
        <f t="shared" ca="1" si="47"/>
        <v>0.29056856450630952</v>
      </c>
      <c r="M141" s="53">
        <f t="shared" ca="1" si="47"/>
        <v>0.96501850558353108</v>
      </c>
      <c r="N141" s="53">
        <f t="shared" ca="1" si="47"/>
        <v>2.4632744289242781E-2</v>
      </c>
      <c r="O141" s="53">
        <f t="shared" ca="1" si="38"/>
        <v>2.7510008005052788</v>
      </c>
      <c r="P141" s="53">
        <f t="shared" ca="1" si="39"/>
        <v>-0.35213804494547857</v>
      </c>
      <c r="Q141" s="53">
        <f t="shared" ca="1" si="40"/>
        <v>-19.96205005889616</v>
      </c>
      <c r="R141" s="53">
        <f t="shared" ca="1" si="41"/>
        <v>37.018974970551923</v>
      </c>
      <c r="T141" s="53">
        <f t="shared" si="42"/>
        <v>43.95323920249939</v>
      </c>
      <c r="U141" s="53">
        <f t="shared" si="43"/>
        <v>47.489404201507568</v>
      </c>
      <c r="V141" s="53">
        <f t="shared" si="44"/>
        <v>45.202064514160156</v>
      </c>
      <c r="W141" s="53">
        <f t="shared" si="45"/>
        <v>37.367656707763672</v>
      </c>
      <c r="X141" s="53">
        <f t="shared" si="46"/>
        <v>53.832411289215088</v>
      </c>
    </row>
    <row r="142" spans="1:24" ht="18.75" x14ac:dyDescent="0.25">
      <c r="A142" s="52">
        <v>136</v>
      </c>
      <c r="B142" s="53">
        <v>44.093355131149295</v>
      </c>
      <c r="C142" s="53">
        <v>47.67286653518677</v>
      </c>
      <c r="D142" s="53">
        <v>45.624140214920047</v>
      </c>
      <c r="E142" s="53">
        <v>38.458032798767093</v>
      </c>
      <c r="F142" s="53">
        <v>53.819962215423587</v>
      </c>
      <c r="H142" s="52">
        <v>136</v>
      </c>
      <c r="I142" s="53">
        <f t="shared" ca="1" si="47"/>
        <v>0.72260626114614523</v>
      </c>
      <c r="J142" s="53">
        <f t="shared" ca="1" si="47"/>
        <v>6.5002607027890513E-2</v>
      </c>
      <c r="K142" s="53">
        <f t="shared" ca="1" si="47"/>
        <v>0.91607710969008205</v>
      </c>
      <c r="L142" s="53">
        <f t="shared" ca="1" si="47"/>
        <v>0.8066733620019978</v>
      </c>
      <c r="M142" s="53">
        <f t="shared" ca="1" si="47"/>
        <v>0.64381682265537932</v>
      </c>
      <c r="N142" s="53">
        <f t="shared" ca="1" si="47"/>
        <v>4.7568124817752855E-3</v>
      </c>
      <c r="O142" s="53">
        <f t="shared" ca="1" si="38"/>
        <v>3.1589329750032697</v>
      </c>
      <c r="P142" s="53">
        <f t="shared" ca="1" si="39"/>
        <v>0.22476516875792815</v>
      </c>
      <c r="Q142" s="53">
        <f t="shared" ca="1" si="40"/>
        <v>-19.737284890138234</v>
      </c>
      <c r="R142" s="53">
        <f t="shared" ca="1" si="41"/>
        <v>37.331357554930889</v>
      </c>
      <c r="T142" s="53">
        <f t="shared" si="42"/>
        <v>44.093355131149295</v>
      </c>
      <c r="U142" s="53">
        <f t="shared" si="43"/>
        <v>47.67286653518677</v>
      </c>
      <c r="V142" s="53">
        <f t="shared" si="44"/>
        <v>45.624140214920047</v>
      </c>
      <c r="W142" s="53">
        <f t="shared" si="45"/>
        <v>38.458032798767093</v>
      </c>
      <c r="X142" s="53">
        <f t="shared" si="46"/>
        <v>53.819962215423587</v>
      </c>
    </row>
    <row r="143" spans="1:24" ht="18.75" x14ac:dyDescent="0.25">
      <c r="A143" s="52">
        <v>137</v>
      </c>
      <c r="B143" s="53">
        <v>45.09652676582337</v>
      </c>
      <c r="C143" s="53">
        <v>47.219384574890142</v>
      </c>
      <c r="D143" s="53">
        <v>45.409271383285528</v>
      </c>
      <c r="E143" s="53">
        <v>39.404773616790777</v>
      </c>
      <c r="F143" s="53">
        <v>53.491934204101568</v>
      </c>
      <c r="H143" s="52">
        <v>137</v>
      </c>
      <c r="I143" s="53">
        <f t="shared" ca="1" si="47"/>
        <v>0.25626773479931186</v>
      </c>
      <c r="J143" s="53">
        <f t="shared" ca="1" si="47"/>
        <v>0.66850581501063011</v>
      </c>
      <c r="K143" s="53">
        <f t="shared" ca="1" si="47"/>
        <v>0.33892127528170102</v>
      </c>
      <c r="L143" s="53">
        <f t="shared" ca="1" si="47"/>
        <v>0.28243998827808658</v>
      </c>
      <c r="M143" s="53">
        <f t="shared" ca="1" si="47"/>
        <v>0.83015330833705459</v>
      </c>
      <c r="N143" s="53">
        <f t="shared" ca="1" si="47"/>
        <v>0.35462226188516843</v>
      </c>
      <c r="O143" s="53">
        <f t="shared" ca="1" si="38"/>
        <v>2.7309103835919526</v>
      </c>
      <c r="P143" s="53">
        <f t="shared" ca="1" si="39"/>
        <v>-0.38055018501803434</v>
      </c>
      <c r="Q143" s="53">
        <f t="shared" ca="1" si="40"/>
        <v>-20.117835075156268</v>
      </c>
      <c r="R143" s="53">
        <f t="shared" ca="1" si="41"/>
        <v>37.341082462421873</v>
      </c>
      <c r="T143" s="53">
        <f t="shared" si="42"/>
        <v>45.09652676582337</v>
      </c>
      <c r="U143" s="53">
        <f t="shared" si="43"/>
        <v>47.219384574890142</v>
      </c>
      <c r="V143" s="53">
        <f t="shared" si="44"/>
        <v>45.409271383285528</v>
      </c>
      <c r="W143" s="53">
        <f t="shared" si="45"/>
        <v>39.404773616790777</v>
      </c>
      <c r="X143" s="53">
        <f t="shared" si="46"/>
        <v>53.491934204101568</v>
      </c>
    </row>
    <row r="144" spans="1:24" ht="18.75" x14ac:dyDescent="0.25">
      <c r="A144" s="52">
        <v>138</v>
      </c>
      <c r="B144" s="53">
        <v>44.987221574783327</v>
      </c>
      <c r="C144" s="53">
        <v>46.95032367706299</v>
      </c>
      <c r="D144" s="53">
        <v>45.683556890487672</v>
      </c>
      <c r="E144" s="53">
        <v>39.714570140838624</v>
      </c>
      <c r="F144" s="53">
        <v>53.659751510620119</v>
      </c>
      <c r="H144" s="52">
        <v>138</v>
      </c>
      <c r="I144" s="53">
        <f t="shared" ca="1" si="47"/>
        <v>0.56540867591471156</v>
      </c>
      <c r="J144" s="53">
        <f t="shared" ca="1" si="47"/>
        <v>0.78318362880747761</v>
      </c>
      <c r="K144" s="53">
        <f t="shared" ca="1" si="47"/>
        <v>0.62338379845349423</v>
      </c>
      <c r="L144" s="53">
        <f t="shared" ca="1" si="47"/>
        <v>7.5717517494264253E-2</v>
      </c>
      <c r="M144" s="53">
        <f t="shared" ca="1" si="47"/>
        <v>0.89220784342521653</v>
      </c>
      <c r="N144" s="53">
        <f t="shared" ca="1" si="47"/>
        <v>0.18428740586808945</v>
      </c>
      <c r="O144" s="53">
        <f t="shared" ca="1" si="38"/>
        <v>3.1241888699632536</v>
      </c>
      <c r="P144" s="53">
        <f t="shared" ca="1" si="39"/>
        <v>0.17562958419782196</v>
      </c>
      <c r="Q144" s="53">
        <f t="shared" ca="1" si="40"/>
        <v>-19.942205490958447</v>
      </c>
      <c r="R144" s="53">
        <f t="shared" ca="1" si="41"/>
        <v>37.62889725452078</v>
      </c>
      <c r="T144" s="53">
        <f t="shared" si="42"/>
        <v>44.987221574783327</v>
      </c>
      <c r="U144" s="53">
        <f t="shared" si="43"/>
        <v>46.95032367706299</v>
      </c>
      <c r="V144" s="53">
        <f t="shared" si="44"/>
        <v>45.683556890487672</v>
      </c>
      <c r="W144" s="53">
        <f t="shared" si="45"/>
        <v>39.714570140838624</v>
      </c>
      <c r="X144" s="53">
        <f t="shared" si="46"/>
        <v>53.659751510620119</v>
      </c>
    </row>
    <row r="145" spans="1:24" ht="18.75" x14ac:dyDescent="0.25">
      <c r="A145" s="52">
        <v>139</v>
      </c>
      <c r="B145" s="53">
        <v>45.006551313400266</v>
      </c>
      <c r="C145" s="53">
        <v>47.177108097076413</v>
      </c>
      <c r="D145" s="53">
        <v>45.453687715530393</v>
      </c>
      <c r="E145" s="53">
        <v>40.887422370910642</v>
      </c>
      <c r="F145" s="53">
        <v>54.183933544158933</v>
      </c>
      <c r="H145" s="52">
        <v>139</v>
      </c>
      <c r="I145" s="53">
        <f t="shared" ca="1" si="47"/>
        <v>2.9545511085060983E-2</v>
      </c>
      <c r="J145" s="53">
        <f t="shared" ca="1" si="47"/>
        <v>7.7079414690648496E-2</v>
      </c>
      <c r="K145" s="53">
        <f t="shared" ca="1" si="47"/>
        <v>4.6930892845090444E-2</v>
      </c>
      <c r="L145" s="53">
        <f t="shared" ca="1" si="47"/>
        <v>0.31310244783907815</v>
      </c>
      <c r="M145" s="53">
        <f t="shared" ca="1" si="47"/>
        <v>0.72767510256311885</v>
      </c>
      <c r="N145" s="53">
        <f t="shared" ca="1" si="47"/>
        <v>0.8387530938792096</v>
      </c>
      <c r="O145" s="53">
        <f t="shared" ca="1" si="38"/>
        <v>2.0330864629022063</v>
      </c>
      <c r="P145" s="53">
        <f t="shared" ca="1" si="39"/>
        <v>-1.3674222378058405</v>
      </c>
      <c r="Q145" s="53">
        <f t="shared" ca="1" si="40"/>
        <v>-21.309627728764287</v>
      </c>
      <c r="R145" s="53">
        <f t="shared" ca="1" si="41"/>
        <v>37.145186135617855</v>
      </c>
      <c r="T145" s="53">
        <f t="shared" si="42"/>
        <v>45.006551313400266</v>
      </c>
      <c r="U145" s="53">
        <f t="shared" si="43"/>
        <v>47.177108097076413</v>
      </c>
      <c r="V145" s="53">
        <f t="shared" si="44"/>
        <v>45.453687715530393</v>
      </c>
      <c r="W145" s="53">
        <f t="shared" si="45"/>
        <v>40.887422370910642</v>
      </c>
      <c r="X145" s="53">
        <f t="shared" si="46"/>
        <v>54.183933544158933</v>
      </c>
    </row>
    <row r="146" spans="1:24" ht="18.75" x14ac:dyDescent="0.25">
      <c r="A146" s="52">
        <v>140</v>
      </c>
      <c r="B146" s="53">
        <v>44.749456167221069</v>
      </c>
      <c r="C146" s="53">
        <v>48.032527685165405</v>
      </c>
      <c r="D146" s="53">
        <v>45.345762491226196</v>
      </c>
      <c r="E146" s="53">
        <v>41.315008163452148</v>
      </c>
      <c r="F146" s="53">
        <v>55.336750984191895</v>
      </c>
      <c r="H146" s="52">
        <v>140</v>
      </c>
      <c r="I146" s="53">
        <f t="shared" ca="1" si="47"/>
        <v>0.63894517928718475</v>
      </c>
      <c r="J146" s="53">
        <f t="shared" ca="1" si="47"/>
        <v>0.19448191599560893</v>
      </c>
      <c r="K146" s="53">
        <f t="shared" ca="1" si="47"/>
        <v>0.1365643114565871</v>
      </c>
      <c r="L146" s="53">
        <f t="shared" ca="1" si="47"/>
        <v>0.72170600554460651</v>
      </c>
      <c r="M146" s="53">
        <f t="shared" ca="1" si="47"/>
        <v>7.4237624696529836E-2</v>
      </c>
      <c r="N146" s="53">
        <f t="shared" ca="1" si="47"/>
        <v>5.7226218931645811E-2</v>
      </c>
      <c r="O146" s="53">
        <f t="shared" ca="1" si="38"/>
        <v>1.8231612559121628</v>
      </c>
      <c r="P146" s="53">
        <f t="shared" ca="1" si="39"/>
        <v>-1.6643013126151391</v>
      </c>
      <c r="Q146" s="53">
        <f t="shared" ca="1" si="40"/>
        <v>-22.973929041379428</v>
      </c>
      <c r="R146" s="53">
        <f t="shared" ca="1" si="41"/>
        <v>36.51303547931029</v>
      </c>
      <c r="T146" s="53">
        <f t="shared" si="42"/>
        <v>44.749456167221069</v>
      </c>
      <c r="U146" s="53">
        <f t="shared" si="43"/>
        <v>48.032527685165405</v>
      </c>
      <c r="V146" s="53">
        <f t="shared" si="44"/>
        <v>45.345762491226196</v>
      </c>
      <c r="W146" s="53">
        <f t="shared" si="45"/>
        <v>41.315008163452148</v>
      </c>
      <c r="X146" s="53">
        <f t="shared" si="46"/>
        <v>55.336750984191895</v>
      </c>
    </row>
    <row r="147" spans="1:24" ht="18.75" x14ac:dyDescent="0.25">
      <c r="A147" s="52">
        <v>141</v>
      </c>
      <c r="B147" s="53">
        <v>44.988206338882449</v>
      </c>
      <c r="C147" s="53">
        <v>48.111522150039676</v>
      </c>
      <c r="D147" s="53">
        <v>45.866472196578982</v>
      </c>
      <c r="E147" s="53">
        <v>40.105649185180667</v>
      </c>
      <c r="F147" s="53">
        <v>56.352624130249026</v>
      </c>
      <c r="H147" s="52">
        <v>141</v>
      </c>
      <c r="I147" s="53">
        <f t="shared" ref="I147:N156" ca="1" si="48">RAND()</f>
        <v>0.56689386727730029</v>
      </c>
      <c r="J147" s="53">
        <f t="shared" ca="1" si="48"/>
        <v>0.93518982102629311</v>
      </c>
      <c r="K147" s="53">
        <f t="shared" ca="1" si="48"/>
        <v>0.74182743361862202</v>
      </c>
      <c r="L147" s="53">
        <f t="shared" ca="1" si="48"/>
        <v>0.36098680748893952</v>
      </c>
      <c r="M147" s="53">
        <f t="shared" ca="1" si="48"/>
        <v>0.41935722432338163</v>
      </c>
      <c r="N147" s="53">
        <f t="shared" ca="1" si="48"/>
        <v>0.30688066427495564</v>
      </c>
      <c r="O147" s="53">
        <f t="shared" ca="1" si="38"/>
        <v>3.3311358180094928</v>
      </c>
      <c r="P147" s="53">
        <f t="shared" ca="1" si="39"/>
        <v>0.46829676481653359</v>
      </c>
      <c r="Q147" s="53">
        <f t="shared" ca="1" si="40"/>
        <v>-22.505632276562896</v>
      </c>
      <c r="R147" s="53">
        <f t="shared" ca="1" si="41"/>
        <v>36.947183861718557</v>
      </c>
      <c r="T147" s="53">
        <f t="shared" si="42"/>
        <v>44.988206338882449</v>
      </c>
      <c r="U147" s="53">
        <f t="shared" si="43"/>
        <v>48.111522150039676</v>
      </c>
      <c r="V147" s="53">
        <f t="shared" si="44"/>
        <v>45.866472196578982</v>
      </c>
      <c r="W147" s="53">
        <f t="shared" si="45"/>
        <v>40.105649185180667</v>
      </c>
      <c r="X147" s="53">
        <f t="shared" si="46"/>
        <v>56.352624130249026</v>
      </c>
    </row>
    <row r="148" spans="1:24" ht="18.75" x14ac:dyDescent="0.25">
      <c r="A148" s="52">
        <v>142</v>
      </c>
      <c r="B148" s="53">
        <v>44.419212961196905</v>
      </c>
      <c r="C148" s="53">
        <v>48.819151544570929</v>
      </c>
      <c r="D148" s="53">
        <v>46.243546628952032</v>
      </c>
      <c r="E148" s="53">
        <v>40.322967910766607</v>
      </c>
      <c r="F148" s="53">
        <v>55.256019973754888</v>
      </c>
      <c r="H148" s="52">
        <v>142</v>
      </c>
      <c r="I148" s="53">
        <f t="shared" ca="1" si="48"/>
        <v>0.59184481381653098</v>
      </c>
      <c r="J148" s="53">
        <f t="shared" ca="1" si="48"/>
        <v>0.73566446569707211</v>
      </c>
      <c r="K148" s="53">
        <f t="shared" ca="1" si="48"/>
        <v>0.7646279621715516</v>
      </c>
      <c r="L148" s="53">
        <f t="shared" ca="1" si="48"/>
        <v>0.6663610858751895</v>
      </c>
      <c r="M148" s="53">
        <f t="shared" ca="1" si="48"/>
        <v>0.15741558132674283</v>
      </c>
      <c r="N148" s="53">
        <f t="shared" ca="1" si="48"/>
        <v>0.27546217773032455</v>
      </c>
      <c r="O148" s="53">
        <f t="shared" ca="1" si="38"/>
        <v>3.1913760866174119</v>
      </c>
      <c r="P148" s="53">
        <f t="shared" ca="1" si="39"/>
        <v>0.27064665720823206</v>
      </c>
      <c r="Q148" s="53">
        <f t="shared" ca="1" si="40"/>
        <v>-22.234985619354664</v>
      </c>
      <c r="R148" s="53">
        <f t="shared" ca="1" si="41"/>
        <v>37.282507190322676</v>
      </c>
      <c r="T148" s="53">
        <f t="shared" si="42"/>
        <v>44.419212961196905</v>
      </c>
      <c r="U148" s="53">
        <f t="shared" si="43"/>
        <v>48.819151544570929</v>
      </c>
      <c r="V148" s="53">
        <f t="shared" si="44"/>
        <v>46.243546628952032</v>
      </c>
      <c r="W148" s="53">
        <f t="shared" si="45"/>
        <v>40.322967910766607</v>
      </c>
      <c r="X148" s="53">
        <f t="shared" si="46"/>
        <v>55.256019973754888</v>
      </c>
    </row>
    <row r="149" spans="1:24" ht="18.75" x14ac:dyDescent="0.25">
      <c r="A149" s="52">
        <v>143</v>
      </c>
      <c r="B149" s="53">
        <v>44.360911941528322</v>
      </c>
      <c r="C149" s="53">
        <v>48.515935277938844</v>
      </c>
      <c r="D149" s="53">
        <v>45.749255990982057</v>
      </c>
      <c r="E149" s="53">
        <v>39.934501266479494</v>
      </c>
      <c r="F149" s="53">
        <v>55.522471523284914</v>
      </c>
      <c r="H149" s="52">
        <v>143</v>
      </c>
      <c r="I149" s="53">
        <f t="shared" ca="1" si="48"/>
        <v>0.44480529000076197</v>
      </c>
      <c r="J149" s="53">
        <f t="shared" ca="1" si="48"/>
        <v>0.51354552097308193</v>
      </c>
      <c r="K149" s="53">
        <f t="shared" ca="1" si="48"/>
        <v>0.27480101699579917</v>
      </c>
      <c r="L149" s="53">
        <f t="shared" ca="1" si="48"/>
        <v>1.3766089658858394E-2</v>
      </c>
      <c r="M149" s="53">
        <f t="shared" ca="1" si="48"/>
        <v>0.60996101123305058</v>
      </c>
      <c r="N149" s="53">
        <f t="shared" ca="1" si="48"/>
        <v>0.45116171673223182</v>
      </c>
      <c r="O149" s="53">
        <f t="shared" ca="1" si="38"/>
        <v>2.3080406455937839</v>
      </c>
      <c r="P149" s="53">
        <f t="shared" ca="1" si="39"/>
        <v>-0.97857830361220188</v>
      </c>
      <c r="Q149" s="53">
        <f t="shared" ca="1" si="40"/>
        <v>-23.213563922966866</v>
      </c>
      <c r="R149" s="53">
        <f t="shared" ca="1" si="41"/>
        <v>36.993218038516567</v>
      </c>
      <c r="T149" s="53">
        <f t="shared" si="42"/>
        <v>44.360911941528322</v>
      </c>
      <c r="U149" s="53">
        <f t="shared" si="43"/>
        <v>48.515935277938844</v>
      </c>
      <c r="V149" s="53">
        <f t="shared" si="44"/>
        <v>45.749255990982057</v>
      </c>
      <c r="W149" s="53">
        <f t="shared" si="45"/>
        <v>39.934501266479494</v>
      </c>
      <c r="X149" s="53">
        <f t="shared" si="46"/>
        <v>55.522471523284914</v>
      </c>
    </row>
    <row r="150" spans="1:24" ht="18.75" x14ac:dyDescent="0.25">
      <c r="A150" s="52">
        <v>144</v>
      </c>
      <c r="B150" s="53">
        <v>45.276918458938596</v>
      </c>
      <c r="C150" s="53">
        <v>48.474143552780149</v>
      </c>
      <c r="D150" s="53">
        <v>46.64248876571655</v>
      </c>
      <c r="E150" s="53">
        <v>39.902398872375485</v>
      </c>
      <c r="F150" s="53">
        <v>55.278077411651608</v>
      </c>
      <c r="H150" s="52">
        <v>144</v>
      </c>
      <c r="I150" s="53">
        <f t="shared" ca="1" si="48"/>
        <v>3.697798513936279E-2</v>
      </c>
      <c r="J150" s="53">
        <f t="shared" ca="1" si="48"/>
        <v>0.97494161270522017</v>
      </c>
      <c r="K150" s="53">
        <f t="shared" ca="1" si="48"/>
        <v>0.36738231194859616</v>
      </c>
      <c r="L150" s="53">
        <f t="shared" ca="1" si="48"/>
        <v>0.81448490422751929</v>
      </c>
      <c r="M150" s="53">
        <f t="shared" ca="1" si="48"/>
        <v>0.67018075011968647</v>
      </c>
      <c r="N150" s="53">
        <f t="shared" ca="1" si="48"/>
        <v>0.38811015902125356</v>
      </c>
      <c r="O150" s="53">
        <f t="shared" ca="1" si="38"/>
        <v>3.2520777231616385</v>
      </c>
      <c r="P150" s="53">
        <f t="shared" ca="1" si="39"/>
        <v>0.35649173486731955</v>
      </c>
      <c r="Q150" s="53">
        <f t="shared" ca="1" si="40"/>
        <v>-22.857072188099547</v>
      </c>
      <c r="R150" s="53">
        <f t="shared" ca="1" si="41"/>
        <v>37.371463905950222</v>
      </c>
      <c r="T150" s="53">
        <f t="shared" si="42"/>
        <v>45.276918458938596</v>
      </c>
      <c r="U150" s="53">
        <f t="shared" si="43"/>
        <v>48.474143552780149</v>
      </c>
      <c r="V150" s="53">
        <f t="shared" si="44"/>
        <v>46.64248876571655</v>
      </c>
      <c r="W150" s="53">
        <f t="shared" si="45"/>
        <v>39.902398872375485</v>
      </c>
      <c r="X150" s="53">
        <f t="shared" si="46"/>
        <v>55.278077411651608</v>
      </c>
    </row>
    <row r="151" spans="1:24" ht="18.75" x14ac:dyDescent="0.25">
      <c r="A151" s="52">
        <v>145</v>
      </c>
      <c r="B151" s="53">
        <v>44.836406707763672</v>
      </c>
      <c r="C151" s="53">
        <v>49.42150616645813</v>
      </c>
      <c r="D151" s="53">
        <v>46.765987396240234</v>
      </c>
      <c r="E151" s="53">
        <v>39.998931884765625</v>
      </c>
      <c r="F151" s="53">
        <v>55.029528617858887</v>
      </c>
      <c r="H151" s="52">
        <v>145</v>
      </c>
      <c r="I151" s="53">
        <f t="shared" ca="1" si="48"/>
        <v>0.83912887703438821</v>
      </c>
      <c r="J151" s="53">
        <f t="shared" ca="1" si="48"/>
        <v>0.39524334559314267</v>
      </c>
      <c r="K151" s="53">
        <f t="shared" ca="1" si="48"/>
        <v>0.20447603105221324</v>
      </c>
      <c r="L151" s="53">
        <f t="shared" ca="1" si="48"/>
        <v>0.53703932463385184</v>
      </c>
      <c r="M151" s="53">
        <f t="shared" ca="1" si="48"/>
        <v>4.9834604413992345E-2</v>
      </c>
      <c r="N151" s="53">
        <f t="shared" ca="1" si="48"/>
        <v>0.63268721817749696</v>
      </c>
      <c r="O151" s="53">
        <f t="shared" ca="1" si="38"/>
        <v>2.6584094009050849</v>
      </c>
      <c r="P151" s="53">
        <f t="shared" ca="1" si="39"/>
        <v>-0.48308205801917953</v>
      </c>
      <c r="Q151" s="53">
        <f t="shared" ca="1" si="40"/>
        <v>-23.340154246118725</v>
      </c>
      <c r="R151" s="53">
        <f t="shared" ca="1" si="41"/>
        <v>37.329922876940635</v>
      </c>
      <c r="T151" s="53">
        <f t="shared" si="42"/>
        <v>44.836406707763672</v>
      </c>
      <c r="U151" s="53">
        <f t="shared" si="43"/>
        <v>49.42150616645813</v>
      </c>
      <c r="V151" s="53">
        <f t="shared" si="44"/>
        <v>46.765987396240234</v>
      </c>
      <c r="W151" s="53">
        <f t="shared" si="45"/>
        <v>39.998931884765625</v>
      </c>
      <c r="X151" s="53">
        <f t="shared" si="46"/>
        <v>55.029528617858887</v>
      </c>
    </row>
    <row r="152" spans="1:24" ht="18.75" x14ac:dyDescent="0.25">
      <c r="A152" s="52">
        <v>146</v>
      </c>
      <c r="B152" s="53">
        <v>44.744103622436526</v>
      </c>
      <c r="C152" s="53">
        <v>49.731924486160281</v>
      </c>
      <c r="D152" s="53">
        <v>47.252541732788089</v>
      </c>
      <c r="E152" s="53">
        <v>40.717408370971683</v>
      </c>
      <c r="F152" s="53">
        <v>55.402923774719241</v>
      </c>
      <c r="H152" s="52">
        <v>146</v>
      </c>
      <c r="I152" s="53">
        <f t="shared" ca="1" si="48"/>
        <v>8.9051364992336901E-2</v>
      </c>
      <c r="J152" s="53">
        <f t="shared" ca="1" si="48"/>
        <v>0.32611871619273969</v>
      </c>
      <c r="K152" s="53">
        <f t="shared" ca="1" si="48"/>
        <v>0.12520199179890257</v>
      </c>
      <c r="L152" s="53">
        <f t="shared" ca="1" si="48"/>
        <v>0.19804424266334242</v>
      </c>
      <c r="M152" s="53">
        <f t="shared" ca="1" si="48"/>
        <v>0.48632303598940985</v>
      </c>
      <c r="N152" s="53">
        <f t="shared" ca="1" si="48"/>
        <v>0.29462477950115207</v>
      </c>
      <c r="O152" s="53">
        <f t="shared" ca="1" si="38"/>
        <v>1.5193641311378834</v>
      </c>
      <c r="P152" s="53">
        <f t="shared" ca="1" si="39"/>
        <v>-2.0939353266808767</v>
      </c>
      <c r="Q152" s="53">
        <f t="shared" ca="1" si="40"/>
        <v>-25.434089572799603</v>
      </c>
      <c r="R152" s="53">
        <f t="shared" ca="1" si="41"/>
        <v>36.482955213600199</v>
      </c>
      <c r="T152" s="53">
        <f t="shared" si="42"/>
        <v>44.744103622436526</v>
      </c>
      <c r="U152" s="53">
        <f t="shared" si="43"/>
        <v>49.731924486160281</v>
      </c>
      <c r="V152" s="53">
        <f t="shared" si="44"/>
        <v>47.252541732788089</v>
      </c>
      <c r="W152" s="53">
        <f t="shared" si="45"/>
        <v>40.717408370971683</v>
      </c>
      <c r="X152" s="53">
        <f t="shared" si="46"/>
        <v>55.402923774719241</v>
      </c>
    </row>
    <row r="153" spans="1:24" ht="18.75" x14ac:dyDescent="0.25">
      <c r="A153" s="52">
        <v>147</v>
      </c>
      <c r="B153" s="53">
        <v>45.773744487762457</v>
      </c>
      <c r="C153" s="53">
        <v>50.164286756515509</v>
      </c>
      <c r="D153" s="53">
        <v>48.657937908172613</v>
      </c>
      <c r="E153" s="53">
        <v>41.166151428222662</v>
      </c>
      <c r="F153" s="53">
        <v>55.272164249420172</v>
      </c>
      <c r="H153" s="52">
        <v>147</v>
      </c>
      <c r="I153" s="53">
        <f t="shared" ca="1" si="48"/>
        <v>0.8430838858087053</v>
      </c>
      <c r="J153" s="53">
        <f t="shared" ca="1" si="48"/>
        <v>0.35242168838764321</v>
      </c>
      <c r="K153" s="53">
        <f t="shared" ca="1" si="48"/>
        <v>6.0472348084388727E-2</v>
      </c>
      <c r="L153" s="53">
        <f t="shared" ca="1" si="48"/>
        <v>0.57850470301384482</v>
      </c>
      <c r="M153" s="53">
        <f t="shared" ca="1" si="48"/>
        <v>0.98314149617073121</v>
      </c>
      <c r="N153" s="53">
        <f t="shared" ca="1" si="48"/>
        <v>0.37569032300969485</v>
      </c>
      <c r="O153" s="53">
        <f t="shared" ca="1" si="38"/>
        <v>3.1933144444750079</v>
      </c>
      <c r="P153" s="53">
        <f t="shared" ca="1" si="39"/>
        <v>0.27338790917917677</v>
      </c>
      <c r="Q153" s="53">
        <f t="shared" ca="1" si="40"/>
        <v>-25.160701663620426</v>
      </c>
      <c r="R153" s="53">
        <f t="shared" ca="1" si="41"/>
        <v>36.819649168189791</v>
      </c>
      <c r="T153" s="53">
        <f t="shared" si="42"/>
        <v>45.773744487762457</v>
      </c>
      <c r="U153" s="53">
        <f t="shared" si="43"/>
        <v>50.164286756515509</v>
      </c>
      <c r="V153" s="53">
        <f t="shared" si="44"/>
        <v>48.657937908172613</v>
      </c>
      <c r="W153" s="53">
        <f t="shared" si="45"/>
        <v>41.166151428222662</v>
      </c>
      <c r="X153" s="53">
        <f t="shared" si="46"/>
        <v>55.272164249420172</v>
      </c>
    </row>
    <row r="154" spans="1:24" ht="18.75" x14ac:dyDescent="0.25">
      <c r="A154" s="52">
        <v>148</v>
      </c>
      <c r="B154" s="53">
        <v>46.432020521163942</v>
      </c>
      <c r="C154" s="53">
        <v>51.092494583129884</v>
      </c>
      <c r="D154" s="53">
        <v>49.191969251632692</v>
      </c>
      <c r="E154" s="53">
        <v>41.369627571105958</v>
      </c>
      <c r="F154" s="53">
        <v>55.630559062957765</v>
      </c>
      <c r="H154" s="52">
        <v>148</v>
      </c>
      <c r="I154" s="53">
        <f t="shared" ca="1" si="48"/>
        <v>0.9994464651863274</v>
      </c>
      <c r="J154" s="53">
        <f t="shared" ca="1" si="48"/>
        <v>0.6005477866325315</v>
      </c>
      <c r="K154" s="53">
        <f t="shared" ca="1" si="48"/>
        <v>0.18412579953334551</v>
      </c>
      <c r="L154" s="53">
        <f t="shared" ca="1" si="48"/>
        <v>0.7809124834532668</v>
      </c>
      <c r="M154" s="53">
        <f t="shared" ca="1" si="48"/>
        <v>0.17360484643028018</v>
      </c>
      <c r="N154" s="53">
        <f t="shared" ca="1" si="48"/>
        <v>0.52011003497690489</v>
      </c>
      <c r="O154" s="53">
        <f t="shared" ca="1" si="38"/>
        <v>3.2587474162126564</v>
      </c>
      <c r="P154" s="53">
        <f t="shared" ca="1" si="39"/>
        <v>0.36592410523693469</v>
      </c>
      <c r="Q154" s="53">
        <f t="shared" ca="1" si="40"/>
        <v>-24.79477755838349</v>
      </c>
      <c r="R154" s="53">
        <f t="shared" ca="1" si="41"/>
        <v>37.202611220808258</v>
      </c>
      <c r="T154" s="53">
        <f t="shared" si="42"/>
        <v>46.432020521163942</v>
      </c>
      <c r="U154" s="53">
        <f t="shared" si="43"/>
        <v>51.092494583129884</v>
      </c>
      <c r="V154" s="53">
        <f t="shared" si="44"/>
        <v>49.191969251632692</v>
      </c>
      <c r="W154" s="53">
        <f t="shared" si="45"/>
        <v>41.369627571105958</v>
      </c>
      <c r="X154" s="53">
        <f t="shared" si="46"/>
        <v>55.630559062957765</v>
      </c>
    </row>
    <row r="155" spans="1:24" ht="18.75" x14ac:dyDescent="0.25">
      <c r="A155" s="52">
        <v>149</v>
      </c>
      <c r="B155" s="53">
        <v>46.313871431350705</v>
      </c>
      <c r="C155" s="53">
        <v>51.775435733795163</v>
      </c>
      <c r="D155" s="53">
        <v>48.215154695510861</v>
      </c>
      <c r="E155" s="53">
        <v>40.936159896850583</v>
      </c>
      <c r="F155" s="53">
        <v>55.383168029785153</v>
      </c>
      <c r="H155" s="52">
        <v>149</v>
      </c>
      <c r="I155" s="53">
        <f t="shared" ca="1" si="48"/>
        <v>0.67038054101956357</v>
      </c>
      <c r="J155" s="53">
        <f t="shared" ca="1" si="48"/>
        <v>0.24842176921881531</v>
      </c>
      <c r="K155" s="53">
        <f t="shared" ca="1" si="48"/>
        <v>5.7888464282632723E-2</v>
      </c>
      <c r="L155" s="53">
        <f t="shared" ca="1" si="48"/>
        <v>0.72006851962368668</v>
      </c>
      <c r="M155" s="53">
        <f t="shared" ca="1" si="48"/>
        <v>0.24640921868614418</v>
      </c>
      <c r="N155" s="53">
        <f t="shared" ca="1" si="48"/>
        <v>0.70728479253350285</v>
      </c>
      <c r="O155" s="53">
        <f t="shared" ca="1" si="38"/>
        <v>2.6504533053643451</v>
      </c>
      <c r="P155" s="53">
        <f t="shared" ca="1" si="39"/>
        <v>-0.49433367623642993</v>
      </c>
      <c r="Q155" s="53">
        <f t="shared" ca="1" si="40"/>
        <v>-25.28911123461992</v>
      </c>
      <c r="R155" s="53">
        <f t="shared" ca="1" si="41"/>
        <v>37.155444382690035</v>
      </c>
      <c r="T155" s="53">
        <f t="shared" si="42"/>
        <v>46.313871431350705</v>
      </c>
      <c r="U155" s="53">
        <f t="shared" si="43"/>
        <v>51.775435733795163</v>
      </c>
      <c r="V155" s="53">
        <f t="shared" si="44"/>
        <v>48.215154695510861</v>
      </c>
      <c r="W155" s="53">
        <f t="shared" si="45"/>
        <v>40.936159896850583</v>
      </c>
      <c r="X155" s="53">
        <f t="shared" si="46"/>
        <v>55.383168029785153</v>
      </c>
    </row>
    <row r="156" spans="1:24" ht="18.75" x14ac:dyDescent="0.25">
      <c r="A156" s="52">
        <v>150</v>
      </c>
      <c r="B156" s="53">
        <v>46.824357509613037</v>
      </c>
      <c r="C156" s="53">
        <v>51.688642978668213</v>
      </c>
      <c r="D156" s="53">
        <v>47.468606233596802</v>
      </c>
      <c r="E156" s="53">
        <v>41.264116287231445</v>
      </c>
      <c r="F156" s="53">
        <v>55.195243835449219</v>
      </c>
      <c r="H156" s="52">
        <v>150</v>
      </c>
      <c r="I156" s="53">
        <f t="shared" ca="1" si="48"/>
        <v>0.34144532667870064</v>
      </c>
      <c r="J156" s="53">
        <f t="shared" ca="1" si="48"/>
        <v>0.5994744157149251</v>
      </c>
      <c r="K156" s="53">
        <f t="shared" ca="1" si="48"/>
        <v>0.28731028584457097</v>
      </c>
      <c r="L156" s="53">
        <f t="shared" ca="1" si="48"/>
        <v>9.5727943194274911E-2</v>
      </c>
      <c r="M156" s="53">
        <f t="shared" ca="1" si="48"/>
        <v>0.6030461728046298</v>
      </c>
      <c r="N156" s="53">
        <f t="shared" ca="1" si="48"/>
        <v>0.33074974152087955</v>
      </c>
      <c r="O156" s="53">
        <f t="shared" ca="1" si="38"/>
        <v>2.2577538857579809</v>
      </c>
      <c r="P156" s="53">
        <f t="shared" ca="1" si="39"/>
        <v>-1.049694521379793</v>
      </c>
      <c r="Q156" s="53">
        <f t="shared" ca="1" si="40"/>
        <v>-26.338805755999712</v>
      </c>
      <c r="R156" s="53">
        <f t="shared" ca="1" si="41"/>
        <v>36.830597122000142</v>
      </c>
      <c r="T156" s="53">
        <f t="shared" si="42"/>
        <v>46.824357509613037</v>
      </c>
      <c r="U156" s="53">
        <f t="shared" si="43"/>
        <v>51.688642978668213</v>
      </c>
      <c r="V156" s="53">
        <f t="shared" si="44"/>
        <v>47.468606233596802</v>
      </c>
      <c r="W156" s="53">
        <f t="shared" si="45"/>
        <v>41.264116287231445</v>
      </c>
      <c r="X156" s="53">
        <f t="shared" si="46"/>
        <v>55.195243835449219</v>
      </c>
    </row>
    <row r="157" spans="1:24" ht="18.75" x14ac:dyDescent="0.25">
      <c r="A157" s="52">
        <v>151</v>
      </c>
      <c r="B157" s="53">
        <v>47.19789905548096</v>
      </c>
      <c r="C157" s="53">
        <v>52.300797653198245</v>
      </c>
      <c r="D157" s="53">
        <v>47.242370557785037</v>
      </c>
      <c r="E157" s="53">
        <v>41.081227493286136</v>
      </c>
      <c r="F157" s="53">
        <v>55.604796123504642</v>
      </c>
      <c r="H157" s="52">
        <v>151</v>
      </c>
      <c r="I157" s="53">
        <f t="shared" ref="I157:N166" ca="1" si="49">RAND()</f>
        <v>0.8503994268576559</v>
      </c>
      <c r="J157" s="53">
        <f t="shared" ca="1" si="49"/>
        <v>0.5689229785910539</v>
      </c>
      <c r="K157" s="53">
        <f t="shared" ca="1" si="49"/>
        <v>0.98818416646953033</v>
      </c>
      <c r="L157" s="53">
        <f t="shared" ca="1" si="49"/>
        <v>0.31933725688835257</v>
      </c>
      <c r="M157" s="53">
        <f t="shared" ca="1" si="49"/>
        <v>0.42645962532895121</v>
      </c>
      <c r="N157" s="53">
        <f t="shared" ca="1" si="49"/>
        <v>0.65596497733326964</v>
      </c>
      <c r="O157" s="53">
        <f t="shared" ca="1" si="38"/>
        <v>3.8092684314688139</v>
      </c>
      <c r="P157" s="53">
        <f t="shared" ca="1" si="39"/>
        <v>1.1444783913835981</v>
      </c>
      <c r="Q157" s="53">
        <f t="shared" ca="1" si="40"/>
        <v>-25.194327364616115</v>
      </c>
      <c r="R157" s="53">
        <f t="shared" ca="1" si="41"/>
        <v>37.602836317691946</v>
      </c>
      <c r="T157" s="53">
        <f t="shared" si="42"/>
        <v>47.19789905548096</v>
      </c>
      <c r="U157" s="53">
        <f t="shared" si="43"/>
        <v>52.300797653198245</v>
      </c>
      <c r="V157" s="53">
        <f t="shared" si="44"/>
        <v>47.242370557785037</v>
      </c>
      <c r="W157" s="53">
        <f t="shared" si="45"/>
        <v>41.081227493286136</v>
      </c>
      <c r="X157" s="53">
        <f t="shared" si="46"/>
        <v>55.604796123504642</v>
      </c>
    </row>
    <row r="158" spans="1:24" ht="18.75" x14ac:dyDescent="0.25">
      <c r="A158" s="52">
        <v>152</v>
      </c>
      <c r="B158" s="53">
        <v>47.45896401405335</v>
      </c>
      <c r="C158" s="53">
        <v>52.300475502014166</v>
      </c>
      <c r="D158" s="53">
        <v>47.246400976181036</v>
      </c>
      <c r="E158" s="53">
        <v>41.387492561340338</v>
      </c>
      <c r="F158" s="53">
        <v>56.142983341217047</v>
      </c>
      <c r="H158" s="52">
        <v>152</v>
      </c>
      <c r="I158" s="53">
        <f t="shared" ca="1" si="49"/>
        <v>0.63091894321819486</v>
      </c>
      <c r="J158" s="53">
        <f t="shared" ca="1" si="49"/>
        <v>0.37447404129614881</v>
      </c>
      <c r="K158" s="53">
        <f t="shared" ca="1" si="49"/>
        <v>0.86787315222563222</v>
      </c>
      <c r="L158" s="53">
        <f t="shared" ca="1" si="49"/>
        <v>0.82318873702633988</v>
      </c>
      <c r="M158" s="53">
        <f t="shared" ca="1" si="49"/>
        <v>0.68790660147848381</v>
      </c>
      <c r="N158" s="53">
        <f t="shared" ca="1" si="49"/>
        <v>0.11175562834656139</v>
      </c>
      <c r="O158" s="53">
        <f t="shared" ca="1" si="38"/>
        <v>3.4961171035913612</v>
      </c>
      <c r="P158" s="53">
        <f t="shared" ca="1" si="39"/>
        <v>0.70161553642416064</v>
      </c>
      <c r="Q158" s="53">
        <f t="shared" ca="1" si="40"/>
        <v>-24.492711828191954</v>
      </c>
      <c r="R158" s="53">
        <f t="shared" ca="1" si="41"/>
        <v>38.153644085904027</v>
      </c>
      <c r="T158" s="53">
        <f t="shared" si="42"/>
        <v>47.45896401405335</v>
      </c>
      <c r="U158" s="53">
        <f t="shared" si="43"/>
        <v>52.300475502014166</v>
      </c>
      <c r="V158" s="53">
        <f t="shared" si="44"/>
        <v>47.246400976181036</v>
      </c>
      <c r="W158" s="53">
        <f t="shared" si="45"/>
        <v>41.387492561340338</v>
      </c>
      <c r="X158" s="53">
        <f t="shared" si="46"/>
        <v>56.142983341217047</v>
      </c>
    </row>
    <row r="159" spans="1:24" ht="18.75" x14ac:dyDescent="0.25">
      <c r="A159" s="52">
        <v>153</v>
      </c>
      <c r="B159" s="53">
        <v>47.36351046562195</v>
      </c>
      <c r="C159" s="53">
        <v>52.030419445037843</v>
      </c>
      <c r="D159" s="53">
        <v>47.00516495704651</v>
      </c>
      <c r="E159" s="53">
        <v>42.189603424072267</v>
      </c>
      <c r="F159" s="53">
        <v>56.803114509582521</v>
      </c>
      <c r="H159" s="52">
        <v>153</v>
      </c>
      <c r="I159" s="53">
        <f t="shared" ca="1" si="49"/>
        <v>9.1037385283482708E-2</v>
      </c>
      <c r="J159" s="53">
        <f t="shared" ca="1" si="49"/>
        <v>0.89580237761872916</v>
      </c>
      <c r="K159" s="53">
        <f t="shared" ca="1" si="49"/>
        <v>0.46889421396758924</v>
      </c>
      <c r="L159" s="53">
        <f t="shared" ca="1" si="49"/>
        <v>0.12331072555056377</v>
      </c>
      <c r="M159" s="53">
        <f t="shared" ca="1" si="49"/>
        <v>0.97466445136455448</v>
      </c>
      <c r="N159" s="53">
        <f t="shared" ca="1" si="49"/>
        <v>0.66542603201558082</v>
      </c>
      <c r="O159" s="53">
        <f t="shared" ca="1" si="38"/>
        <v>3.2191351858005</v>
      </c>
      <c r="P159" s="53">
        <f t="shared" ca="1" si="39"/>
        <v>0.30990395175221508</v>
      </c>
      <c r="Q159" s="53">
        <f t="shared" ca="1" si="40"/>
        <v>-24.182807876439739</v>
      </c>
      <c r="R159" s="53">
        <f t="shared" ca="1" si="41"/>
        <v>38.508596061780132</v>
      </c>
      <c r="T159" s="53">
        <f t="shared" si="42"/>
        <v>47.36351046562195</v>
      </c>
      <c r="U159" s="53">
        <f t="shared" si="43"/>
        <v>52.030419445037843</v>
      </c>
      <c r="V159" s="53">
        <f t="shared" si="44"/>
        <v>47.00516495704651</v>
      </c>
      <c r="W159" s="53">
        <f t="shared" si="45"/>
        <v>42.189603424072267</v>
      </c>
      <c r="X159" s="53">
        <f t="shared" si="46"/>
        <v>56.803114509582521</v>
      </c>
    </row>
    <row r="160" spans="1:24" ht="18.75" x14ac:dyDescent="0.25">
      <c r="A160" s="52">
        <v>154</v>
      </c>
      <c r="B160" s="53">
        <v>47.976785469055173</v>
      </c>
      <c r="C160" s="53">
        <v>51.749517726898191</v>
      </c>
      <c r="D160" s="53">
        <v>48.259774255752561</v>
      </c>
      <c r="E160" s="53">
        <v>43.487559127807614</v>
      </c>
      <c r="F160" s="53">
        <v>56.326301383972165</v>
      </c>
      <c r="H160" s="52">
        <v>154</v>
      </c>
      <c r="I160" s="53">
        <f t="shared" ca="1" si="49"/>
        <v>1.3760708599435678E-2</v>
      </c>
      <c r="J160" s="53">
        <f t="shared" ca="1" si="49"/>
        <v>0.75397555523659088</v>
      </c>
      <c r="K160" s="53">
        <f t="shared" ca="1" si="49"/>
        <v>0.13105365540847769</v>
      </c>
      <c r="L160" s="53">
        <f t="shared" ca="1" si="49"/>
        <v>0.56335848925172127</v>
      </c>
      <c r="M160" s="53">
        <f t="shared" ca="1" si="49"/>
        <v>0.40818490519221051</v>
      </c>
      <c r="N160" s="53">
        <f t="shared" ca="1" si="49"/>
        <v>2.0953276935679499E-2</v>
      </c>
      <c r="O160" s="53">
        <f t="shared" ca="1" si="38"/>
        <v>1.8912865906241156</v>
      </c>
      <c r="P160" s="53">
        <f t="shared" ca="1" si="39"/>
        <v>-1.5679575403242889</v>
      </c>
      <c r="Q160" s="53">
        <f t="shared" ca="1" si="40"/>
        <v>-25.750765416764029</v>
      </c>
      <c r="R160" s="53">
        <f t="shared" ca="1" si="41"/>
        <v>37.924617291617984</v>
      </c>
      <c r="T160" s="53">
        <f t="shared" si="42"/>
        <v>47.976785469055173</v>
      </c>
      <c r="U160" s="53">
        <f t="shared" si="43"/>
        <v>51.749517726898191</v>
      </c>
      <c r="V160" s="53">
        <f t="shared" si="44"/>
        <v>48.259774255752561</v>
      </c>
      <c r="W160" s="53">
        <f t="shared" si="45"/>
        <v>43.487559127807614</v>
      </c>
      <c r="X160" s="53">
        <f t="shared" si="46"/>
        <v>56.326301383972165</v>
      </c>
    </row>
    <row r="161" spans="1:24" ht="18.75" x14ac:dyDescent="0.25">
      <c r="A161" s="52">
        <v>155</v>
      </c>
      <c r="B161" s="53">
        <v>47.866331577301025</v>
      </c>
      <c r="C161" s="53">
        <v>51.331671714782715</v>
      </c>
      <c r="D161" s="53">
        <v>48.870748281478882</v>
      </c>
      <c r="E161" s="53">
        <v>43.337146282196045</v>
      </c>
      <c r="F161" s="53">
        <v>55.338642597198486</v>
      </c>
      <c r="H161" s="52">
        <v>155</v>
      </c>
      <c r="I161" s="53">
        <f t="shared" ca="1" si="49"/>
        <v>0.59421837393114862</v>
      </c>
      <c r="J161" s="53">
        <f t="shared" ca="1" si="49"/>
        <v>0.86332438184713778</v>
      </c>
      <c r="K161" s="53">
        <f t="shared" ca="1" si="49"/>
        <v>1.6106402550581378E-2</v>
      </c>
      <c r="L161" s="53">
        <f t="shared" ca="1" si="49"/>
        <v>0.13449857457041814</v>
      </c>
      <c r="M161" s="53">
        <f t="shared" ca="1" si="49"/>
        <v>0.89600718783410194</v>
      </c>
      <c r="N161" s="53">
        <f t="shared" ca="1" si="49"/>
        <v>8.5382743772337566E-3</v>
      </c>
      <c r="O161" s="53">
        <f t="shared" ca="1" si="38"/>
        <v>2.5126931951106215</v>
      </c>
      <c r="P161" s="53">
        <f t="shared" ca="1" si="39"/>
        <v>-0.68915589251125864</v>
      </c>
      <c r="Q161" s="53">
        <f t="shared" ca="1" si="40"/>
        <v>-26.439921309275288</v>
      </c>
      <c r="R161" s="53">
        <f t="shared" ca="1" si="41"/>
        <v>37.780039345362354</v>
      </c>
      <c r="T161" s="53">
        <f t="shared" si="42"/>
        <v>47.866331577301025</v>
      </c>
      <c r="U161" s="53">
        <f t="shared" si="43"/>
        <v>51.331671714782715</v>
      </c>
      <c r="V161" s="53">
        <f t="shared" si="44"/>
        <v>48.870748281478882</v>
      </c>
      <c r="W161" s="53">
        <f t="shared" si="45"/>
        <v>43.337146282196045</v>
      </c>
      <c r="X161" s="53">
        <f t="shared" si="46"/>
        <v>55.338642597198486</v>
      </c>
    </row>
    <row r="162" spans="1:24" ht="18.75" x14ac:dyDescent="0.25">
      <c r="A162" s="52">
        <v>156</v>
      </c>
      <c r="B162" s="53">
        <v>47.900984716415408</v>
      </c>
      <c r="C162" s="53">
        <v>51.168559265136722</v>
      </c>
      <c r="D162" s="53">
        <v>49.110357475280765</v>
      </c>
      <c r="E162" s="53">
        <v>42.549788665771487</v>
      </c>
      <c r="F162" s="53">
        <v>55.47961874008179</v>
      </c>
      <c r="H162" s="52">
        <v>156</v>
      </c>
      <c r="I162" s="53">
        <f t="shared" ca="1" si="49"/>
        <v>0.25853932347085318</v>
      </c>
      <c r="J162" s="53">
        <f t="shared" ca="1" si="49"/>
        <v>0.71525135726706834</v>
      </c>
      <c r="K162" s="53">
        <f t="shared" ca="1" si="49"/>
        <v>0.95200053058369061</v>
      </c>
      <c r="L162" s="53">
        <f t="shared" ca="1" si="49"/>
        <v>0.93341169224334275</v>
      </c>
      <c r="M162" s="53">
        <f t="shared" ca="1" si="49"/>
        <v>0.83236054010302141</v>
      </c>
      <c r="N162" s="53">
        <f t="shared" ca="1" si="49"/>
        <v>0.402435816676459</v>
      </c>
      <c r="O162" s="53">
        <f t="shared" ca="1" si="38"/>
        <v>4.0939992603444351</v>
      </c>
      <c r="P162" s="53">
        <f t="shared" ca="1" si="39"/>
        <v>1.5471485912052345</v>
      </c>
      <c r="Q162" s="53">
        <f t="shared" ca="1" si="40"/>
        <v>-24.892772718070052</v>
      </c>
      <c r="R162" s="53">
        <f t="shared" ca="1" si="41"/>
        <v>38.753613640964979</v>
      </c>
      <c r="T162" s="53">
        <f t="shared" si="42"/>
        <v>47.900984716415408</v>
      </c>
      <c r="U162" s="53">
        <f t="shared" si="43"/>
        <v>51.168559265136722</v>
      </c>
      <c r="V162" s="53">
        <f t="shared" si="44"/>
        <v>49.110357475280765</v>
      </c>
      <c r="W162" s="53">
        <f t="shared" si="45"/>
        <v>42.549788665771487</v>
      </c>
      <c r="X162" s="53">
        <f t="shared" si="46"/>
        <v>55.47961874008179</v>
      </c>
    </row>
    <row r="163" spans="1:24" ht="18.75" x14ac:dyDescent="0.25">
      <c r="A163" s="52">
        <v>157</v>
      </c>
      <c r="B163" s="53">
        <v>47.690371179580694</v>
      </c>
      <c r="C163" s="53">
        <v>52.868502521514898</v>
      </c>
      <c r="D163" s="53">
        <v>48.339120769500738</v>
      </c>
      <c r="E163" s="53">
        <v>42.782743835449224</v>
      </c>
      <c r="F163" s="53">
        <v>55.483650588989263</v>
      </c>
      <c r="H163" s="52">
        <v>157</v>
      </c>
      <c r="I163" s="53">
        <f t="shared" ca="1" si="49"/>
        <v>0.20957414678456276</v>
      </c>
      <c r="J163" s="53">
        <f t="shared" ca="1" si="49"/>
        <v>0.50852061896648104</v>
      </c>
      <c r="K163" s="53">
        <f t="shared" ca="1" si="49"/>
        <v>0.99560315753149531</v>
      </c>
      <c r="L163" s="53">
        <f t="shared" ca="1" si="49"/>
        <v>8.1097663000271325E-2</v>
      </c>
      <c r="M163" s="53">
        <f t="shared" ca="1" si="49"/>
        <v>7.3454708737587415E-2</v>
      </c>
      <c r="N163" s="53">
        <f t="shared" ca="1" si="49"/>
        <v>0.9370802709754289</v>
      </c>
      <c r="O163" s="53">
        <f t="shared" ca="1" si="38"/>
        <v>2.8053305659958268</v>
      </c>
      <c r="P163" s="53">
        <f t="shared" ca="1" si="39"/>
        <v>-0.27530415374819595</v>
      </c>
      <c r="Q163" s="53">
        <f t="shared" ca="1" si="40"/>
        <v>-25.168076871818247</v>
      </c>
      <c r="R163" s="53">
        <f t="shared" ca="1" si="41"/>
        <v>38.815961564090884</v>
      </c>
      <c r="T163" s="53">
        <f t="shared" si="42"/>
        <v>47.690371179580694</v>
      </c>
      <c r="U163" s="53">
        <f t="shared" si="43"/>
        <v>52.868502521514898</v>
      </c>
      <c r="V163" s="53">
        <f t="shared" si="44"/>
        <v>48.339120769500738</v>
      </c>
      <c r="W163" s="53">
        <f t="shared" si="45"/>
        <v>42.782743835449224</v>
      </c>
      <c r="X163" s="53">
        <f t="shared" si="46"/>
        <v>55.483650588989263</v>
      </c>
    </row>
    <row r="164" spans="1:24" ht="18.75" x14ac:dyDescent="0.25">
      <c r="A164" s="52">
        <v>158</v>
      </c>
      <c r="B164" s="53">
        <v>47.710023736953737</v>
      </c>
      <c r="C164" s="53">
        <v>52.924810504913331</v>
      </c>
      <c r="D164" s="53">
        <v>48.329308605194093</v>
      </c>
      <c r="E164" s="53">
        <v>43.378755187988283</v>
      </c>
      <c r="F164" s="53">
        <v>55.742416000366212</v>
      </c>
      <c r="H164" s="52">
        <v>158</v>
      </c>
      <c r="I164" s="53">
        <f t="shared" ca="1" si="49"/>
        <v>0.17891211053754696</v>
      </c>
      <c r="J164" s="53">
        <f t="shared" ca="1" si="49"/>
        <v>0.15585528468377341</v>
      </c>
      <c r="K164" s="53">
        <f t="shared" ca="1" si="49"/>
        <v>0.98849383704492755</v>
      </c>
      <c r="L164" s="53">
        <f t="shared" ca="1" si="49"/>
        <v>0.68020826952630453</v>
      </c>
      <c r="M164" s="53">
        <f t="shared" ca="1" si="49"/>
        <v>0.19936569773495039</v>
      </c>
      <c r="N164" s="53">
        <f t="shared" ca="1" si="49"/>
        <v>0.47412236150058651</v>
      </c>
      <c r="O164" s="53">
        <f t="shared" ca="1" si="38"/>
        <v>2.6769575610280896</v>
      </c>
      <c r="P164" s="53">
        <f t="shared" ca="1" si="39"/>
        <v>-0.45685099841615856</v>
      </c>
      <c r="Q164" s="53">
        <f t="shared" ca="1" si="40"/>
        <v>-25.624927870234405</v>
      </c>
      <c r="R164" s="53">
        <f t="shared" ca="1" si="41"/>
        <v>38.787536064882801</v>
      </c>
      <c r="T164" s="53">
        <f t="shared" si="42"/>
        <v>47.710023736953737</v>
      </c>
      <c r="U164" s="53">
        <f t="shared" si="43"/>
        <v>52.924810504913331</v>
      </c>
      <c r="V164" s="53">
        <f t="shared" si="44"/>
        <v>48.329308605194093</v>
      </c>
      <c r="W164" s="53">
        <f t="shared" si="45"/>
        <v>43.378755187988283</v>
      </c>
      <c r="X164" s="53">
        <f t="shared" si="46"/>
        <v>55.742416000366212</v>
      </c>
    </row>
    <row r="165" spans="1:24" ht="18.75" x14ac:dyDescent="0.25">
      <c r="A165" s="52">
        <v>159</v>
      </c>
      <c r="B165" s="53">
        <v>47.858311223983762</v>
      </c>
      <c r="C165" s="53">
        <v>53.37533264160156</v>
      </c>
      <c r="D165" s="53">
        <v>48.378963279724118</v>
      </c>
      <c r="E165" s="53">
        <v>44.198341655731198</v>
      </c>
      <c r="F165" s="53">
        <v>56.129816341400144</v>
      </c>
      <c r="H165" s="52">
        <v>159</v>
      </c>
      <c r="I165" s="53">
        <f t="shared" ca="1" si="49"/>
        <v>0.63938121677645487</v>
      </c>
      <c r="J165" s="53">
        <f t="shared" ca="1" si="49"/>
        <v>0.17702122115770846</v>
      </c>
      <c r="K165" s="53">
        <f t="shared" ca="1" si="49"/>
        <v>0.27774520204218256</v>
      </c>
      <c r="L165" s="53">
        <f t="shared" ca="1" si="49"/>
        <v>0.3591898560832516</v>
      </c>
      <c r="M165" s="53">
        <f t="shared" ca="1" si="49"/>
        <v>4.1715407642012758E-2</v>
      </c>
      <c r="N165" s="53">
        <f t="shared" ca="1" si="49"/>
        <v>0.56593774449751966</v>
      </c>
      <c r="O165" s="53">
        <f t="shared" ca="1" si="38"/>
        <v>2.0609906481991298</v>
      </c>
      <c r="P165" s="53">
        <f t="shared" ca="1" si="39"/>
        <v>-1.3279597605119593</v>
      </c>
      <c r="Q165" s="53">
        <f t="shared" ca="1" si="40"/>
        <v>-26.952887630746364</v>
      </c>
      <c r="R165" s="53">
        <f t="shared" ca="1" si="41"/>
        <v>38.323556184626817</v>
      </c>
      <c r="T165" s="53">
        <f t="shared" si="42"/>
        <v>47.858311223983762</v>
      </c>
      <c r="U165" s="53">
        <f t="shared" si="43"/>
        <v>53.37533264160156</v>
      </c>
      <c r="V165" s="53">
        <f t="shared" si="44"/>
        <v>48.378963279724118</v>
      </c>
      <c r="W165" s="53">
        <f t="shared" si="45"/>
        <v>44.198341655731198</v>
      </c>
      <c r="X165" s="53">
        <f t="shared" si="46"/>
        <v>56.129816341400144</v>
      </c>
    </row>
    <row r="166" spans="1:24" ht="18.75" x14ac:dyDescent="0.25">
      <c r="A166" s="52">
        <v>160</v>
      </c>
      <c r="B166" s="53">
        <v>48.394122123718262</v>
      </c>
      <c r="C166" s="53">
        <v>53.682219505310059</v>
      </c>
      <c r="D166" s="53">
        <v>48.791673898696899</v>
      </c>
      <c r="E166" s="53">
        <v>44.146563053131104</v>
      </c>
      <c r="F166" s="53">
        <v>56.240791797637939</v>
      </c>
      <c r="H166" s="52">
        <v>160</v>
      </c>
      <c r="I166" s="53">
        <f t="shared" ca="1" si="49"/>
        <v>0.49462617351247729</v>
      </c>
      <c r="J166" s="53">
        <f t="shared" ca="1" si="49"/>
        <v>0.2451783533633165</v>
      </c>
      <c r="K166" s="53">
        <f t="shared" ca="1" si="49"/>
        <v>0.65004517684696284</v>
      </c>
      <c r="L166" s="53">
        <f t="shared" ca="1" si="49"/>
        <v>0.67364694537619096</v>
      </c>
      <c r="M166" s="53">
        <f t="shared" ca="1" si="49"/>
        <v>7.2806646698750921E-2</v>
      </c>
      <c r="N166" s="53">
        <f t="shared" ca="1" si="49"/>
        <v>0.58854824229516001</v>
      </c>
      <c r="O166" s="53">
        <f t="shared" ca="1" si="38"/>
        <v>2.7248515380928584</v>
      </c>
      <c r="P166" s="53">
        <f t="shared" ca="1" si="39"/>
        <v>-0.38911868649517656</v>
      </c>
      <c r="Q166" s="53">
        <f t="shared" ca="1" si="40"/>
        <v>-27.342006317241541</v>
      </c>
      <c r="R166" s="53">
        <f t="shared" ca="1" si="41"/>
        <v>38.328996841379229</v>
      </c>
      <c r="T166" s="53">
        <f t="shared" si="42"/>
        <v>48.394122123718262</v>
      </c>
      <c r="U166" s="53">
        <f t="shared" si="43"/>
        <v>53.682219505310059</v>
      </c>
      <c r="V166" s="53">
        <f t="shared" si="44"/>
        <v>48.791673898696899</v>
      </c>
      <c r="W166" s="53">
        <f t="shared" si="45"/>
        <v>44.146563053131104</v>
      </c>
      <c r="X166" s="53">
        <f t="shared" si="46"/>
        <v>56.240791797637939</v>
      </c>
    </row>
    <row r="167" spans="1:24" ht="18.75" x14ac:dyDescent="0.25">
      <c r="A167" s="52">
        <v>161</v>
      </c>
      <c r="B167" s="53">
        <v>49.160198879241946</v>
      </c>
      <c r="C167" s="53">
        <v>53.617741775512698</v>
      </c>
      <c r="D167" s="53">
        <v>49.326328229904178</v>
      </c>
      <c r="E167" s="53">
        <v>44.216728401184085</v>
      </c>
      <c r="F167" s="53">
        <v>56.980402183532718</v>
      </c>
      <c r="H167" s="52">
        <v>161</v>
      </c>
      <c r="I167" s="53">
        <f t="shared" ref="I167:N176" ca="1" si="50">RAND()</f>
        <v>0.61658976080013506</v>
      </c>
      <c r="J167" s="53">
        <f t="shared" ca="1" si="50"/>
        <v>0.6410411888060118</v>
      </c>
      <c r="K167" s="53">
        <f t="shared" ca="1" si="50"/>
        <v>0.25006370801451683</v>
      </c>
      <c r="L167" s="53">
        <f t="shared" ca="1" si="50"/>
        <v>0.4335773140759297</v>
      </c>
      <c r="M167" s="53">
        <f t="shared" ca="1" si="50"/>
        <v>0.18160154387194583</v>
      </c>
      <c r="N167" s="53">
        <f t="shared" ca="1" si="50"/>
        <v>0.69928577006408832</v>
      </c>
      <c r="O167" s="53">
        <f t="shared" ref="O167:O198" ca="1" si="51">SUM(I167:N167)</f>
        <v>2.8221592856326274</v>
      </c>
      <c r="P167" s="53">
        <f t="shared" ca="1" si="39"/>
        <v>-0.25150475020045804</v>
      </c>
      <c r="Q167" s="53">
        <f t="shared" ca="1" si="40"/>
        <v>-27.593511067441998</v>
      </c>
      <c r="R167" s="53">
        <f t="shared" ca="1" si="41"/>
        <v>38.403244466279006</v>
      </c>
      <c r="T167" s="53">
        <f t="shared" si="42"/>
        <v>49.160198879241946</v>
      </c>
      <c r="U167" s="53">
        <f t="shared" si="43"/>
        <v>53.617741775512698</v>
      </c>
      <c r="V167" s="53">
        <f t="shared" si="44"/>
        <v>49.326328229904178</v>
      </c>
      <c r="W167" s="53">
        <f t="shared" si="45"/>
        <v>44.216728401184085</v>
      </c>
      <c r="X167" s="53">
        <f t="shared" si="46"/>
        <v>56.980402183532718</v>
      </c>
    </row>
    <row r="168" spans="1:24" ht="18.75" x14ac:dyDescent="0.25">
      <c r="A168" s="52">
        <v>162</v>
      </c>
      <c r="B168" s="53">
        <v>49.915429973602294</v>
      </c>
      <c r="C168" s="53">
        <v>53.175207519531249</v>
      </c>
      <c r="D168" s="53">
        <v>50.356828117370604</v>
      </c>
      <c r="E168" s="53">
        <v>44.149949455261229</v>
      </c>
      <c r="F168" s="53">
        <v>57.083068275451659</v>
      </c>
      <c r="H168" s="52">
        <v>162</v>
      </c>
      <c r="I168" s="53">
        <f t="shared" ca="1" si="50"/>
        <v>0.27933500910227327</v>
      </c>
      <c r="J168" s="53">
        <f t="shared" ca="1" si="50"/>
        <v>0.53524966495884918</v>
      </c>
      <c r="K168" s="53">
        <f t="shared" ca="1" si="50"/>
        <v>0.24166715945583206</v>
      </c>
      <c r="L168" s="53">
        <f t="shared" ca="1" si="50"/>
        <v>0.47502671754146308</v>
      </c>
      <c r="M168" s="53">
        <f t="shared" ca="1" si="50"/>
        <v>0.11827706244077985</v>
      </c>
      <c r="N168" s="53">
        <f t="shared" ca="1" si="50"/>
        <v>0.26387875103186609</v>
      </c>
      <c r="O168" s="53">
        <f t="shared" ca="1" si="51"/>
        <v>1.9134343645310636</v>
      </c>
      <c r="P168" s="53">
        <f t="shared" ca="1" si="39"/>
        <v>-1.5366358580887103</v>
      </c>
      <c r="Q168" s="53">
        <f t="shared" ref="Q168:Q199" ca="1" si="52">Q167+P168</f>
        <v>-29.13014692553071</v>
      </c>
      <c r="R168" s="53">
        <f t="shared" ca="1" si="41"/>
        <v>37.834926537234644</v>
      </c>
      <c r="T168" s="53">
        <f t="shared" ref="T168:T199" si="53">B168</f>
        <v>49.915429973602294</v>
      </c>
      <c r="U168" s="53">
        <f t="shared" si="43"/>
        <v>53.175207519531249</v>
      </c>
      <c r="V168" s="53">
        <f t="shared" si="44"/>
        <v>50.356828117370604</v>
      </c>
      <c r="W168" s="53">
        <f t="shared" si="45"/>
        <v>44.149949455261229</v>
      </c>
      <c r="X168" s="53">
        <f t="shared" si="46"/>
        <v>57.083068275451659</v>
      </c>
    </row>
    <row r="169" spans="1:24" ht="18.75" x14ac:dyDescent="0.25">
      <c r="A169" s="52">
        <v>163</v>
      </c>
      <c r="B169" s="53">
        <v>51.314142799377443</v>
      </c>
      <c r="C169" s="53">
        <v>52.96293935775757</v>
      </c>
      <c r="D169" s="53">
        <v>49.883173084259035</v>
      </c>
      <c r="E169" s="53">
        <v>44.572324371337892</v>
      </c>
      <c r="F169" s="53">
        <v>58.002945041656496</v>
      </c>
      <c r="H169" s="52">
        <v>163</v>
      </c>
      <c r="I169" s="53">
        <f t="shared" ca="1" si="50"/>
        <v>0.29135044883154049</v>
      </c>
      <c r="J169" s="53">
        <f t="shared" ca="1" si="50"/>
        <v>5.828032417906559E-2</v>
      </c>
      <c r="K169" s="53">
        <f t="shared" ca="1" si="50"/>
        <v>0.1390135353962364</v>
      </c>
      <c r="L169" s="53">
        <f t="shared" ca="1" si="50"/>
        <v>0.78431356359762028</v>
      </c>
      <c r="M169" s="53">
        <f t="shared" ca="1" si="50"/>
        <v>0.55210636248358247</v>
      </c>
      <c r="N169" s="53">
        <f t="shared" ca="1" si="50"/>
        <v>0.36955831717571952</v>
      </c>
      <c r="O169" s="53">
        <f t="shared" ca="1" si="51"/>
        <v>2.1946225516637647</v>
      </c>
      <c r="P169" s="53">
        <f t="shared" ca="1" si="39"/>
        <v>-1.1389757102665405</v>
      </c>
      <c r="Q169" s="53">
        <f t="shared" ca="1" si="52"/>
        <v>-30.269122635797249</v>
      </c>
      <c r="R169" s="53">
        <f t="shared" ca="1" si="41"/>
        <v>37.465438682101379</v>
      </c>
      <c r="T169" s="53">
        <f t="shared" si="53"/>
        <v>51.314142799377443</v>
      </c>
      <c r="U169" s="53">
        <f t="shared" si="43"/>
        <v>52.96293935775757</v>
      </c>
      <c r="V169" s="53">
        <f t="shared" si="44"/>
        <v>49.883173084259035</v>
      </c>
      <c r="W169" s="53">
        <f t="shared" si="45"/>
        <v>44.572324371337892</v>
      </c>
      <c r="X169" s="53">
        <f t="shared" si="46"/>
        <v>58.002945041656496</v>
      </c>
    </row>
    <row r="170" spans="1:24" ht="18.75" x14ac:dyDescent="0.25">
      <c r="A170" s="52">
        <v>164</v>
      </c>
      <c r="B170" s="53">
        <v>51.187163400650029</v>
      </c>
      <c r="C170" s="53">
        <v>52.435092258453373</v>
      </c>
      <c r="D170" s="53">
        <v>49.398672389984135</v>
      </c>
      <c r="E170" s="53">
        <v>45.123334693908696</v>
      </c>
      <c r="F170" s="53">
        <v>58.153087902069096</v>
      </c>
      <c r="H170" s="52">
        <v>164</v>
      </c>
      <c r="I170" s="53">
        <f t="shared" ca="1" si="50"/>
        <v>0.90282563116500569</v>
      </c>
      <c r="J170" s="53">
        <f t="shared" ca="1" si="50"/>
        <v>0.37920941153918175</v>
      </c>
      <c r="K170" s="53">
        <f t="shared" ca="1" si="50"/>
        <v>0.51745522963993507</v>
      </c>
      <c r="L170" s="53">
        <f t="shared" ca="1" si="50"/>
        <v>0.82882489308592022</v>
      </c>
      <c r="M170" s="53">
        <f t="shared" ca="1" si="50"/>
        <v>0.69071527358148199</v>
      </c>
      <c r="N170" s="53">
        <f t="shared" ca="1" si="50"/>
        <v>0.67090904638637527</v>
      </c>
      <c r="O170" s="53">
        <f t="shared" ca="1" si="51"/>
        <v>3.9899394853978998</v>
      </c>
      <c r="P170" s="53">
        <f t="shared" ca="1" si="39"/>
        <v>1.3999858461783523</v>
      </c>
      <c r="Q170" s="53">
        <f t="shared" ca="1" si="52"/>
        <v>-28.869136789618896</v>
      </c>
      <c r="R170" s="53">
        <f t="shared" ca="1" si="41"/>
        <v>38.365431605190558</v>
      </c>
      <c r="T170" s="53">
        <f t="shared" si="53"/>
        <v>51.187163400650029</v>
      </c>
      <c r="U170" s="53">
        <f t="shared" si="43"/>
        <v>52.435092258453373</v>
      </c>
      <c r="V170" s="53">
        <f t="shared" si="44"/>
        <v>49.398672389984135</v>
      </c>
      <c r="W170" s="53">
        <f t="shared" si="45"/>
        <v>45.123334693908696</v>
      </c>
      <c r="X170" s="53">
        <f t="shared" si="46"/>
        <v>58.153087902069096</v>
      </c>
    </row>
    <row r="171" spans="1:24" ht="18.75" x14ac:dyDescent="0.25">
      <c r="A171" s="52">
        <v>165</v>
      </c>
      <c r="B171" s="53">
        <v>51.423239469528198</v>
      </c>
      <c r="C171" s="53">
        <v>52.77030086517334</v>
      </c>
      <c r="D171" s="53">
        <v>50.308385848999023</v>
      </c>
      <c r="E171" s="53">
        <v>45.663499355316162</v>
      </c>
      <c r="F171" s="53">
        <v>58.057964324951172</v>
      </c>
      <c r="H171" s="52">
        <v>165</v>
      </c>
      <c r="I171" s="53">
        <f t="shared" ca="1" si="50"/>
        <v>0.3866510684162735</v>
      </c>
      <c r="J171" s="53">
        <f t="shared" ca="1" si="50"/>
        <v>0.55240585442274737</v>
      </c>
      <c r="K171" s="53">
        <f t="shared" ca="1" si="50"/>
        <v>0.6566403271606327</v>
      </c>
      <c r="L171" s="53">
        <f t="shared" ca="1" si="50"/>
        <v>0.20569304246351638</v>
      </c>
      <c r="M171" s="53">
        <f t="shared" ca="1" si="50"/>
        <v>0.35716801244009722</v>
      </c>
      <c r="N171" s="53">
        <f t="shared" ca="1" si="50"/>
        <v>0.4232319058638162</v>
      </c>
      <c r="O171" s="53">
        <f t="shared" ca="1" si="51"/>
        <v>2.5817902107670836</v>
      </c>
      <c r="P171" s="53">
        <f t="shared" ca="1" si="39"/>
        <v>-0.59143795585038395</v>
      </c>
      <c r="Q171" s="53">
        <f t="shared" ca="1" si="52"/>
        <v>-29.46057474546928</v>
      </c>
      <c r="R171" s="53">
        <f t="shared" ca="1" si="41"/>
        <v>38.269712627265363</v>
      </c>
      <c r="T171" s="53">
        <f t="shared" si="53"/>
        <v>51.423239469528198</v>
      </c>
      <c r="U171" s="53">
        <f t="shared" si="43"/>
        <v>52.77030086517334</v>
      </c>
      <c r="V171" s="53">
        <f t="shared" si="44"/>
        <v>50.308385848999023</v>
      </c>
      <c r="W171" s="53">
        <f t="shared" si="45"/>
        <v>45.663499355316162</v>
      </c>
      <c r="X171" s="53">
        <f t="shared" si="46"/>
        <v>58.057964324951172</v>
      </c>
    </row>
    <row r="172" spans="1:24" ht="18.75" x14ac:dyDescent="0.25">
      <c r="A172" s="52">
        <v>166</v>
      </c>
      <c r="B172" s="53">
        <v>50.796106290817264</v>
      </c>
      <c r="C172" s="53">
        <v>53.366934251785281</v>
      </c>
      <c r="D172" s="53">
        <v>51.207253646850589</v>
      </c>
      <c r="E172" s="53">
        <v>46.332299423217776</v>
      </c>
      <c r="F172" s="53">
        <v>57.325896453857425</v>
      </c>
      <c r="H172" s="52">
        <v>166</v>
      </c>
      <c r="I172" s="53">
        <f t="shared" ca="1" si="50"/>
        <v>0.11456123980871513</v>
      </c>
      <c r="J172" s="53">
        <f t="shared" ca="1" si="50"/>
        <v>0.17348606910534403</v>
      </c>
      <c r="K172" s="53">
        <f t="shared" ca="1" si="50"/>
        <v>0.91668719266112586</v>
      </c>
      <c r="L172" s="53">
        <f t="shared" ca="1" si="50"/>
        <v>0.94213819044029223</v>
      </c>
      <c r="M172" s="53">
        <f t="shared" ca="1" si="50"/>
        <v>0.46919933979522188</v>
      </c>
      <c r="N172" s="53">
        <f t="shared" ca="1" si="50"/>
        <v>0.64665045383052111</v>
      </c>
      <c r="O172" s="53">
        <f t="shared" ca="1" si="51"/>
        <v>3.2627224856412207</v>
      </c>
      <c r="P172" s="53">
        <f t="shared" ca="1" si="39"/>
        <v>0.37154570233418499</v>
      </c>
      <c r="Q172" s="53">
        <f t="shared" ca="1" si="52"/>
        <v>-29.089029043135096</v>
      </c>
      <c r="R172" s="53">
        <f t="shared" ca="1" si="41"/>
        <v>38.655485478432453</v>
      </c>
      <c r="T172" s="53">
        <f t="shared" si="53"/>
        <v>50.796106290817264</v>
      </c>
      <c r="U172" s="53">
        <f t="shared" si="43"/>
        <v>53.366934251785281</v>
      </c>
      <c r="V172" s="53">
        <f t="shared" si="44"/>
        <v>51.207253646850589</v>
      </c>
      <c r="W172" s="53">
        <f t="shared" si="45"/>
        <v>46.332299423217776</v>
      </c>
      <c r="X172" s="53">
        <f t="shared" si="46"/>
        <v>57.325896453857425</v>
      </c>
    </row>
    <row r="173" spans="1:24" ht="18.75" x14ac:dyDescent="0.25">
      <c r="A173" s="52">
        <v>167</v>
      </c>
      <c r="B173" s="53">
        <v>51.282761240005492</v>
      </c>
      <c r="C173" s="53">
        <v>53.952721738815306</v>
      </c>
      <c r="D173" s="53">
        <v>51.703597927093504</v>
      </c>
      <c r="E173" s="53">
        <v>46.629733943939208</v>
      </c>
      <c r="F173" s="53">
        <v>57.715773010253905</v>
      </c>
      <c r="H173" s="52">
        <v>167</v>
      </c>
      <c r="I173" s="53">
        <f t="shared" ca="1" si="50"/>
        <v>0.44593857086996558</v>
      </c>
      <c r="J173" s="53">
        <f t="shared" ca="1" si="50"/>
        <v>0.50851862873529852</v>
      </c>
      <c r="K173" s="53">
        <f t="shared" ca="1" si="50"/>
        <v>0.519557880502588</v>
      </c>
      <c r="L173" s="53">
        <f t="shared" ca="1" si="50"/>
        <v>0.85874191067888872</v>
      </c>
      <c r="M173" s="53">
        <f t="shared" ca="1" si="50"/>
        <v>0.66933105255746661</v>
      </c>
      <c r="N173" s="53">
        <f t="shared" ca="1" si="50"/>
        <v>3.9710009913106914E-2</v>
      </c>
      <c r="O173" s="53">
        <f t="shared" ca="1" si="51"/>
        <v>3.0417980532573141</v>
      </c>
      <c r="P173" s="53">
        <f t="shared" ca="1" si="39"/>
        <v>5.9111373797286544E-2</v>
      </c>
      <c r="Q173" s="53">
        <f t="shared" ca="1" si="52"/>
        <v>-29.029917669337809</v>
      </c>
      <c r="R173" s="53">
        <f t="shared" ca="1" si="41"/>
        <v>38.885041165331096</v>
      </c>
      <c r="T173" s="53">
        <f t="shared" si="53"/>
        <v>51.282761240005492</v>
      </c>
      <c r="U173" s="53">
        <f t="shared" si="43"/>
        <v>53.952721738815306</v>
      </c>
      <c r="V173" s="53">
        <f t="shared" si="44"/>
        <v>51.703597927093504</v>
      </c>
      <c r="W173" s="53">
        <f t="shared" si="45"/>
        <v>46.629733943939208</v>
      </c>
      <c r="X173" s="53">
        <f t="shared" si="46"/>
        <v>57.715773010253905</v>
      </c>
    </row>
    <row r="174" spans="1:24" ht="18.75" x14ac:dyDescent="0.25">
      <c r="A174" s="52">
        <v>168</v>
      </c>
      <c r="B174" s="53">
        <v>51.499682283401491</v>
      </c>
      <c r="C174" s="53">
        <v>54.401564931869508</v>
      </c>
      <c r="D174" s="53">
        <v>51.95467576980591</v>
      </c>
      <c r="E174" s="53">
        <v>46.221056079864503</v>
      </c>
      <c r="F174" s="53">
        <v>57.60149440765381</v>
      </c>
      <c r="H174" s="52">
        <v>168</v>
      </c>
      <c r="I174" s="53">
        <f t="shared" ca="1" si="50"/>
        <v>0.82164672566135721</v>
      </c>
      <c r="J174" s="53">
        <f t="shared" ca="1" si="50"/>
        <v>0.18987846630512129</v>
      </c>
      <c r="K174" s="53">
        <f t="shared" ca="1" si="50"/>
        <v>0.5702561322251174</v>
      </c>
      <c r="L174" s="53">
        <f t="shared" ca="1" si="50"/>
        <v>0.94720715847483983</v>
      </c>
      <c r="M174" s="53">
        <f t="shared" ca="1" si="50"/>
        <v>0.22025255344285732</v>
      </c>
      <c r="N174" s="53">
        <f t="shared" ca="1" si="50"/>
        <v>0.58946926564353164</v>
      </c>
      <c r="O174" s="53">
        <f t="shared" ca="1" si="51"/>
        <v>3.3387103017528243</v>
      </c>
      <c r="P174" s="53">
        <f t="shared" ca="1" si="39"/>
        <v>0.4790087024543277</v>
      </c>
      <c r="Q174" s="53">
        <f t="shared" ca="1" si="52"/>
        <v>-28.550908966883483</v>
      </c>
      <c r="R174" s="53">
        <f t="shared" ca="1" si="41"/>
        <v>39.32454551655826</v>
      </c>
      <c r="T174" s="53">
        <f t="shared" si="53"/>
        <v>51.499682283401491</v>
      </c>
      <c r="U174" s="53">
        <f t="shared" si="43"/>
        <v>54.401564931869508</v>
      </c>
      <c r="V174" s="53">
        <f t="shared" si="44"/>
        <v>51.95467576980591</v>
      </c>
      <c r="W174" s="53">
        <f t="shared" si="45"/>
        <v>46.221056079864503</v>
      </c>
      <c r="X174" s="53">
        <f t="shared" si="46"/>
        <v>57.60149440765381</v>
      </c>
    </row>
    <row r="175" spans="1:24" ht="18.75" x14ac:dyDescent="0.25">
      <c r="A175" s="52">
        <v>169</v>
      </c>
      <c r="B175" s="53">
        <v>51.041649389266972</v>
      </c>
      <c r="C175" s="53">
        <v>54.972352075576786</v>
      </c>
      <c r="D175" s="53">
        <v>51.701598930358891</v>
      </c>
      <c r="E175" s="53">
        <v>45.941013145446782</v>
      </c>
      <c r="F175" s="53">
        <v>57.476370143890385</v>
      </c>
      <c r="H175" s="52">
        <v>169</v>
      </c>
      <c r="I175" s="53">
        <f t="shared" ca="1" si="50"/>
        <v>0.20220256793947544</v>
      </c>
      <c r="J175" s="53">
        <f t="shared" ca="1" si="50"/>
        <v>0.41764715091747373</v>
      </c>
      <c r="K175" s="53">
        <f t="shared" ca="1" si="50"/>
        <v>0.38366219906011678</v>
      </c>
      <c r="L175" s="53">
        <f t="shared" ca="1" si="50"/>
        <v>0.36214575719259223</v>
      </c>
      <c r="M175" s="53">
        <f t="shared" ca="1" si="50"/>
        <v>0.40977140373860999</v>
      </c>
      <c r="N175" s="53">
        <f t="shared" ca="1" si="50"/>
        <v>0.50817803984259968</v>
      </c>
      <c r="O175" s="53">
        <f t="shared" ca="1" si="51"/>
        <v>2.2836071186908677</v>
      </c>
      <c r="P175" s="53">
        <f t="shared" ca="1" si="39"/>
        <v>-1.0131325287349138</v>
      </c>
      <c r="Q175" s="53">
        <f t="shared" ca="1" si="52"/>
        <v>-29.564041495618397</v>
      </c>
      <c r="R175" s="53">
        <f t="shared" ca="1" si="41"/>
        <v>39.017979252190806</v>
      </c>
      <c r="T175" s="53">
        <f t="shared" si="53"/>
        <v>51.041649389266972</v>
      </c>
      <c r="U175" s="53">
        <f t="shared" si="43"/>
        <v>54.972352075576786</v>
      </c>
      <c r="V175" s="53">
        <f t="shared" si="44"/>
        <v>51.701598930358891</v>
      </c>
      <c r="W175" s="53">
        <f t="shared" si="45"/>
        <v>45.941013145446782</v>
      </c>
      <c r="X175" s="53">
        <f t="shared" si="46"/>
        <v>57.476370143890385</v>
      </c>
    </row>
    <row r="176" spans="1:24" ht="18.75" x14ac:dyDescent="0.25">
      <c r="A176" s="52">
        <v>170</v>
      </c>
      <c r="B176" s="53">
        <v>51.079461812973022</v>
      </c>
      <c r="C176" s="53">
        <v>54.538984537124634</v>
      </c>
      <c r="D176" s="53">
        <v>51.437676429748535</v>
      </c>
      <c r="E176" s="53">
        <v>45.650124549865723</v>
      </c>
      <c r="F176" s="53">
        <v>58.1126708984375</v>
      </c>
      <c r="H176" s="52">
        <v>170</v>
      </c>
      <c r="I176" s="53">
        <f t="shared" ca="1" si="50"/>
        <v>0.63022618350581905</v>
      </c>
      <c r="J176" s="53">
        <f t="shared" ca="1" si="50"/>
        <v>0.11952651312824492</v>
      </c>
      <c r="K176" s="53">
        <f t="shared" ca="1" si="50"/>
        <v>0.98415759999913743</v>
      </c>
      <c r="L176" s="53">
        <f t="shared" ca="1" si="50"/>
        <v>0.31907225941258466</v>
      </c>
      <c r="M176" s="53">
        <f t="shared" ca="1" si="50"/>
        <v>0.31654935937094208</v>
      </c>
      <c r="N176" s="53">
        <f t="shared" ca="1" si="50"/>
        <v>4.2284343716626593E-2</v>
      </c>
      <c r="O176" s="53">
        <f t="shared" ca="1" si="51"/>
        <v>2.4118162591333547</v>
      </c>
      <c r="P176" s="53">
        <f t="shared" ca="1" si="39"/>
        <v>-0.83181742350095178</v>
      </c>
      <c r="Q176" s="53">
        <f t="shared" ca="1" si="52"/>
        <v>-30.395858919119348</v>
      </c>
      <c r="R176" s="53">
        <f t="shared" ca="1" si="41"/>
        <v>38.802070540440326</v>
      </c>
      <c r="T176" s="53">
        <f t="shared" si="53"/>
        <v>51.079461812973022</v>
      </c>
      <c r="U176" s="53">
        <f t="shared" si="43"/>
        <v>54.538984537124634</v>
      </c>
      <c r="V176" s="53">
        <f t="shared" si="44"/>
        <v>51.437676429748535</v>
      </c>
      <c r="W176" s="53">
        <f t="shared" si="45"/>
        <v>45.650124549865723</v>
      </c>
      <c r="X176" s="53">
        <f t="shared" si="46"/>
        <v>58.1126708984375</v>
      </c>
    </row>
    <row r="177" spans="1:24" ht="18.75" x14ac:dyDescent="0.25">
      <c r="A177" s="52">
        <v>171</v>
      </c>
      <c r="B177" s="53">
        <v>51.473638963699344</v>
      </c>
      <c r="C177" s="53">
        <v>55.727560949325564</v>
      </c>
      <c r="D177" s="53">
        <v>52.036809635162356</v>
      </c>
      <c r="E177" s="53">
        <v>45.620660018920901</v>
      </c>
      <c r="F177" s="53">
        <v>58.377606105804446</v>
      </c>
      <c r="H177" s="52">
        <v>171</v>
      </c>
      <c r="I177" s="53">
        <f t="shared" ref="I177:N186" ca="1" si="54">RAND()</f>
        <v>0.64528783256961886</v>
      </c>
      <c r="J177" s="53">
        <f t="shared" ca="1" si="54"/>
        <v>0.74279679645285024</v>
      </c>
      <c r="K177" s="53">
        <f t="shared" ca="1" si="54"/>
        <v>0.538143040113086</v>
      </c>
      <c r="L177" s="53">
        <f t="shared" ca="1" si="54"/>
        <v>0.67101466863515347</v>
      </c>
      <c r="M177" s="53">
        <f t="shared" ca="1" si="54"/>
        <v>0.41196930671042264</v>
      </c>
      <c r="N177" s="53">
        <f t="shared" ca="1" si="54"/>
        <v>0.32907506810563203</v>
      </c>
      <c r="O177" s="53">
        <f t="shared" ca="1" si="51"/>
        <v>3.338286712586763</v>
      </c>
      <c r="P177" s="53">
        <f t="shared" ca="1" si="39"/>
        <v>0.47840965691080944</v>
      </c>
      <c r="Q177" s="53">
        <f t="shared" ca="1" si="52"/>
        <v>-29.917449262208539</v>
      </c>
      <c r="R177" s="53">
        <f t="shared" ca="1" si="41"/>
        <v>39.241275368895735</v>
      </c>
      <c r="T177" s="53">
        <f t="shared" si="53"/>
        <v>51.473638963699344</v>
      </c>
      <c r="U177" s="53">
        <f t="shared" si="43"/>
        <v>55.727560949325564</v>
      </c>
      <c r="V177" s="53">
        <f t="shared" si="44"/>
        <v>52.036809635162356</v>
      </c>
      <c r="W177" s="53">
        <f t="shared" si="45"/>
        <v>45.620660018920901</v>
      </c>
      <c r="X177" s="53">
        <f t="shared" si="46"/>
        <v>58.377606105804446</v>
      </c>
    </row>
    <row r="178" spans="1:24" ht="18.75" x14ac:dyDescent="0.25">
      <c r="A178" s="52">
        <v>172</v>
      </c>
      <c r="B178" s="53">
        <v>52.496451282501219</v>
      </c>
      <c r="C178" s="53">
        <v>56.279193067550658</v>
      </c>
      <c r="D178" s="53">
        <v>52.264578008651732</v>
      </c>
      <c r="E178" s="53">
        <v>45.947560691833495</v>
      </c>
      <c r="F178" s="53">
        <v>58.366116666793822</v>
      </c>
      <c r="H178" s="52">
        <v>172</v>
      </c>
      <c r="I178" s="53">
        <f t="shared" ca="1" si="54"/>
        <v>0.47833834768562711</v>
      </c>
      <c r="J178" s="53">
        <f t="shared" ca="1" si="54"/>
        <v>0.90095784460925077</v>
      </c>
      <c r="K178" s="53">
        <f t="shared" ca="1" si="54"/>
        <v>0.44349564731651014</v>
      </c>
      <c r="L178" s="53">
        <f t="shared" ca="1" si="54"/>
        <v>0.44198716429797669</v>
      </c>
      <c r="M178" s="53">
        <f t="shared" ca="1" si="54"/>
        <v>0.53546922941402186</v>
      </c>
      <c r="N178" s="53">
        <f t="shared" ca="1" si="54"/>
        <v>0.17955767639942377</v>
      </c>
      <c r="O178" s="53">
        <f t="shared" ca="1" si="51"/>
        <v>2.9798059097228107</v>
      </c>
      <c r="P178" s="53">
        <f t="shared" ca="1" si="39"/>
        <v>-2.8558756349787797E-2</v>
      </c>
      <c r="Q178" s="53">
        <f t="shared" ca="1" si="52"/>
        <v>-29.946008018558327</v>
      </c>
      <c r="R178" s="53">
        <f t="shared" ca="1" si="41"/>
        <v>39.426995990720833</v>
      </c>
      <c r="T178" s="53">
        <f t="shared" si="53"/>
        <v>52.496451282501219</v>
      </c>
      <c r="U178" s="53">
        <f t="shared" si="43"/>
        <v>56.279193067550658</v>
      </c>
      <c r="V178" s="53">
        <f t="shared" si="44"/>
        <v>52.264578008651732</v>
      </c>
      <c r="W178" s="53">
        <f t="shared" si="45"/>
        <v>45.947560691833495</v>
      </c>
      <c r="X178" s="53">
        <f t="shared" si="46"/>
        <v>58.366116666793822</v>
      </c>
    </row>
    <row r="179" spans="1:24" ht="18.75" x14ac:dyDescent="0.25">
      <c r="A179" s="52">
        <v>173</v>
      </c>
      <c r="B179" s="53">
        <v>53.008417701721193</v>
      </c>
      <c r="C179" s="53">
        <v>56.851137971878053</v>
      </c>
      <c r="D179" s="53">
        <v>53.411187982559206</v>
      </c>
      <c r="E179" s="53">
        <v>46.903096294403078</v>
      </c>
      <c r="F179" s="53">
        <v>58.850472068786623</v>
      </c>
      <c r="H179" s="52">
        <v>173</v>
      </c>
      <c r="I179" s="53">
        <f t="shared" ca="1" si="54"/>
        <v>6.8025625393762668E-2</v>
      </c>
      <c r="J179" s="53">
        <f t="shared" ca="1" si="54"/>
        <v>0.55744254772656399</v>
      </c>
      <c r="K179" s="53">
        <f t="shared" ca="1" si="54"/>
        <v>0.4427380842441202</v>
      </c>
      <c r="L179" s="53">
        <f t="shared" ca="1" si="54"/>
        <v>0.34499741855140154</v>
      </c>
      <c r="M179" s="53">
        <f t="shared" ca="1" si="54"/>
        <v>0.99117208213225971</v>
      </c>
      <c r="N179" s="53">
        <f t="shared" ca="1" si="54"/>
        <v>0.70579669847730986</v>
      </c>
      <c r="O179" s="53">
        <f t="shared" ca="1" si="51"/>
        <v>3.1101724565254179</v>
      </c>
      <c r="P179" s="53">
        <f t="shared" ca="1" si="39"/>
        <v>0.15580738221820611</v>
      </c>
      <c r="Q179" s="53">
        <f t="shared" ca="1" si="52"/>
        <v>-29.790200636340121</v>
      </c>
      <c r="R179" s="53">
        <f t="shared" ca="1" si="41"/>
        <v>39.704899681829943</v>
      </c>
      <c r="T179" s="53">
        <f t="shared" si="53"/>
        <v>53.008417701721193</v>
      </c>
      <c r="U179" s="53">
        <f t="shared" si="43"/>
        <v>56.851137971878053</v>
      </c>
      <c r="V179" s="53">
        <f t="shared" si="44"/>
        <v>53.411187982559206</v>
      </c>
      <c r="W179" s="53">
        <f t="shared" si="45"/>
        <v>46.903096294403078</v>
      </c>
      <c r="X179" s="53">
        <f t="shared" si="46"/>
        <v>58.850472068786623</v>
      </c>
    </row>
    <row r="180" spans="1:24" ht="18.75" x14ac:dyDescent="0.25">
      <c r="A180" s="52">
        <v>174</v>
      </c>
      <c r="B180" s="53">
        <v>52.281808662414555</v>
      </c>
      <c r="C180" s="53">
        <v>56.286138820648198</v>
      </c>
      <c r="D180" s="53">
        <v>53.312531518936161</v>
      </c>
      <c r="E180" s="53">
        <v>47.34778623580933</v>
      </c>
      <c r="F180" s="53">
        <v>59.330673027038578</v>
      </c>
      <c r="H180" s="52">
        <v>174</v>
      </c>
      <c r="I180" s="53">
        <f t="shared" ca="1" si="54"/>
        <v>0.65055412412968983</v>
      </c>
      <c r="J180" s="53">
        <f t="shared" ca="1" si="54"/>
        <v>9.1020347173874194E-2</v>
      </c>
      <c r="K180" s="53">
        <f t="shared" ca="1" si="54"/>
        <v>0.13398276543601795</v>
      </c>
      <c r="L180" s="53">
        <f t="shared" ca="1" si="54"/>
        <v>8.3798640894038323E-2</v>
      </c>
      <c r="M180" s="53">
        <f t="shared" ca="1" si="54"/>
        <v>0.2413766011032864</v>
      </c>
      <c r="N180" s="53">
        <f t="shared" ca="1" si="54"/>
        <v>0.16702104694315012</v>
      </c>
      <c r="O180" s="53">
        <f t="shared" ca="1" si="51"/>
        <v>1.3677535256800568</v>
      </c>
      <c r="P180" s="53">
        <f t="shared" ca="1" si="39"/>
        <v>-2.3083451011189311</v>
      </c>
      <c r="Q180" s="53">
        <f t="shared" ca="1" si="52"/>
        <v>-32.098545737459048</v>
      </c>
      <c r="R180" s="53">
        <f t="shared" ca="1" si="41"/>
        <v>38.75072713127048</v>
      </c>
      <c r="T180" s="53">
        <f t="shared" si="53"/>
        <v>52.281808662414555</v>
      </c>
      <c r="U180" s="53">
        <f t="shared" si="43"/>
        <v>56.286138820648198</v>
      </c>
      <c r="V180" s="53">
        <f t="shared" si="44"/>
        <v>53.312531518936161</v>
      </c>
      <c r="W180" s="53">
        <f t="shared" si="45"/>
        <v>47.34778623580933</v>
      </c>
      <c r="X180" s="53">
        <f t="shared" si="46"/>
        <v>59.330673027038578</v>
      </c>
    </row>
    <row r="181" spans="1:24" ht="18.75" x14ac:dyDescent="0.25">
      <c r="A181" s="52">
        <v>175</v>
      </c>
      <c r="B181" s="53">
        <v>53.04435396194458</v>
      </c>
      <c r="C181" s="53">
        <v>55.944715023040771</v>
      </c>
      <c r="D181" s="53">
        <v>53.342509984970093</v>
      </c>
      <c r="E181" s="53">
        <v>47.288321495056152</v>
      </c>
      <c r="F181" s="53">
        <v>59.167238712310791</v>
      </c>
      <c r="H181" s="52">
        <v>175</v>
      </c>
      <c r="I181" s="53">
        <f t="shared" ca="1" si="54"/>
        <v>0.1577529520830131</v>
      </c>
      <c r="J181" s="53">
        <f t="shared" ca="1" si="54"/>
        <v>0.15436629298466964</v>
      </c>
      <c r="K181" s="53">
        <f t="shared" ca="1" si="54"/>
        <v>0.74009931786866023</v>
      </c>
      <c r="L181" s="53">
        <f t="shared" ca="1" si="54"/>
        <v>0.55750419974280441</v>
      </c>
      <c r="M181" s="53">
        <f t="shared" ca="1" si="54"/>
        <v>0.68859204836777221</v>
      </c>
      <c r="N181" s="53">
        <f t="shared" ca="1" si="54"/>
        <v>0.3948942681591614</v>
      </c>
      <c r="O181" s="53">
        <f t="shared" ca="1" si="51"/>
        <v>2.6932090792060812</v>
      </c>
      <c r="P181" s="53">
        <f t="shared" ca="1" si="39"/>
        <v>-0.43386788099968993</v>
      </c>
      <c r="Q181" s="53">
        <f t="shared" ca="1" si="52"/>
        <v>-32.53241361845874</v>
      </c>
      <c r="R181" s="53">
        <f t="shared" ca="1" si="41"/>
        <v>38.733793190770626</v>
      </c>
      <c r="T181" s="53">
        <f t="shared" si="53"/>
        <v>53.04435396194458</v>
      </c>
      <c r="U181" s="53">
        <f t="shared" si="43"/>
        <v>55.944715023040771</v>
      </c>
      <c r="V181" s="53">
        <f t="shared" si="44"/>
        <v>53.342509984970093</v>
      </c>
      <c r="W181" s="53">
        <f t="shared" si="45"/>
        <v>47.288321495056152</v>
      </c>
      <c r="X181" s="53">
        <f t="shared" si="46"/>
        <v>59.167238712310791</v>
      </c>
    </row>
    <row r="182" spans="1:24" ht="18.75" x14ac:dyDescent="0.25">
      <c r="A182" s="52">
        <v>176</v>
      </c>
      <c r="B182" s="53">
        <v>53.450381231307986</v>
      </c>
      <c r="C182" s="53">
        <v>56.231925916671756</v>
      </c>
      <c r="D182" s="53">
        <v>52.969964933395389</v>
      </c>
      <c r="E182" s="53">
        <v>47.350800704956058</v>
      </c>
      <c r="F182" s="53">
        <v>59.702751827239993</v>
      </c>
      <c r="H182" s="52">
        <v>176</v>
      </c>
      <c r="I182" s="53">
        <f t="shared" ca="1" si="54"/>
        <v>0.12813872029350815</v>
      </c>
      <c r="J182" s="53">
        <f t="shared" ca="1" si="54"/>
        <v>0.87692700750814423</v>
      </c>
      <c r="K182" s="53">
        <f t="shared" ca="1" si="54"/>
        <v>0.83510935644555218</v>
      </c>
      <c r="L182" s="53">
        <f t="shared" ca="1" si="54"/>
        <v>5.5492940839497518E-2</v>
      </c>
      <c r="M182" s="53">
        <f t="shared" ca="1" si="54"/>
        <v>0.96549453178104905</v>
      </c>
      <c r="N182" s="53">
        <f t="shared" ca="1" si="54"/>
        <v>0.59720552664073534</v>
      </c>
      <c r="O182" s="53">
        <f t="shared" ca="1" si="51"/>
        <v>3.4583680835084865</v>
      </c>
      <c r="P182" s="53">
        <f t="shared" ca="1" si="39"/>
        <v>0.64823036025666492</v>
      </c>
      <c r="Q182" s="53">
        <f t="shared" ca="1" si="52"/>
        <v>-31.884183258202075</v>
      </c>
      <c r="R182" s="53">
        <f t="shared" ca="1" si="41"/>
        <v>39.257908370898967</v>
      </c>
      <c r="T182" s="53">
        <f t="shared" si="53"/>
        <v>53.450381231307986</v>
      </c>
      <c r="U182" s="53">
        <f t="shared" si="43"/>
        <v>56.231925916671756</v>
      </c>
      <c r="V182" s="53">
        <f t="shared" si="44"/>
        <v>52.969964933395389</v>
      </c>
      <c r="W182" s="53">
        <f t="shared" si="45"/>
        <v>47.350800704956058</v>
      </c>
      <c r="X182" s="53">
        <f t="shared" si="46"/>
        <v>59.702751827239993</v>
      </c>
    </row>
    <row r="183" spans="1:24" ht="18.75" x14ac:dyDescent="0.25">
      <c r="A183" s="52">
        <v>177</v>
      </c>
      <c r="B183" s="53">
        <v>53.071827554702757</v>
      </c>
      <c r="C183" s="53">
        <v>56.21139302253723</v>
      </c>
      <c r="D183" s="53">
        <v>52.85215344429016</v>
      </c>
      <c r="E183" s="53">
        <v>48.276335620880126</v>
      </c>
      <c r="F183" s="53">
        <v>60.727419281005858</v>
      </c>
      <c r="H183" s="52">
        <v>177</v>
      </c>
      <c r="I183" s="53">
        <f t="shared" ca="1" si="54"/>
        <v>0.79379850080954106</v>
      </c>
      <c r="J183" s="53">
        <f t="shared" ca="1" si="54"/>
        <v>0.54098992369985388</v>
      </c>
      <c r="K183" s="53">
        <f t="shared" ca="1" si="54"/>
        <v>0.85606528564659223</v>
      </c>
      <c r="L183" s="53">
        <f t="shared" ca="1" si="54"/>
        <v>0.79118254305912505</v>
      </c>
      <c r="M183" s="53">
        <f t="shared" ca="1" si="54"/>
        <v>0.60342581082902869</v>
      </c>
      <c r="N183" s="53">
        <f t="shared" ca="1" si="54"/>
        <v>0.85660900368392401</v>
      </c>
      <c r="O183" s="53">
        <f t="shared" ca="1" si="51"/>
        <v>4.4420710677280644</v>
      </c>
      <c r="P183" s="53">
        <f t="shared" ca="1" si="39"/>
        <v>2.0393964618868785</v>
      </c>
      <c r="Q183" s="53">
        <f t="shared" ca="1" si="52"/>
        <v>-29.844786796315198</v>
      </c>
      <c r="R183" s="53">
        <f t="shared" ca="1" si="41"/>
        <v>40.477606601842396</v>
      </c>
      <c r="T183" s="53">
        <f t="shared" si="53"/>
        <v>53.071827554702757</v>
      </c>
      <c r="U183" s="53">
        <f t="shared" si="43"/>
        <v>56.21139302253723</v>
      </c>
      <c r="V183" s="53">
        <f t="shared" si="44"/>
        <v>52.85215344429016</v>
      </c>
      <c r="W183" s="53">
        <f t="shared" si="45"/>
        <v>48.276335620880126</v>
      </c>
      <c r="X183" s="53">
        <f t="shared" si="46"/>
        <v>60.727419281005858</v>
      </c>
    </row>
    <row r="184" spans="1:24" ht="18.75" x14ac:dyDescent="0.25">
      <c r="A184" s="52">
        <v>178</v>
      </c>
      <c r="B184" s="53">
        <v>53.315217828750612</v>
      </c>
      <c r="C184" s="53">
        <v>56.553915834426881</v>
      </c>
      <c r="D184" s="53">
        <v>53.097397899627687</v>
      </c>
      <c r="E184" s="53">
        <v>48.589393711090089</v>
      </c>
      <c r="F184" s="53">
        <v>60.380721664428712</v>
      </c>
      <c r="H184" s="52">
        <v>178</v>
      </c>
      <c r="I184" s="53">
        <f t="shared" ca="1" si="54"/>
        <v>0.40092591781011189</v>
      </c>
      <c r="J184" s="53">
        <f t="shared" ca="1" si="54"/>
        <v>0.20851438358296492</v>
      </c>
      <c r="K184" s="53">
        <f t="shared" ca="1" si="54"/>
        <v>0.71100667874999013</v>
      </c>
      <c r="L184" s="53">
        <f t="shared" ca="1" si="54"/>
        <v>0.77373597608562172</v>
      </c>
      <c r="M184" s="53">
        <f t="shared" ca="1" si="54"/>
        <v>0.11932423494017119</v>
      </c>
      <c r="N184" s="53">
        <f t="shared" ca="1" si="54"/>
        <v>0.52966923827961099</v>
      </c>
      <c r="O184" s="53">
        <f t="shared" ca="1" si="51"/>
        <v>2.7431764294484706</v>
      </c>
      <c r="P184" s="53">
        <f t="shared" ca="1" si="39"/>
        <v>-0.36320337661105623</v>
      </c>
      <c r="Q184" s="53">
        <f t="shared" ca="1" si="52"/>
        <v>-30.207990172926255</v>
      </c>
      <c r="R184" s="53">
        <f t="shared" ca="1" si="41"/>
        <v>40.496004913536872</v>
      </c>
      <c r="T184" s="53">
        <f t="shared" si="53"/>
        <v>53.315217828750612</v>
      </c>
      <c r="U184" s="53">
        <f t="shared" si="43"/>
        <v>56.553915834426881</v>
      </c>
      <c r="V184" s="53">
        <f t="shared" si="44"/>
        <v>53.097397899627687</v>
      </c>
      <c r="W184" s="53">
        <f t="shared" si="45"/>
        <v>48.589393711090089</v>
      </c>
      <c r="X184" s="53">
        <f t="shared" si="46"/>
        <v>60.380721664428712</v>
      </c>
    </row>
    <row r="185" spans="1:24" ht="18.75" x14ac:dyDescent="0.25">
      <c r="A185" s="52">
        <v>179</v>
      </c>
      <c r="B185" s="53">
        <v>53.054453420639042</v>
      </c>
      <c r="C185" s="53">
        <v>57.385592985153203</v>
      </c>
      <c r="D185" s="53">
        <v>53.230165290832524</v>
      </c>
      <c r="E185" s="53">
        <v>48.531086730957036</v>
      </c>
      <c r="F185" s="53">
        <v>60.155967998504643</v>
      </c>
      <c r="H185" s="52">
        <v>179</v>
      </c>
      <c r="I185" s="53">
        <f t="shared" ca="1" si="54"/>
        <v>0.54401464408868172</v>
      </c>
      <c r="J185" s="53">
        <f t="shared" ca="1" si="54"/>
        <v>0.36442371509139815</v>
      </c>
      <c r="K185" s="53">
        <f t="shared" ca="1" si="54"/>
        <v>0.31061830878577912</v>
      </c>
      <c r="L185" s="53">
        <f t="shared" ca="1" si="54"/>
        <v>0.29947783347492607</v>
      </c>
      <c r="M185" s="53">
        <f t="shared" ca="1" si="54"/>
        <v>0.20725117630334833</v>
      </c>
      <c r="N185" s="53">
        <f t="shared" ca="1" si="54"/>
        <v>0.36623778541144869</v>
      </c>
      <c r="O185" s="53">
        <f t="shared" ca="1" si="51"/>
        <v>2.0920234631555821</v>
      </c>
      <c r="P185" s="53">
        <f t="shared" ca="1" si="39"/>
        <v>-1.2840727327219299</v>
      </c>
      <c r="Q185" s="53">
        <f t="shared" ca="1" si="52"/>
        <v>-31.492062905648186</v>
      </c>
      <c r="R185" s="53">
        <f t="shared" ca="1" si="41"/>
        <v>40.053968547175913</v>
      </c>
      <c r="T185" s="53">
        <f t="shared" si="53"/>
        <v>53.054453420639042</v>
      </c>
      <c r="U185" s="53">
        <f t="shared" si="43"/>
        <v>57.385592985153203</v>
      </c>
      <c r="V185" s="53">
        <f t="shared" si="44"/>
        <v>53.230165290832524</v>
      </c>
      <c r="W185" s="53">
        <f t="shared" si="45"/>
        <v>48.531086730957036</v>
      </c>
      <c r="X185" s="53">
        <f t="shared" si="46"/>
        <v>60.155967998504643</v>
      </c>
    </row>
    <row r="186" spans="1:24" ht="18.75" x14ac:dyDescent="0.25">
      <c r="A186" s="52">
        <v>180</v>
      </c>
      <c r="B186" s="53">
        <v>53.282843351364136</v>
      </c>
      <c r="C186" s="53">
        <v>57.345905303955078</v>
      </c>
      <c r="D186" s="53">
        <v>53.593199014663696</v>
      </c>
      <c r="E186" s="53">
        <v>48.070256233215332</v>
      </c>
      <c r="F186" s="53">
        <v>60.559849739074707</v>
      </c>
      <c r="H186" s="52">
        <v>180</v>
      </c>
      <c r="I186" s="53">
        <f t="shared" ca="1" si="54"/>
        <v>0.17204837129339734</v>
      </c>
      <c r="J186" s="53">
        <f t="shared" ca="1" si="54"/>
        <v>5.3544205298491021E-2</v>
      </c>
      <c r="K186" s="53">
        <f t="shared" ca="1" si="54"/>
        <v>0.43086360959112113</v>
      </c>
      <c r="L186" s="53">
        <f t="shared" ca="1" si="54"/>
        <v>0.11769215747601247</v>
      </c>
      <c r="M186" s="53">
        <f t="shared" ca="1" si="54"/>
        <v>0.33411036296878072</v>
      </c>
      <c r="N186" s="53">
        <f t="shared" ca="1" si="54"/>
        <v>0.45478164834246559</v>
      </c>
      <c r="O186" s="53">
        <f t="shared" ca="1" si="51"/>
        <v>1.5630403549702683</v>
      </c>
      <c r="P186" s="53">
        <f t="shared" ca="1" si="39"/>
        <v>-2.0321678185838747</v>
      </c>
      <c r="Q186" s="53">
        <f t="shared" ca="1" si="52"/>
        <v>-33.524230724232062</v>
      </c>
      <c r="R186" s="53">
        <f t="shared" ca="1" si="41"/>
        <v>39.237884637883965</v>
      </c>
      <c r="T186" s="53">
        <f t="shared" si="53"/>
        <v>53.282843351364136</v>
      </c>
      <c r="U186" s="53">
        <f t="shared" si="43"/>
        <v>57.345905303955078</v>
      </c>
      <c r="V186" s="53">
        <f t="shared" si="44"/>
        <v>53.593199014663696</v>
      </c>
      <c r="W186" s="53">
        <f t="shared" si="45"/>
        <v>48.070256233215332</v>
      </c>
      <c r="X186" s="53">
        <f t="shared" si="46"/>
        <v>60.559849739074707</v>
      </c>
    </row>
    <row r="187" spans="1:24" ht="18.75" x14ac:dyDescent="0.25">
      <c r="A187" s="52">
        <v>181</v>
      </c>
      <c r="B187" s="53">
        <v>52.905447435379031</v>
      </c>
      <c r="C187" s="53">
        <v>57.669273090362552</v>
      </c>
      <c r="D187" s="53">
        <v>54.210966062545779</v>
      </c>
      <c r="E187" s="53">
        <v>48.16105766296387</v>
      </c>
      <c r="F187" s="53">
        <v>60.687306118011477</v>
      </c>
      <c r="H187" s="52">
        <v>181</v>
      </c>
      <c r="I187" s="53">
        <f t="shared" ref="I187:N196" ca="1" si="55">RAND()</f>
        <v>0.17838260447071685</v>
      </c>
      <c r="J187" s="53">
        <f t="shared" ca="1" si="55"/>
        <v>9.3997705129830189E-3</v>
      </c>
      <c r="K187" s="53">
        <f t="shared" ca="1" si="55"/>
        <v>0.11399087330189339</v>
      </c>
      <c r="L187" s="53">
        <f t="shared" ca="1" si="55"/>
        <v>0.14340267548916097</v>
      </c>
      <c r="M187" s="53">
        <f t="shared" ca="1" si="55"/>
        <v>5.0827732185410257E-2</v>
      </c>
      <c r="N187" s="53">
        <f t="shared" ca="1" si="55"/>
        <v>0.57248741702945671</v>
      </c>
      <c r="O187" s="53">
        <f t="shared" ca="1" si="51"/>
        <v>1.0684910729896213</v>
      </c>
      <c r="P187" s="53">
        <f t="shared" ca="1" si="39"/>
        <v>-2.7315661204227819</v>
      </c>
      <c r="Q187" s="53">
        <f t="shared" ca="1" si="52"/>
        <v>-36.255796844654846</v>
      </c>
      <c r="R187" s="53">
        <f t="shared" ca="1" si="41"/>
        <v>38.072101577672584</v>
      </c>
      <c r="T187" s="53">
        <f t="shared" si="53"/>
        <v>52.905447435379031</v>
      </c>
      <c r="U187" s="53">
        <f t="shared" si="43"/>
        <v>57.669273090362552</v>
      </c>
      <c r="V187" s="53">
        <f t="shared" si="44"/>
        <v>54.210966062545779</v>
      </c>
      <c r="W187" s="53">
        <f t="shared" si="45"/>
        <v>48.16105766296387</v>
      </c>
      <c r="X187" s="53">
        <f t="shared" si="46"/>
        <v>60.687306118011477</v>
      </c>
    </row>
    <row r="188" spans="1:24" ht="18.75" x14ac:dyDescent="0.25">
      <c r="A188" s="52">
        <v>182</v>
      </c>
      <c r="B188" s="53">
        <v>52.946893358230589</v>
      </c>
      <c r="C188" s="53">
        <v>58.247374439239501</v>
      </c>
      <c r="D188" s="53">
        <v>54.191788816452025</v>
      </c>
      <c r="E188" s="53">
        <v>47.747703933715819</v>
      </c>
      <c r="F188" s="53">
        <v>61.443397426605223</v>
      </c>
      <c r="H188" s="52">
        <v>182</v>
      </c>
      <c r="I188" s="53">
        <f t="shared" ca="1" si="55"/>
        <v>0.91242601886433206</v>
      </c>
      <c r="J188" s="53">
        <f t="shared" ca="1" si="55"/>
        <v>0.73541049257516744</v>
      </c>
      <c r="K188" s="53">
        <f t="shared" ca="1" si="55"/>
        <v>0.56501085437867427</v>
      </c>
      <c r="L188" s="53">
        <f t="shared" ca="1" si="55"/>
        <v>0.37417574036417434</v>
      </c>
      <c r="M188" s="53">
        <f t="shared" ca="1" si="55"/>
        <v>0.91642658737182381</v>
      </c>
      <c r="N188" s="53">
        <f t="shared" ca="1" si="55"/>
        <v>0.4979468849257358</v>
      </c>
      <c r="O188" s="53">
        <f t="shared" ca="1" si="51"/>
        <v>4.0013965784799082</v>
      </c>
      <c r="P188" s="53">
        <f t="shared" ca="1" si="39"/>
        <v>1.4161886226002995</v>
      </c>
      <c r="Q188" s="53">
        <f t="shared" ca="1" si="52"/>
        <v>-34.839608222054544</v>
      </c>
      <c r="R188" s="53">
        <f t="shared" ca="1" si="41"/>
        <v>38.98019588897273</v>
      </c>
      <c r="T188" s="53">
        <f t="shared" si="53"/>
        <v>52.946893358230589</v>
      </c>
      <c r="U188" s="53">
        <f t="shared" si="43"/>
        <v>58.247374439239501</v>
      </c>
      <c r="V188" s="53">
        <f t="shared" si="44"/>
        <v>54.191788816452025</v>
      </c>
      <c r="W188" s="53">
        <f t="shared" si="45"/>
        <v>47.747703933715819</v>
      </c>
      <c r="X188" s="53">
        <f t="shared" si="46"/>
        <v>61.443397426605223</v>
      </c>
    </row>
    <row r="189" spans="1:24" ht="18.75" x14ac:dyDescent="0.25">
      <c r="A189" s="52">
        <v>183</v>
      </c>
      <c r="B189" s="53">
        <v>53.085815763473512</v>
      </c>
      <c r="C189" s="53">
        <v>57.954110717773439</v>
      </c>
      <c r="D189" s="53">
        <v>54.294555521011354</v>
      </c>
      <c r="E189" s="53">
        <v>48.690714931488039</v>
      </c>
      <c r="F189" s="53">
        <v>61.188643074035646</v>
      </c>
      <c r="H189" s="52">
        <v>183</v>
      </c>
      <c r="I189" s="53">
        <f t="shared" ca="1" si="55"/>
        <v>0.79650889057429664</v>
      </c>
      <c r="J189" s="53">
        <f t="shared" ca="1" si="55"/>
        <v>0.46338406242881403</v>
      </c>
      <c r="K189" s="53">
        <f t="shared" ca="1" si="55"/>
        <v>0.48664200832258864</v>
      </c>
      <c r="L189" s="53">
        <f t="shared" ca="1" si="55"/>
        <v>0.7301814530573365</v>
      </c>
      <c r="M189" s="53">
        <f t="shared" ca="1" si="55"/>
        <v>0.79857019426331866</v>
      </c>
      <c r="N189" s="53">
        <f t="shared" ca="1" si="55"/>
        <v>0.26569076995134999</v>
      </c>
      <c r="O189" s="53">
        <f t="shared" ca="1" si="51"/>
        <v>3.5409773785977046</v>
      </c>
      <c r="P189" s="53">
        <f t="shared" ca="1" si="39"/>
        <v>0.76505754574991824</v>
      </c>
      <c r="Q189" s="53">
        <f t="shared" ca="1" si="52"/>
        <v>-34.074550676304625</v>
      </c>
      <c r="R189" s="53">
        <f t="shared" ca="1" si="41"/>
        <v>39.562724661847689</v>
      </c>
      <c r="T189" s="53">
        <f t="shared" si="53"/>
        <v>53.085815763473512</v>
      </c>
      <c r="U189" s="53">
        <f t="shared" si="43"/>
        <v>57.954110717773439</v>
      </c>
      <c r="V189" s="53">
        <f t="shared" si="44"/>
        <v>54.294555521011354</v>
      </c>
      <c r="W189" s="53">
        <f t="shared" si="45"/>
        <v>48.690714931488039</v>
      </c>
      <c r="X189" s="53">
        <f t="shared" si="46"/>
        <v>61.188643074035646</v>
      </c>
    </row>
    <row r="190" spans="1:24" ht="18.75" x14ac:dyDescent="0.25">
      <c r="A190" s="52">
        <v>184</v>
      </c>
      <c r="B190" s="53">
        <v>53.979471969604496</v>
      </c>
      <c r="C190" s="53">
        <v>58.884422349929814</v>
      </c>
      <c r="D190" s="53">
        <v>54.893167781829838</v>
      </c>
      <c r="E190" s="53">
        <v>48.762360382080082</v>
      </c>
      <c r="F190" s="53">
        <v>61.195313262939457</v>
      </c>
      <c r="H190" s="52">
        <v>184</v>
      </c>
      <c r="I190" s="53">
        <f t="shared" ca="1" si="55"/>
        <v>0.92879694141905456</v>
      </c>
      <c r="J190" s="53">
        <f t="shared" ca="1" si="55"/>
        <v>0.20671798683660769</v>
      </c>
      <c r="K190" s="53">
        <f t="shared" ca="1" si="55"/>
        <v>0.45818592685883952</v>
      </c>
      <c r="L190" s="53">
        <f t="shared" ca="1" si="55"/>
        <v>0.88392924581232368</v>
      </c>
      <c r="M190" s="53">
        <f t="shared" ca="1" si="55"/>
        <v>0.98138339126188723</v>
      </c>
      <c r="N190" s="53">
        <f t="shared" ca="1" si="55"/>
        <v>0.59823828656667699</v>
      </c>
      <c r="O190" s="53">
        <f t="shared" ca="1" si="51"/>
        <v>4.0572517787553899</v>
      </c>
      <c r="P190" s="53">
        <f t="shared" ca="1" si="39"/>
        <v>1.4951798043589513</v>
      </c>
      <c r="Q190" s="53">
        <f t="shared" ca="1" si="52"/>
        <v>-32.57937087194567</v>
      </c>
      <c r="R190" s="53">
        <f t="shared" ca="1" si="41"/>
        <v>40.510314564027169</v>
      </c>
      <c r="T190" s="53">
        <f t="shared" si="53"/>
        <v>53.979471969604496</v>
      </c>
      <c r="U190" s="53">
        <f t="shared" si="43"/>
        <v>58.884422349929814</v>
      </c>
      <c r="V190" s="53">
        <f t="shared" si="44"/>
        <v>54.893167781829838</v>
      </c>
      <c r="W190" s="53">
        <f t="shared" si="45"/>
        <v>48.762360382080082</v>
      </c>
      <c r="X190" s="53">
        <f t="shared" si="46"/>
        <v>61.195313262939457</v>
      </c>
    </row>
    <row r="191" spans="1:24" ht="18.75" x14ac:dyDescent="0.25">
      <c r="A191" s="52">
        <v>185</v>
      </c>
      <c r="B191" s="53">
        <v>54.868973255157471</v>
      </c>
      <c r="C191" s="53">
        <v>58.943368673324585</v>
      </c>
      <c r="D191" s="53">
        <v>56.051246643066406</v>
      </c>
      <c r="E191" s="53">
        <v>49.323160648345947</v>
      </c>
      <c r="F191" s="53">
        <v>62.065039157867432</v>
      </c>
      <c r="H191" s="52">
        <v>185</v>
      </c>
      <c r="I191" s="53">
        <f t="shared" ca="1" si="55"/>
        <v>0.36613648738822901</v>
      </c>
      <c r="J191" s="53">
        <f t="shared" ca="1" si="55"/>
        <v>0.7806928299594813</v>
      </c>
      <c r="K191" s="53">
        <f t="shared" ca="1" si="55"/>
        <v>0.86862964785824115</v>
      </c>
      <c r="L191" s="53">
        <f t="shared" ca="1" si="55"/>
        <v>0.36885313214618964</v>
      </c>
      <c r="M191" s="53">
        <f t="shared" ca="1" si="55"/>
        <v>0.16050658404007034</v>
      </c>
      <c r="N191" s="53">
        <f t="shared" ca="1" si="55"/>
        <v>0.45211611833559806</v>
      </c>
      <c r="O191" s="53">
        <f t="shared" ca="1" si="51"/>
        <v>2.9969347997278093</v>
      </c>
      <c r="P191" s="53">
        <f t="shared" ca="1" si="39"/>
        <v>-4.3348477963217969E-3</v>
      </c>
      <c r="Q191" s="53">
        <f t="shared" ca="1" si="52"/>
        <v>-32.583705719741992</v>
      </c>
      <c r="R191" s="53">
        <f t="shared" ca="1" si="41"/>
        <v>40.708147140129</v>
      </c>
      <c r="T191" s="53">
        <f t="shared" si="53"/>
        <v>54.868973255157471</v>
      </c>
      <c r="U191" s="53">
        <f t="shared" si="43"/>
        <v>58.943368673324585</v>
      </c>
      <c r="V191" s="53">
        <f t="shared" si="44"/>
        <v>56.051246643066406</v>
      </c>
      <c r="W191" s="53">
        <f t="shared" si="45"/>
        <v>49.323160648345947</v>
      </c>
      <c r="X191" s="53">
        <f t="shared" si="46"/>
        <v>62.065039157867432</v>
      </c>
    </row>
    <row r="192" spans="1:24" ht="18.75" x14ac:dyDescent="0.25">
      <c r="A192" s="52">
        <v>186</v>
      </c>
      <c r="B192" s="53">
        <v>54.247628879547122</v>
      </c>
      <c r="C192" s="53">
        <v>59.491469335556033</v>
      </c>
      <c r="D192" s="53">
        <v>56.470750284194949</v>
      </c>
      <c r="E192" s="53">
        <v>49.012595367431643</v>
      </c>
      <c r="F192" s="53">
        <v>62.423919391632083</v>
      </c>
      <c r="H192" s="52">
        <v>186</v>
      </c>
      <c r="I192" s="53">
        <f t="shared" ca="1" si="55"/>
        <v>0.39918556217980949</v>
      </c>
      <c r="J192" s="53">
        <f t="shared" ca="1" si="55"/>
        <v>0.67772102155738934</v>
      </c>
      <c r="K192" s="53">
        <f t="shared" ca="1" si="55"/>
        <v>0.17053055750559976</v>
      </c>
      <c r="L192" s="53">
        <f t="shared" ca="1" si="55"/>
        <v>0.49772979183896171</v>
      </c>
      <c r="M192" s="53">
        <f t="shared" ca="1" si="55"/>
        <v>0.744473896383402</v>
      </c>
      <c r="N192" s="53">
        <f t="shared" ca="1" si="55"/>
        <v>0.28001635680572579</v>
      </c>
      <c r="O192" s="53">
        <f t="shared" ca="1" si="51"/>
        <v>2.7696571862708876</v>
      </c>
      <c r="P192" s="53">
        <f t="shared" ca="1" si="39"/>
        <v>-0.32575393117089024</v>
      </c>
      <c r="Q192" s="53">
        <f t="shared" ca="1" si="52"/>
        <v>-32.909459650912879</v>
      </c>
      <c r="R192" s="53">
        <f t="shared" ca="1" si="41"/>
        <v>40.745270174543563</v>
      </c>
      <c r="T192" s="53">
        <f t="shared" si="53"/>
        <v>54.247628879547122</v>
      </c>
      <c r="U192" s="53">
        <f t="shared" si="43"/>
        <v>59.491469335556033</v>
      </c>
      <c r="V192" s="53">
        <f t="shared" si="44"/>
        <v>56.470750284194949</v>
      </c>
      <c r="W192" s="53">
        <f t="shared" si="45"/>
        <v>49.012595367431643</v>
      </c>
      <c r="X192" s="53">
        <f t="shared" si="46"/>
        <v>62.423919391632083</v>
      </c>
    </row>
    <row r="193" spans="1:24" ht="18.75" x14ac:dyDescent="0.25">
      <c r="A193" s="52">
        <v>187</v>
      </c>
      <c r="B193" s="53">
        <v>52.989340209960936</v>
      </c>
      <c r="C193" s="53">
        <v>59.300994539260863</v>
      </c>
      <c r="D193" s="53">
        <v>56.518888616561888</v>
      </c>
      <c r="E193" s="53">
        <v>49.823974514007567</v>
      </c>
      <c r="F193" s="53">
        <v>63.278644943237303</v>
      </c>
      <c r="H193" s="52">
        <v>187</v>
      </c>
      <c r="I193" s="53">
        <f t="shared" ca="1" si="55"/>
        <v>0.81633685965334246</v>
      </c>
      <c r="J193" s="53">
        <f t="shared" ca="1" si="55"/>
        <v>0.52003852911192716</v>
      </c>
      <c r="K193" s="53">
        <f t="shared" ca="1" si="55"/>
        <v>0.3457692431704007</v>
      </c>
      <c r="L193" s="53">
        <f t="shared" ca="1" si="55"/>
        <v>0.35141254005799349</v>
      </c>
      <c r="M193" s="53">
        <f t="shared" ca="1" si="55"/>
        <v>0.8939909276791641</v>
      </c>
      <c r="N193" s="53">
        <f t="shared" ca="1" si="55"/>
        <v>0.16351682009409918</v>
      </c>
      <c r="O193" s="53">
        <f t="shared" ca="1" si="51"/>
        <v>3.0910649197669273</v>
      </c>
      <c r="P193" s="53">
        <f t="shared" ca="1" si="39"/>
        <v>0.12878524459080637</v>
      </c>
      <c r="Q193" s="53">
        <f t="shared" ca="1" si="52"/>
        <v>-32.780674406322071</v>
      </c>
      <c r="R193" s="53">
        <f t="shared" ca="1" si="41"/>
        <v>41.009662796838967</v>
      </c>
      <c r="T193" s="53">
        <f t="shared" si="53"/>
        <v>52.989340209960936</v>
      </c>
      <c r="U193" s="53">
        <f t="shared" si="43"/>
        <v>59.300994539260863</v>
      </c>
      <c r="V193" s="53">
        <f t="shared" si="44"/>
        <v>56.518888616561888</v>
      </c>
      <c r="W193" s="53">
        <f t="shared" si="45"/>
        <v>49.823974514007567</v>
      </c>
      <c r="X193" s="53">
        <f t="shared" si="46"/>
        <v>63.278644943237303</v>
      </c>
    </row>
    <row r="194" spans="1:24" ht="18.75" x14ac:dyDescent="0.25">
      <c r="A194" s="52">
        <v>188</v>
      </c>
      <c r="B194" s="53">
        <v>52.48578510284424</v>
      </c>
      <c r="C194" s="53">
        <v>59.466884469985963</v>
      </c>
      <c r="D194" s="53">
        <v>56.290602064132692</v>
      </c>
      <c r="E194" s="53">
        <v>50.26398859024048</v>
      </c>
      <c r="F194" s="53">
        <v>63.755314445495607</v>
      </c>
      <c r="H194" s="52">
        <v>188</v>
      </c>
      <c r="I194" s="53">
        <f t="shared" ca="1" si="55"/>
        <v>9.3789436393581949E-2</v>
      </c>
      <c r="J194" s="53">
        <f t="shared" ca="1" si="55"/>
        <v>0.18123611857007138</v>
      </c>
      <c r="K194" s="53">
        <f t="shared" ca="1" si="55"/>
        <v>0.77811877790918138</v>
      </c>
      <c r="L194" s="53">
        <f t="shared" ca="1" si="55"/>
        <v>0.43357734983243867</v>
      </c>
      <c r="M194" s="53">
        <f t="shared" ca="1" si="55"/>
        <v>0.46559074282597801</v>
      </c>
      <c r="N194" s="53">
        <f t="shared" ca="1" si="55"/>
        <v>0.82165531679383752</v>
      </c>
      <c r="O194" s="53">
        <f t="shared" ca="1" si="51"/>
        <v>2.7739677423250888</v>
      </c>
      <c r="P194" s="53">
        <f t="shared" ca="1" si="39"/>
        <v>-0.31965788433766951</v>
      </c>
      <c r="Q194" s="53">
        <f t="shared" ca="1" si="52"/>
        <v>-33.100332290659743</v>
      </c>
      <c r="R194" s="53">
        <f t="shared" ca="1" si="41"/>
        <v>41.049833854670126</v>
      </c>
      <c r="T194" s="53">
        <f t="shared" si="53"/>
        <v>52.48578510284424</v>
      </c>
      <c r="U194" s="53">
        <f t="shared" si="43"/>
        <v>59.466884469985963</v>
      </c>
      <c r="V194" s="53">
        <f t="shared" si="44"/>
        <v>56.290602064132692</v>
      </c>
      <c r="W194" s="53">
        <f t="shared" si="45"/>
        <v>50.26398859024048</v>
      </c>
      <c r="X194" s="53">
        <f t="shared" si="46"/>
        <v>63.755314445495607</v>
      </c>
    </row>
    <row r="195" spans="1:24" ht="18.75" x14ac:dyDescent="0.25">
      <c r="A195" s="52">
        <v>189</v>
      </c>
      <c r="B195" s="53">
        <v>53.625711727142338</v>
      </c>
      <c r="C195" s="53">
        <v>59.761409330368046</v>
      </c>
      <c r="D195" s="53">
        <v>56.058160829544072</v>
      </c>
      <c r="E195" s="53">
        <v>49.92757778167725</v>
      </c>
      <c r="F195" s="53">
        <v>64.7903063774109</v>
      </c>
      <c r="H195" s="52">
        <v>189</v>
      </c>
      <c r="I195" s="53">
        <f t="shared" ca="1" si="55"/>
        <v>0.30279480478620457</v>
      </c>
      <c r="J195" s="53">
        <f t="shared" ca="1" si="55"/>
        <v>5.3126337078733155E-2</v>
      </c>
      <c r="K195" s="53">
        <f t="shared" ca="1" si="55"/>
        <v>0.98659090709016672</v>
      </c>
      <c r="L195" s="53">
        <f t="shared" ca="1" si="55"/>
        <v>0.60102427024451199</v>
      </c>
      <c r="M195" s="53">
        <f t="shared" ca="1" si="55"/>
        <v>0.62569534750532052</v>
      </c>
      <c r="N195" s="53">
        <f t="shared" ca="1" si="55"/>
        <v>0.31215815155095972</v>
      </c>
      <c r="O195" s="53">
        <f t="shared" ca="1" si="51"/>
        <v>2.8813898182558964</v>
      </c>
      <c r="P195" s="53">
        <f t="shared" ca="1" si="39"/>
        <v>-0.16774012765804905</v>
      </c>
      <c r="Q195" s="53">
        <f t="shared" ca="1" si="52"/>
        <v>-33.268072418317793</v>
      </c>
      <c r="R195" s="53">
        <f t="shared" ca="1" si="41"/>
        <v>41.165963790841104</v>
      </c>
      <c r="T195" s="53">
        <f t="shared" si="53"/>
        <v>53.625711727142338</v>
      </c>
      <c r="U195" s="53">
        <f t="shared" si="43"/>
        <v>59.761409330368046</v>
      </c>
      <c r="V195" s="53">
        <f t="shared" si="44"/>
        <v>56.058160829544072</v>
      </c>
      <c r="W195" s="53">
        <f t="shared" si="45"/>
        <v>49.92757778167725</v>
      </c>
      <c r="X195" s="53">
        <f t="shared" si="46"/>
        <v>64.7903063774109</v>
      </c>
    </row>
    <row r="196" spans="1:24" ht="18.75" x14ac:dyDescent="0.25">
      <c r="A196" s="52">
        <v>190</v>
      </c>
      <c r="B196" s="53">
        <v>53.239945888519287</v>
      </c>
      <c r="C196" s="53">
        <v>59.974776029586792</v>
      </c>
      <c r="D196" s="53">
        <v>55.947663545608521</v>
      </c>
      <c r="E196" s="53">
        <v>50.219801902770996</v>
      </c>
      <c r="F196" s="53">
        <v>65.055564403533936</v>
      </c>
      <c r="H196" s="52">
        <v>190</v>
      </c>
      <c r="I196" s="53">
        <f t="shared" ca="1" si="55"/>
        <v>0.1436016745136367</v>
      </c>
      <c r="J196" s="53">
        <f t="shared" ca="1" si="55"/>
        <v>0.92078536645016607</v>
      </c>
      <c r="K196" s="53">
        <f t="shared" ca="1" si="55"/>
        <v>0.62602835098275267</v>
      </c>
      <c r="L196" s="53">
        <f t="shared" ca="1" si="55"/>
        <v>0.95601437804627543</v>
      </c>
      <c r="M196" s="53">
        <f t="shared" ca="1" si="55"/>
        <v>0.97271818746195349</v>
      </c>
      <c r="N196" s="53">
        <f t="shared" ca="1" si="55"/>
        <v>0.40218359351975252</v>
      </c>
      <c r="O196" s="53">
        <f t="shared" ca="1" si="51"/>
        <v>4.0213315509745371</v>
      </c>
      <c r="P196" s="53">
        <f t="shared" ca="1" si="39"/>
        <v>1.4443809310677382</v>
      </c>
      <c r="Q196" s="53">
        <f t="shared" ca="1" si="52"/>
        <v>-31.823691487250056</v>
      </c>
      <c r="R196" s="53">
        <f t="shared" ca="1" si="41"/>
        <v>42.08815425637497</v>
      </c>
      <c r="T196" s="53">
        <f t="shared" si="53"/>
        <v>53.239945888519287</v>
      </c>
      <c r="U196" s="53">
        <f t="shared" si="43"/>
        <v>59.974776029586792</v>
      </c>
      <c r="V196" s="53">
        <f t="shared" si="44"/>
        <v>55.947663545608521</v>
      </c>
      <c r="W196" s="53">
        <f t="shared" si="45"/>
        <v>50.219801902770996</v>
      </c>
      <c r="X196" s="53">
        <f t="shared" si="46"/>
        <v>65.055564403533936</v>
      </c>
    </row>
    <row r="197" spans="1:24" ht="18.75" x14ac:dyDescent="0.25">
      <c r="A197" s="52">
        <v>191</v>
      </c>
      <c r="B197" s="53">
        <v>54.482814979553225</v>
      </c>
      <c r="C197" s="53">
        <v>59.683988046646121</v>
      </c>
      <c r="D197" s="53">
        <v>57.06743235588074</v>
      </c>
      <c r="E197" s="53">
        <v>51.501180362701419</v>
      </c>
      <c r="F197" s="53">
        <v>66.075555992126468</v>
      </c>
      <c r="H197" s="52">
        <v>191</v>
      </c>
      <c r="I197" s="53">
        <f t="shared" ref="I197:N206" ca="1" si="56">RAND()</f>
        <v>0.13277731507923174</v>
      </c>
      <c r="J197" s="53">
        <f t="shared" ca="1" si="56"/>
        <v>0.67810946089635893</v>
      </c>
      <c r="K197" s="53">
        <f t="shared" ca="1" si="56"/>
        <v>0.78486915477569341</v>
      </c>
      <c r="L197" s="53">
        <f t="shared" ca="1" si="56"/>
        <v>0.95509099568823252</v>
      </c>
      <c r="M197" s="53">
        <f t="shared" ca="1" si="56"/>
        <v>0.4518006718191937</v>
      </c>
      <c r="N197" s="53">
        <f t="shared" ca="1" si="56"/>
        <v>0.2832216678773396</v>
      </c>
      <c r="O197" s="53">
        <f t="shared" ca="1" si="51"/>
        <v>3.28586926613605</v>
      </c>
      <c r="P197" s="53">
        <f t="shared" ca="1" si="39"/>
        <v>0.40428019323524567</v>
      </c>
      <c r="Q197" s="53">
        <f t="shared" ca="1" si="52"/>
        <v>-31.419411294014811</v>
      </c>
      <c r="R197" s="53">
        <f t="shared" ca="1" si="41"/>
        <v>42.490294352992599</v>
      </c>
      <c r="T197" s="53">
        <f t="shared" si="53"/>
        <v>54.482814979553225</v>
      </c>
      <c r="U197" s="53">
        <f t="shared" si="43"/>
        <v>59.683988046646121</v>
      </c>
      <c r="V197" s="53">
        <f t="shared" si="44"/>
        <v>57.06743235588074</v>
      </c>
      <c r="W197" s="53">
        <f t="shared" si="45"/>
        <v>51.501180362701419</v>
      </c>
      <c r="X197" s="53">
        <f t="shared" si="46"/>
        <v>66.075555992126468</v>
      </c>
    </row>
    <row r="198" spans="1:24" ht="18.75" x14ac:dyDescent="0.25">
      <c r="A198" s="52">
        <v>192</v>
      </c>
      <c r="B198" s="53">
        <v>54.323160552978521</v>
      </c>
      <c r="C198" s="53">
        <v>59.515144014358526</v>
      </c>
      <c r="D198" s="53">
        <v>57.441934967041021</v>
      </c>
      <c r="E198" s="53">
        <v>52.043983840942388</v>
      </c>
      <c r="F198" s="53">
        <v>65.856972122192388</v>
      </c>
      <c r="H198" s="52">
        <v>192</v>
      </c>
      <c r="I198" s="53">
        <f t="shared" ca="1" si="56"/>
        <v>0.54282386722802789</v>
      </c>
      <c r="J198" s="53">
        <f t="shared" ca="1" si="56"/>
        <v>0.51328618660551317</v>
      </c>
      <c r="K198" s="53">
        <f t="shared" ca="1" si="56"/>
        <v>0.76755796449700542</v>
      </c>
      <c r="L198" s="53">
        <f t="shared" ca="1" si="56"/>
        <v>0.80084327524515753</v>
      </c>
      <c r="M198" s="53">
        <f t="shared" ca="1" si="56"/>
        <v>0.89679208350579731</v>
      </c>
      <c r="N198" s="53">
        <f t="shared" ca="1" si="56"/>
        <v>0.21439060048232506</v>
      </c>
      <c r="O198" s="53">
        <f t="shared" ca="1" si="51"/>
        <v>3.7356939775638267</v>
      </c>
      <c r="P198" s="53">
        <f t="shared" ca="1" si="39"/>
        <v>1.0404284008269711</v>
      </c>
      <c r="Q198" s="53">
        <f t="shared" ca="1" si="52"/>
        <v>-30.378982893187839</v>
      </c>
      <c r="R198" s="53">
        <f t="shared" ca="1" si="41"/>
        <v>43.210508553406086</v>
      </c>
      <c r="T198" s="53">
        <f t="shared" si="53"/>
        <v>54.323160552978521</v>
      </c>
      <c r="U198" s="53">
        <f t="shared" si="43"/>
        <v>59.515144014358526</v>
      </c>
      <c r="V198" s="53">
        <f t="shared" si="44"/>
        <v>57.441934967041021</v>
      </c>
      <c r="W198" s="53">
        <f t="shared" si="45"/>
        <v>52.043983840942388</v>
      </c>
      <c r="X198" s="53">
        <f t="shared" si="46"/>
        <v>65.856972122192388</v>
      </c>
    </row>
    <row r="199" spans="1:24" ht="18.75" x14ac:dyDescent="0.25">
      <c r="A199" s="52">
        <v>193</v>
      </c>
      <c r="B199" s="53">
        <v>54.918239688873292</v>
      </c>
      <c r="C199" s="53">
        <v>59.709355688095094</v>
      </c>
      <c r="D199" s="53">
        <v>58.179493045806886</v>
      </c>
      <c r="E199" s="53">
        <v>51.575941181182863</v>
      </c>
      <c r="F199" s="53">
        <v>65.994752979278559</v>
      </c>
      <c r="H199" s="52">
        <v>193</v>
      </c>
      <c r="I199" s="53">
        <f t="shared" ca="1" si="56"/>
        <v>0.52539883986041225</v>
      </c>
      <c r="J199" s="53">
        <f t="shared" ca="1" si="56"/>
        <v>0.41584407059744577</v>
      </c>
      <c r="K199" s="53">
        <f t="shared" ca="1" si="56"/>
        <v>0.83085310182553418</v>
      </c>
      <c r="L199" s="53">
        <f t="shared" ca="1" si="56"/>
        <v>0.33935998803975032</v>
      </c>
      <c r="M199" s="53">
        <f t="shared" ca="1" si="56"/>
        <v>0.45240821984236201</v>
      </c>
      <c r="N199" s="53">
        <f t="shared" ca="1" si="56"/>
        <v>0.45810334158265587</v>
      </c>
      <c r="O199" s="53">
        <f t="shared" ref="O199:O206" ca="1" si="57">SUM(I199:N199)</f>
        <v>3.0219675617481601</v>
      </c>
      <c r="P199" s="53">
        <f t="shared" ca="1" si="39"/>
        <v>3.1066823756516371E-2</v>
      </c>
      <c r="Q199" s="53">
        <f t="shared" ca="1" si="52"/>
        <v>-30.347916069431321</v>
      </c>
      <c r="R199" s="53">
        <f t="shared" ca="1" si="41"/>
        <v>43.426041965284341</v>
      </c>
      <c r="T199" s="53">
        <f t="shared" si="53"/>
        <v>54.918239688873292</v>
      </c>
      <c r="U199" s="53">
        <f t="shared" si="43"/>
        <v>59.709355688095094</v>
      </c>
      <c r="V199" s="53">
        <f t="shared" si="44"/>
        <v>58.179493045806886</v>
      </c>
      <c r="W199" s="53">
        <f t="shared" si="45"/>
        <v>51.575941181182863</v>
      </c>
      <c r="X199" s="53">
        <f t="shared" si="46"/>
        <v>65.994752979278559</v>
      </c>
    </row>
    <row r="200" spans="1:24" ht="18.75" x14ac:dyDescent="0.25">
      <c r="A200" s="52">
        <v>194</v>
      </c>
      <c r="B200" s="53">
        <v>54.376374530792241</v>
      </c>
      <c r="C200" s="53">
        <v>60.164992141723637</v>
      </c>
      <c r="D200" s="53">
        <v>58.171784687042241</v>
      </c>
      <c r="E200" s="53">
        <v>52.041267204284672</v>
      </c>
      <c r="F200" s="53">
        <v>65.495589542388927</v>
      </c>
      <c r="H200" s="52">
        <v>194</v>
      </c>
      <c r="I200" s="53">
        <f t="shared" ca="1" si="56"/>
        <v>0.42106839593205225</v>
      </c>
      <c r="J200" s="53">
        <f t="shared" ca="1" si="56"/>
        <v>1.3754018685109615E-2</v>
      </c>
      <c r="K200" s="53">
        <f t="shared" ca="1" si="56"/>
        <v>0.41925143762581807</v>
      </c>
      <c r="L200" s="53">
        <f t="shared" ca="1" si="56"/>
        <v>0.18719620978624296</v>
      </c>
      <c r="M200" s="53">
        <f t="shared" ca="1" si="56"/>
        <v>0.3178613156580673</v>
      </c>
      <c r="N200" s="53">
        <f t="shared" ca="1" si="56"/>
        <v>0.91318357406501938</v>
      </c>
      <c r="O200" s="53">
        <f t="shared" ca="1" si="57"/>
        <v>2.2723149517523096</v>
      </c>
      <c r="P200" s="53">
        <f t="shared" ref="P200:P206" ca="1" si="58">(O200-$P$1)/$P$2</f>
        <v>-1.0291020643680038</v>
      </c>
      <c r="Q200" s="53">
        <f t="shared" ref="Q200:Q206" ca="1" si="59">Q199+P200</f>
        <v>-31.377018133799325</v>
      </c>
      <c r="R200" s="53">
        <f t="shared" ref="R200:R206" ca="1" si="60">$M$1+$M$2*H200+$M$4*$M$3*Q200</f>
        <v>43.111490933100342</v>
      </c>
      <c r="T200" s="53">
        <f t="shared" ref="T200:T206" si="61">B200</f>
        <v>54.376374530792241</v>
      </c>
      <c r="U200" s="53">
        <f t="shared" ref="U200:U206" si="62">C200</f>
        <v>60.164992141723637</v>
      </c>
      <c r="V200" s="53">
        <f t="shared" ref="V200:V206" si="63">D200</f>
        <v>58.171784687042241</v>
      </c>
      <c r="W200" s="53">
        <f t="shared" ref="W200:W206" si="64">E200</f>
        <v>52.041267204284672</v>
      </c>
      <c r="X200" s="53">
        <f t="shared" ref="X200:X206" si="65">F200</f>
        <v>65.495589542388927</v>
      </c>
    </row>
    <row r="201" spans="1:24" ht="18.75" x14ac:dyDescent="0.25">
      <c r="A201" s="52">
        <v>195</v>
      </c>
      <c r="B201" s="53">
        <v>54.79234504699707</v>
      </c>
      <c r="C201" s="53">
        <v>60.875361919403076</v>
      </c>
      <c r="D201" s="53">
        <v>59.159921646118164</v>
      </c>
      <c r="E201" s="53">
        <v>52.128536701202393</v>
      </c>
      <c r="F201" s="53">
        <v>65.359481811523438</v>
      </c>
      <c r="H201" s="52">
        <v>195</v>
      </c>
      <c r="I201" s="53">
        <f t="shared" ca="1" si="56"/>
        <v>0.90135151890791321</v>
      </c>
      <c r="J201" s="53">
        <f t="shared" ca="1" si="56"/>
        <v>0.89218756453371739</v>
      </c>
      <c r="K201" s="53">
        <f t="shared" ca="1" si="56"/>
        <v>0.65743588043127354</v>
      </c>
      <c r="L201" s="53">
        <f t="shared" ca="1" si="56"/>
        <v>0.56631716624536554</v>
      </c>
      <c r="M201" s="53">
        <f t="shared" ca="1" si="56"/>
        <v>0.81544391960477347</v>
      </c>
      <c r="N201" s="53">
        <f t="shared" ca="1" si="56"/>
        <v>0.29512416738095038</v>
      </c>
      <c r="O201" s="53">
        <f t="shared" ca="1" si="57"/>
        <v>4.1278602171039935</v>
      </c>
      <c r="P201" s="53">
        <f t="shared" ca="1" si="58"/>
        <v>1.5950352154895309</v>
      </c>
      <c r="Q201" s="53">
        <f t="shared" ca="1" si="59"/>
        <v>-29.781982918309794</v>
      </c>
      <c r="R201" s="53">
        <f t="shared" ca="1" si="60"/>
        <v>44.109008540845103</v>
      </c>
      <c r="T201" s="53">
        <f t="shared" si="61"/>
        <v>54.79234504699707</v>
      </c>
      <c r="U201" s="53">
        <f t="shared" si="62"/>
        <v>60.875361919403076</v>
      </c>
      <c r="V201" s="53">
        <f t="shared" si="63"/>
        <v>59.159921646118164</v>
      </c>
      <c r="W201" s="53">
        <f t="shared" si="64"/>
        <v>52.128536701202393</v>
      </c>
      <c r="X201" s="53">
        <f t="shared" si="65"/>
        <v>65.359481811523438</v>
      </c>
    </row>
    <row r="202" spans="1:24" ht="18.75" x14ac:dyDescent="0.25">
      <c r="A202" s="52">
        <v>196</v>
      </c>
      <c r="B202" s="53">
        <v>55.43858189582825</v>
      </c>
      <c r="C202" s="53">
        <v>61.809307050704959</v>
      </c>
      <c r="D202" s="53">
        <v>59.902792406082156</v>
      </c>
      <c r="E202" s="53">
        <v>52.711651992797854</v>
      </c>
      <c r="F202" s="53">
        <v>65.478107643127444</v>
      </c>
      <c r="H202" s="52">
        <v>196</v>
      </c>
      <c r="I202" s="53">
        <f t="shared" ca="1" si="56"/>
        <v>0.19076509998383417</v>
      </c>
      <c r="J202" s="53">
        <f t="shared" ca="1" si="56"/>
        <v>0.21977669388793952</v>
      </c>
      <c r="K202" s="53">
        <f t="shared" ca="1" si="56"/>
        <v>0.41393781801740592</v>
      </c>
      <c r="L202" s="53">
        <f t="shared" ca="1" si="56"/>
        <v>0.76946579640645762</v>
      </c>
      <c r="M202" s="53">
        <f t="shared" ca="1" si="56"/>
        <v>0.78585350978884549</v>
      </c>
      <c r="N202" s="53">
        <f t="shared" ca="1" si="56"/>
        <v>0.78860102210128047</v>
      </c>
      <c r="O202" s="53">
        <f t="shared" ca="1" si="57"/>
        <v>3.168399940185763</v>
      </c>
      <c r="P202" s="53">
        <f t="shared" ca="1" si="58"/>
        <v>0.23815347931352399</v>
      </c>
      <c r="Q202" s="53">
        <f t="shared" ca="1" si="59"/>
        <v>-29.543829438996269</v>
      </c>
      <c r="R202" s="53">
        <f t="shared" ca="1" si="60"/>
        <v>44.428085280501868</v>
      </c>
      <c r="T202" s="53">
        <f t="shared" si="61"/>
        <v>55.43858189582825</v>
      </c>
      <c r="U202" s="53">
        <f t="shared" si="62"/>
        <v>61.809307050704959</v>
      </c>
      <c r="V202" s="53">
        <f t="shared" si="63"/>
        <v>59.902792406082156</v>
      </c>
      <c r="W202" s="53">
        <f t="shared" si="64"/>
        <v>52.711651992797854</v>
      </c>
      <c r="X202" s="53">
        <f t="shared" si="65"/>
        <v>65.478107643127444</v>
      </c>
    </row>
    <row r="203" spans="1:24" ht="18.75" x14ac:dyDescent="0.25">
      <c r="A203" s="52">
        <v>197</v>
      </c>
      <c r="B203" s="53">
        <v>55.339552307128912</v>
      </c>
      <c r="C203" s="53">
        <v>62.239097261428839</v>
      </c>
      <c r="D203" s="53">
        <v>59.243139410018927</v>
      </c>
      <c r="E203" s="53">
        <v>52.54950037002564</v>
      </c>
      <c r="F203" s="53">
        <v>66.959789180755621</v>
      </c>
      <c r="H203" s="52">
        <v>197</v>
      </c>
      <c r="I203" s="53">
        <f t="shared" ca="1" si="56"/>
        <v>0.8124160363552474</v>
      </c>
      <c r="J203" s="53">
        <f t="shared" ca="1" si="56"/>
        <v>0.90423645757818938</v>
      </c>
      <c r="K203" s="53">
        <f t="shared" ca="1" si="56"/>
        <v>0.33651705535491427</v>
      </c>
      <c r="L203" s="53">
        <f t="shared" ca="1" si="56"/>
        <v>0.86854936028440133</v>
      </c>
      <c r="M203" s="53">
        <f t="shared" ca="1" si="56"/>
        <v>0.83411621351194454</v>
      </c>
      <c r="N203" s="53">
        <f t="shared" ca="1" si="56"/>
        <v>0.30827080874014323</v>
      </c>
      <c r="O203" s="53">
        <f t="shared" ca="1" si="57"/>
        <v>4.06410593182484</v>
      </c>
      <c r="P203" s="53">
        <f t="shared" ca="1" si="58"/>
        <v>1.5048730405883488</v>
      </c>
      <c r="Q203" s="53">
        <f t="shared" ca="1" si="59"/>
        <v>-28.038956398407919</v>
      </c>
      <c r="R203" s="53">
        <f t="shared" ca="1" si="60"/>
        <v>45.380521800796046</v>
      </c>
      <c r="T203" s="53">
        <f t="shared" si="61"/>
        <v>55.339552307128912</v>
      </c>
      <c r="U203" s="53">
        <f t="shared" si="62"/>
        <v>62.239097261428839</v>
      </c>
      <c r="V203" s="53">
        <f t="shared" si="63"/>
        <v>59.243139410018927</v>
      </c>
      <c r="W203" s="53">
        <f t="shared" si="64"/>
        <v>52.54950037002564</v>
      </c>
      <c r="X203" s="53">
        <f t="shared" si="65"/>
        <v>66.959789180755621</v>
      </c>
    </row>
    <row r="204" spans="1:24" ht="18.75" x14ac:dyDescent="0.25">
      <c r="A204" s="52">
        <v>198</v>
      </c>
      <c r="B204" s="53">
        <v>56.103578424453737</v>
      </c>
      <c r="C204" s="53">
        <v>63.290831661224367</v>
      </c>
      <c r="D204" s="53">
        <v>59.267907714843751</v>
      </c>
      <c r="E204" s="53">
        <v>53.117615318298341</v>
      </c>
      <c r="F204" s="53">
        <v>67.297835445404047</v>
      </c>
      <c r="H204" s="52">
        <v>198</v>
      </c>
      <c r="I204" s="53">
        <f t="shared" ca="1" si="56"/>
        <v>0.43274884018739779</v>
      </c>
      <c r="J204" s="53">
        <f t="shared" ca="1" si="56"/>
        <v>0.53188352963522267</v>
      </c>
      <c r="K204" s="53">
        <f t="shared" ca="1" si="56"/>
        <v>0.86183019023394147</v>
      </c>
      <c r="L204" s="53">
        <f t="shared" ca="1" si="56"/>
        <v>0.91675584873436022</v>
      </c>
      <c r="M204" s="53">
        <f t="shared" ca="1" si="56"/>
        <v>0.74795213798107718</v>
      </c>
      <c r="N204" s="53">
        <f t="shared" ca="1" si="56"/>
        <v>0.72153768895132975</v>
      </c>
      <c r="O204" s="53">
        <f t="shared" ca="1" si="57"/>
        <v>4.212708235723329</v>
      </c>
      <c r="P204" s="53">
        <f t="shared" ca="1" si="58"/>
        <v>1.7150284341614801</v>
      </c>
      <c r="Q204" s="53">
        <f t="shared" ca="1" si="59"/>
        <v>-26.32392796424644</v>
      </c>
      <c r="R204" s="53">
        <f t="shared" ca="1" si="60"/>
        <v>46.438036017876783</v>
      </c>
      <c r="T204" s="53">
        <f t="shared" si="61"/>
        <v>56.103578424453737</v>
      </c>
      <c r="U204" s="53">
        <f t="shared" si="62"/>
        <v>63.290831661224367</v>
      </c>
      <c r="V204" s="53">
        <f t="shared" si="63"/>
        <v>59.267907714843751</v>
      </c>
      <c r="W204" s="53">
        <f t="shared" si="64"/>
        <v>53.117615318298341</v>
      </c>
      <c r="X204" s="53">
        <f t="shared" si="65"/>
        <v>67.297835445404047</v>
      </c>
    </row>
    <row r="205" spans="1:24" ht="18.75" x14ac:dyDescent="0.25">
      <c r="A205" s="52">
        <v>199</v>
      </c>
      <c r="B205" s="53">
        <v>57.489548254013066</v>
      </c>
      <c r="C205" s="53">
        <v>63.572831916809086</v>
      </c>
      <c r="D205" s="53">
        <v>59.655731487274174</v>
      </c>
      <c r="E205" s="53">
        <v>52.440463352203373</v>
      </c>
      <c r="F205" s="53">
        <v>67.530095863342297</v>
      </c>
      <c r="H205" s="52">
        <v>199</v>
      </c>
      <c r="I205" s="53">
        <f t="shared" ca="1" si="56"/>
        <v>0.22575368084538117</v>
      </c>
      <c r="J205" s="53">
        <f t="shared" ca="1" si="56"/>
        <v>0.25353058830251929</v>
      </c>
      <c r="K205" s="53">
        <f t="shared" ca="1" si="56"/>
        <v>0.29770366202779153</v>
      </c>
      <c r="L205" s="53">
        <f t="shared" ca="1" si="56"/>
        <v>5.9102100426969839E-3</v>
      </c>
      <c r="M205" s="53">
        <f t="shared" ca="1" si="56"/>
        <v>1.8897073600336212E-2</v>
      </c>
      <c r="N205" s="53">
        <f t="shared" ca="1" si="56"/>
        <v>0.8331379969033349</v>
      </c>
      <c r="O205" s="53">
        <f t="shared" ca="1" si="57"/>
        <v>1.6349332117220601</v>
      </c>
      <c r="P205" s="53">
        <f t="shared" ca="1" si="58"/>
        <v>-1.9304959655277447</v>
      </c>
      <c r="Q205" s="53">
        <f t="shared" ca="1" si="59"/>
        <v>-28.254423929774184</v>
      </c>
      <c r="R205" s="53">
        <f t="shared" ca="1" si="60"/>
        <v>45.672788035112916</v>
      </c>
      <c r="T205" s="53">
        <f t="shared" si="61"/>
        <v>57.489548254013066</v>
      </c>
      <c r="U205" s="53">
        <f t="shared" si="62"/>
        <v>63.572831916809086</v>
      </c>
      <c r="V205" s="53">
        <f t="shared" si="63"/>
        <v>59.655731487274174</v>
      </c>
      <c r="W205" s="53">
        <f t="shared" si="64"/>
        <v>52.440463352203373</v>
      </c>
      <c r="X205" s="53">
        <f t="shared" si="65"/>
        <v>67.530095863342297</v>
      </c>
    </row>
    <row r="206" spans="1:24" ht="18.75" x14ac:dyDescent="0.25">
      <c r="A206" s="52">
        <v>200</v>
      </c>
      <c r="B206" s="53">
        <v>57.497462272644043</v>
      </c>
      <c r="C206" s="53">
        <v>62.609565734863281</v>
      </c>
      <c r="D206" s="53">
        <v>59.931078672409058</v>
      </c>
      <c r="E206" s="53">
        <v>53.024735927581787</v>
      </c>
      <c r="F206" s="53">
        <v>67.618721008300781</v>
      </c>
      <c r="H206" s="52">
        <v>200</v>
      </c>
      <c r="I206" s="53">
        <f t="shared" ca="1" si="56"/>
        <v>0.22634408849044463</v>
      </c>
      <c r="J206" s="53">
        <f t="shared" ca="1" si="56"/>
        <v>0.98297577800746527</v>
      </c>
      <c r="K206" s="53">
        <f t="shared" ca="1" si="56"/>
        <v>0.10493018604271043</v>
      </c>
      <c r="L206" s="53">
        <f t="shared" ca="1" si="56"/>
        <v>0.75538539501262469</v>
      </c>
      <c r="M206" s="53">
        <f t="shared" ca="1" si="56"/>
        <v>0.61502132764335637</v>
      </c>
      <c r="N206" s="53">
        <f t="shared" ca="1" si="56"/>
        <v>0.51913985200351664</v>
      </c>
      <c r="O206" s="53">
        <f t="shared" ca="1" si="57"/>
        <v>3.2037966272001182</v>
      </c>
      <c r="P206" s="53">
        <f t="shared" ca="1" si="58"/>
        <v>0.28821195415230066</v>
      </c>
      <c r="Q206" s="53">
        <f t="shared" ca="1" si="59"/>
        <v>-27.966211975621885</v>
      </c>
      <c r="R206" s="53">
        <f t="shared" ca="1" si="60"/>
        <v>46.016894012189056</v>
      </c>
      <c r="T206" s="53">
        <f t="shared" si="61"/>
        <v>57.497462272644043</v>
      </c>
      <c r="U206" s="53">
        <f t="shared" si="62"/>
        <v>62.609565734863281</v>
      </c>
      <c r="V206" s="53">
        <f t="shared" si="63"/>
        <v>59.931078672409058</v>
      </c>
      <c r="W206" s="53">
        <f t="shared" si="64"/>
        <v>53.024735927581787</v>
      </c>
      <c r="X206" s="53">
        <f t="shared" si="65"/>
        <v>67.618721008300781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>
              <from>
                <xdr:col>16</xdr:col>
                <xdr:colOff>209550</xdr:colOff>
                <xdr:row>207</xdr:row>
                <xdr:rowOff>104775</xdr:rowOff>
              </from>
              <to>
                <xdr:col>17</xdr:col>
                <xdr:colOff>142875</xdr:colOff>
                <xdr:row>210</xdr:row>
                <xdr:rowOff>123825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L212"/>
  <sheetViews>
    <sheetView zoomScaleNormal="100" workbookViewId="0"/>
  </sheetViews>
  <sheetFormatPr defaultRowHeight="15" x14ac:dyDescent="0.25"/>
  <sheetData>
    <row r="1" spans="1:12" ht="23.25" x14ac:dyDescent="0.35">
      <c r="A1" s="39"/>
      <c r="B1" s="39" t="s">
        <v>147</v>
      </c>
    </row>
    <row r="3" spans="1:12" x14ac:dyDescent="0.25">
      <c r="K3" s="1" t="s">
        <v>146</v>
      </c>
      <c r="L3" s="1">
        <f t="array" aca="1" ref="L3:L8" ca="1">FREQUENCY(F13:F212,K4:K8)</f>
        <v>0</v>
      </c>
    </row>
    <row r="4" spans="1:12" x14ac:dyDescent="0.25">
      <c r="J4" s="1">
        <v>3</v>
      </c>
      <c r="K4" s="1">
        <v>2.5</v>
      </c>
      <c r="L4" s="1">
        <f ca="1"/>
        <v>27</v>
      </c>
    </row>
    <row r="5" spans="1:12" x14ac:dyDescent="0.25">
      <c r="J5" s="1">
        <v>4</v>
      </c>
      <c r="K5" s="1">
        <v>3.5</v>
      </c>
      <c r="L5" s="1">
        <f ca="1"/>
        <v>56</v>
      </c>
    </row>
    <row r="6" spans="1:12" x14ac:dyDescent="0.25">
      <c r="J6" s="1">
        <v>5</v>
      </c>
      <c r="K6" s="1">
        <v>4.5</v>
      </c>
      <c r="L6" s="1">
        <f ca="1"/>
        <v>98</v>
      </c>
    </row>
    <row r="7" spans="1:12" x14ac:dyDescent="0.25">
      <c r="J7" s="1">
        <v>6</v>
      </c>
      <c r="K7" s="1">
        <v>5.5</v>
      </c>
      <c r="L7" s="1">
        <f ca="1"/>
        <v>19</v>
      </c>
    </row>
    <row r="8" spans="1:12" x14ac:dyDescent="0.25">
      <c r="K8" s="1">
        <v>6.5</v>
      </c>
      <c r="L8" s="1">
        <f ca="1"/>
        <v>0</v>
      </c>
    </row>
    <row r="12" spans="1:12" ht="22.5" x14ac:dyDescent="0.25">
      <c r="B12" s="49" t="s">
        <v>3</v>
      </c>
      <c r="C12" s="49" t="s">
        <v>144</v>
      </c>
      <c r="D12" s="49">
        <v>1</v>
      </c>
      <c r="E12" s="49" t="s">
        <v>145</v>
      </c>
      <c r="F12" s="49">
        <v>2</v>
      </c>
      <c r="G12" s="49" t="s">
        <v>163</v>
      </c>
    </row>
    <row r="13" spans="1:12" ht="18.75" x14ac:dyDescent="0.25">
      <c r="B13" s="50">
        <v>1</v>
      </c>
      <c r="C13" s="51">
        <f ca="1">RAND()</f>
        <v>0.63826339289230982</v>
      </c>
      <c r="D13" s="50">
        <f ca="1">IF(C13&lt;=0.4,1,2)</f>
        <v>2</v>
      </c>
      <c r="E13" s="51">
        <f ca="1">RAND()</f>
        <v>0.98679998028293303</v>
      </c>
      <c r="F13" s="50">
        <f ca="1">IF(D13=1,IF(E13&lt;=0.3,3,4),IF(E13&lt;=0.8,5,6))</f>
        <v>6</v>
      </c>
      <c r="G13" s="50">
        <v>3</v>
      </c>
    </row>
    <row r="14" spans="1:12" ht="18.75" x14ac:dyDescent="0.25">
      <c r="B14" s="50">
        <v>2</v>
      </c>
      <c r="C14" s="51">
        <f t="shared" ref="C14:C77" ca="1" si="0">RAND()</f>
        <v>0.18645939344161955</v>
      </c>
      <c r="D14" s="50">
        <f t="shared" ref="D14:D77" ca="1" si="1">IF(C14&lt;=0.4,1,2)</f>
        <v>1</v>
      </c>
      <c r="E14" s="51">
        <f t="shared" ref="E14:E77" ca="1" si="2">RAND()</f>
        <v>4.1701441123600191E-2</v>
      </c>
      <c r="F14" s="50">
        <f t="shared" ref="F14:F77" ca="1" si="3">IF(D14=1,IF(E14&lt;=0.3,3,4),IF(E14&lt;=0.8,5,6))</f>
        <v>3</v>
      </c>
      <c r="G14" s="50">
        <v>5</v>
      </c>
    </row>
    <row r="15" spans="1:12" ht="18.75" x14ac:dyDescent="0.25">
      <c r="B15" s="50">
        <v>3</v>
      </c>
      <c r="C15" s="51">
        <f t="shared" ca="1" si="0"/>
        <v>0.47962945332493856</v>
      </c>
      <c r="D15" s="50">
        <f t="shared" ca="1" si="1"/>
        <v>2</v>
      </c>
      <c r="E15" s="51">
        <f t="shared" ca="1" si="2"/>
        <v>0.15879478350929099</v>
      </c>
      <c r="F15" s="50">
        <f t="shared" ca="1" si="3"/>
        <v>5</v>
      </c>
      <c r="G15" s="50">
        <v>5</v>
      </c>
    </row>
    <row r="16" spans="1:12" ht="18.75" x14ac:dyDescent="0.25">
      <c r="B16" s="50">
        <v>4</v>
      </c>
      <c r="C16" s="51">
        <f t="shared" ca="1" si="0"/>
        <v>0.65163004307189354</v>
      </c>
      <c r="D16" s="50">
        <f t="shared" ca="1" si="1"/>
        <v>2</v>
      </c>
      <c r="E16" s="51">
        <f t="shared" ca="1" si="2"/>
        <v>0.12367143059660135</v>
      </c>
      <c r="F16" s="50">
        <f t="shared" ca="1" si="3"/>
        <v>5</v>
      </c>
      <c r="G16" s="50">
        <v>3</v>
      </c>
      <c r="K16" s="1" t="s">
        <v>172</v>
      </c>
      <c r="L16" s="1">
        <f t="array" aca="1" ref="L16:L22" ca="1">FREQUENCY(D13:D212,K17:K21)</f>
        <v>0</v>
      </c>
    </row>
    <row r="17" spans="2:12" ht="18.75" x14ac:dyDescent="0.25">
      <c r="B17" s="50">
        <v>5</v>
      </c>
      <c r="C17" s="51">
        <f t="shared" ca="1" si="0"/>
        <v>0.97330906583093724</v>
      </c>
      <c r="D17" s="50">
        <f t="shared" ca="1" si="1"/>
        <v>2</v>
      </c>
      <c r="E17" s="51">
        <f t="shared" ca="1" si="2"/>
        <v>0.44772129407553818</v>
      </c>
      <c r="F17" s="50">
        <f t="shared" ca="1" si="3"/>
        <v>5</v>
      </c>
      <c r="G17" s="50">
        <v>5</v>
      </c>
      <c r="K17" s="1">
        <v>0</v>
      </c>
      <c r="L17" s="1">
        <f ca="1"/>
        <v>0</v>
      </c>
    </row>
    <row r="18" spans="2:12" ht="18.75" x14ac:dyDescent="0.25">
      <c r="B18" s="50">
        <v>6</v>
      </c>
      <c r="C18" s="51">
        <f t="shared" ca="1" si="0"/>
        <v>0.952405224579842</v>
      </c>
      <c r="D18" s="50">
        <f t="shared" ca="1" si="1"/>
        <v>2</v>
      </c>
      <c r="E18" s="51">
        <f t="shared" ca="1" si="2"/>
        <v>0.66075554529623159</v>
      </c>
      <c r="F18" s="50">
        <f t="shared" ca="1" si="3"/>
        <v>5</v>
      </c>
      <c r="G18" s="50">
        <v>5</v>
      </c>
      <c r="J18" s="1">
        <v>1</v>
      </c>
      <c r="K18" s="1">
        <v>0.5</v>
      </c>
      <c r="L18" s="1">
        <f ca="1"/>
        <v>83</v>
      </c>
    </row>
    <row r="19" spans="2:12" ht="18.75" x14ac:dyDescent="0.25">
      <c r="B19" s="50">
        <v>7</v>
      </c>
      <c r="C19" s="51">
        <f t="shared" ca="1" si="0"/>
        <v>0.1196189022712425</v>
      </c>
      <c r="D19" s="50">
        <f t="shared" ca="1" si="1"/>
        <v>1</v>
      </c>
      <c r="E19" s="51">
        <f t="shared" ca="1" si="2"/>
        <v>2.1143427643560364E-2</v>
      </c>
      <c r="F19" s="50">
        <f t="shared" ca="1" si="3"/>
        <v>3</v>
      </c>
      <c r="G19" s="50">
        <v>4</v>
      </c>
      <c r="J19" s="1">
        <v>2</v>
      </c>
      <c r="K19" s="1">
        <v>1.5</v>
      </c>
      <c r="L19" s="1">
        <f ca="1"/>
        <v>117</v>
      </c>
    </row>
    <row r="20" spans="2:12" ht="18.75" x14ac:dyDescent="0.25">
      <c r="B20" s="50">
        <v>8</v>
      </c>
      <c r="C20" s="51">
        <f t="shared" ca="1" si="0"/>
        <v>0.90994141228464398</v>
      </c>
      <c r="D20" s="50">
        <f t="shared" ca="1" si="1"/>
        <v>2</v>
      </c>
      <c r="E20" s="51">
        <f t="shared" ca="1" si="2"/>
        <v>0.32306617830327899</v>
      </c>
      <c r="F20" s="50">
        <f t="shared" ca="1" si="3"/>
        <v>5</v>
      </c>
      <c r="G20" s="50">
        <v>5</v>
      </c>
      <c r="K20" s="1">
        <v>2.5</v>
      </c>
      <c r="L20" s="1">
        <f ca="1"/>
        <v>0</v>
      </c>
    </row>
    <row r="21" spans="2:12" ht="18.75" x14ac:dyDescent="0.25">
      <c r="B21" s="50">
        <v>9</v>
      </c>
      <c r="C21" s="51">
        <f t="shared" ca="1" si="0"/>
        <v>0.1846629489083107</v>
      </c>
      <c r="D21" s="50">
        <f t="shared" ca="1" si="1"/>
        <v>1</v>
      </c>
      <c r="E21" s="51">
        <f t="shared" ca="1" si="2"/>
        <v>0.84792237272712501</v>
      </c>
      <c r="F21" s="50">
        <f t="shared" ca="1" si="3"/>
        <v>4</v>
      </c>
      <c r="G21" s="50">
        <v>5</v>
      </c>
      <c r="K21" s="1">
        <v>3</v>
      </c>
      <c r="L21" s="1">
        <f ca="1"/>
        <v>0</v>
      </c>
    </row>
    <row r="22" spans="2:12" ht="18.75" x14ac:dyDescent="0.25">
      <c r="B22" s="50">
        <v>10</v>
      </c>
      <c r="C22" s="51">
        <f t="shared" ca="1" si="0"/>
        <v>0.76784817111842119</v>
      </c>
      <c r="D22" s="50">
        <f t="shared" ca="1" si="1"/>
        <v>2</v>
      </c>
      <c r="E22" s="51">
        <f t="shared" ca="1" si="2"/>
        <v>6.6000796730959932E-2</v>
      </c>
      <c r="F22" s="50">
        <f t="shared" ca="1" si="3"/>
        <v>5</v>
      </c>
      <c r="G22" s="50">
        <v>5</v>
      </c>
      <c r="L22" t="e">
        <f ca="1"/>
        <v>#N/A</v>
      </c>
    </row>
    <row r="23" spans="2:12" ht="18.75" x14ac:dyDescent="0.25">
      <c r="B23" s="50">
        <v>11</v>
      </c>
      <c r="C23" s="51">
        <f t="shared" ca="1" si="0"/>
        <v>0.22732377180802743</v>
      </c>
      <c r="D23" s="50">
        <f t="shared" ca="1" si="1"/>
        <v>1</v>
      </c>
      <c r="E23" s="51">
        <f t="shared" ca="1" si="2"/>
        <v>0.72723469687537112</v>
      </c>
      <c r="F23" s="50">
        <f t="shared" ca="1" si="3"/>
        <v>4</v>
      </c>
      <c r="G23" s="50">
        <v>3</v>
      </c>
    </row>
    <row r="24" spans="2:12" ht="18.75" x14ac:dyDescent="0.25">
      <c r="B24" s="50">
        <v>12</v>
      </c>
      <c r="C24" s="51">
        <f t="shared" ca="1" si="0"/>
        <v>0.95367891867401577</v>
      </c>
      <c r="D24" s="50">
        <f t="shared" ca="1" si="1"/>
        <v>2</v>
      </c>
      <c r="E24" s="51">
        <f t="shared" ca="1" si="2"/>
        <v>0.75009823070546811</v>
      </c>
      <c r="F24" s="50">
        <f t="shared" ca="1" si="3"/>
        <v>5</v>
      </c>
      <c r="G24" s="50">
        <v>5</v>
      </c>
    </row>
    <row r="25" spans="2:12" ht="18.75" x14ac:dyDescent="0.25">
      <c r="B25" s="50">
        <v>13</v>
      </c>
      <c r="C25" s="51">
        <f t="shared" ca="1" si="0"/>
        <v>0.41047172219020356</v>
      </c>
      <c r="D25" s="50">
        <f t="shared" ca="1" si="1"/>
        <v>2</v>
      </c>
      <c r="E25" s="51">
        <f t="shared" ca="1" si="2"/>
        <v>0.45739932725492483</v>
      </c>
      <c r="F25" s="50">
        <f t="shared" ca="1" si="3"/>
        <v>5</v>
      </c>
      <c r="G25" s="50">
        <v>3</v>
      </c>
    </row>
    <row r="26" spans="2:12" ht="18.75" x14ac:dyDescent="0.25">
      <c r="B26" s="50">
        <v>14</v>
      </c>
      <c r="C26" s="51">
        <f t="shared" ca="1" si="0"/>
        <v>0.63516194940452431</v>
      </c>
      <c r="D26" s="50">
        <f t="shared" ca="1" si="1"/>
        <v>2</v>
      </c>
      <c r="E26" s="51">
        <f t="shared" ca="1" si="2"/>
        <v>0.9668470057320091</v>
      </c>
      <c r="F26" s="50">
        <f t="shared" ca="1" si="3"/>
        <v>6</v>
      </c>
      <c r="G26" s="50">
        <v>4</v>
      </c>
    </row>
    <row r="27" spans="2:12" ht="18.75" x14ac:dyDescent="0.25">
      <c r="B27" s="50">
        <v>15</v>
      </c>
      <c r="C27" s="51">
        <f t="shared" ca="1" si="0"/>
        <v>0.53521214551713958</v>
      </c>
      <c r="D27" s="50">
        <f t="shared" ca="1" si="1"/>
        <v>2</v>
      </c>
      <c r="E27" s="51">
        <f t="shared" ca="1" si="2"/>
        <v>0.2210252802687428</v>
      </c>
      <c r="F27" s="50">
        <f t="shared" ca="1" si="3"/>
        <v>5</v>
      </c>
      <c r="G27" s="50">
        <v>3</v>
      </c>
    </row>
    <row r="28" spans="2:12" ht="18.75" x14ac:dyDescent="0.25">
      <c r="B28" s="50">
        <v>16</v>
      </c>
      <c r="C28" s="51">
        <f t="shared" ca="1" si="0"/>
        <v>0.55808504113932822</v>
      </c>
      <c r="D28" s="50">
        <f t="shared" ca="1" si="1"/>
        <v>2</v>
      </c>
      <c r="E28" s="51">
        <f t="shared" ca="1" si="2"/>
        <v>0.90074586827966197</v>
      </c>
      <c r="F28" s="50">
        <f t="shared" ca="1" si="3"/>
        <v>6</v>
      </c>
      <c r="G28" s="50">
        <v>6</v>
      </c>
    </row>
    <row r="29" spans="2:12" ht="18.75" x14ac:dyDescent="0.25">
      <c r="B29" s="50">
        <v>17</v>
      </c>
      <c r="C29" s="51">
        <f t="shared" ca="1" si="0"/>
        <v>0.55083512860737927</v>
      </c>
      <c r="D29" s="50">
        <f t="shared" ca="1" si="1"/>
        <v>2</v>
      </c>
      <c r="E29" s="51">
        <f t="shared" ca="1" si="2"/>
        <v>0.54236164945654453</v>
      </c>
      <c r="F29" s="50">
        <f t="shared" ca="1" si="3"/>
        <v>5</v>
      </c>
      <c r="G29" s="50">
        <v>4</v>
      </c>
    </row>
    <row r="30" spans="2:12" ht="18.75" x14ac:dyDescent="0.25">
      <c r="B30" s="50">
        <v>18</v>
      </c>
      <c r="C30" s="51">
        <f t="shared" ca="1" si="0"/>
        <v>0.74181234185729517</v>
      </c>
      <c r="D30" s="50">
        <f t="shared" ca="1" si="1"/>
        <v>2</v>
      </c>
      <c r="E30" s="51">
        <f t="shared" ca="1" si="2"/>
        <v>0.57443353817920983</v>
      </c>
      <c r="F30" s="50">
        <f t="shared" ca="1" si="3"/>
        <v>5</v>
      </c>
      <c r="G30" s="50">
        <v>4</v>
      </c>
    </row>
    <row r="31" spans="2:12" ht="18.75" x14ac:dyDescent="0.25">
      <c r="B31" s="50">
        <v>19</v>
      </c>
      <c r="C31" s="51">
        <f t="shared" ca="1" si="0"/>
        <v>0.75640870606292043</v>
      </c>
      <c r="D31" s="50">
        <f t="shared" ca="1" si="1"/>
        <v>2</v>
      </c>
      <c r="E31" s="51">
        <f t="shared" ca="1" si="2"/>
        <v>0.58892997592226315</v>
      </c>
      <c r="F31" s="50">
        <f t="shared" ca="1" si="3"/>
        <v>5</v>
      </c>
      <c r="G31" s="50">
        <v>6</v>
      </c>
    </row>
    <row r="32" spans="2:12" ht="18.75" x14ac:dyDescent="0.25">
      <c r="B32" s="50">
        <v>20</v>
      </c>
      <c r="C32" s="51">
        <f t="shared" ca="1" si="0"/>
        <v>0.78653485223986019</v>
      </c>
      <c r="D32" s="50">
        <f t="shared" ca="1" si="1"/>
        <v>2</v>
      </c>
      <c r="E32" s="51">
        <f t="shared" ca="1" si="2"/>
        <v>0.60611692844233389</v>
      </c>
      <c r="F32" s="50">
        <f t="shared" ca="1" si="3"/>
        <v>5</v>
      </c>
      <c r="G32" s="50">
        <v>5</v>
      </c>
    </row>
    <row r="33" spans="2:7" ht="18.75" x14ac:dyDescent="0.25">
      <c r="B33" s="50">
        <v>21</v>
      </c>
      <c r="C33" s="51">
        <f t="shared" ca="1" si="0"/>
        <v>0.71654578883811559</v>
      </c>
      <c r="D33" s="50">
        <f t="shared" ca="1" si="1"/>
        <v>2</v>
      </c>
      <c r="E33" s="51">
        <f t="shared" ca="1" si="2"/>
        <v>0.84634943425924791</v>
      </c>
      <c r="F33" s="50">
        <f t="shared" ca="1" si="3"/>
        <v>6</v>
      </c>
      <c r="G33" s="50">
        <v>6</v>
      </c>
    </row>
    <row r="34" spans="2:7" ht="18.75" x14ac:dyDescent="0.25">
      <c r="B34" s="50">
        <v>22</v>
      </c>
      <c r="C34" s="51">
        <f t="shared" ca="1" si="0"/>
        <v>0.31631342973028254</v>
      </c>
      <c r="D34" s="50">
        <f t="shared" ca="1" si="1"/>
        <v>1</v>
      </c>
      <c r="E34" s="51">
        <f t="shared" ca="1" si="2"/>
        <v>0.97515531218409024</v>
      </c>
      <c r="F34" s="50">
        <f t="shared" ca="1" si="3"/>
        <v>4</v>
      </c>
      <c r="G34" s="50">
        <v>5</v>
      </c>
    </row>
    <row r="35" spans="2:7" ht="18.75" x14ac:dyDescent="0.25">
      <c r="B35" s="50">
        <v>23</v>
      </c>
      <c r="C35" s="51">
        <f t="shared" ca="1" si="0"/>
        <v>0.23208070611464016</v>
      </c>
      <c r="D35" s="50">
        <f t="shared" ca="1" si="1"/>
        <v>1</v>
      </c>
      <c r="E35" s="51">
        <f t="shared" ca="1" si="2"/>
        <v>0.97010108997720756</v>
      </c>
      <c r="F35" s="50">
        <f t="shared" ca="1" si="3"/>
        <v>4</v>
      </c>
      <c r="G35" s="50">
        <v>3</v>
      </c>
    </row>
    <row r="36" spans="2:7" ht="18.75" x14ac:dyDescent="0.25">
      <c r="B36" s="50">
        <v>24</v>
      </c>
      <c r="C36" s="51">
        <f t="shared" ca="1" si="0"/>
        <v>0.80421091877973483</v>
      </c>
      <c r="D36" s="50">
        <f t="shared" ca="1" si="1"/>
        <v>2</v>
      </c>
      <c r="E36" s="51">
        <f t="shared" ca="1" si="2"/>
        <v>0.9657867989889507</v>
      </c>
      <c r="F36" s="50">
        <f t="shared" ca="1" si="3"/>
        <v>6</v>
      </c>
      <c r="G36" s="50">
        <v>3</v>
      </c>
    </row>
    <row r="37" spans="2:7" ht="18.75" x14ac:dyDescent="0.25">
      <c r="B37" s="50">
        <v>25</v>
      </c>
      <c r="C37" s="51">
        <f t="shared" ca="1" si="0"/>
        <v>0.40953241815306984</v>
      </c>
      <c r="D37" s="50">
        <f t="shared" ca="1" si="1"/>
        <v>2</v>
      </c>
      <c r="E37" s="51">
        <f t="shared" ca="1" si="2"/>
        <v>0.39519325831650187</v>
      </c>
      <c r="F37" s="50">
        <f t="shared" ca="1" si="3"/>
        <v>5</v>
      </c>
      <c r="G37" s="50">
        <v>5</v>
      </c>
    </row>
    <row r="38" spans="2:7" ht="18.75" x14ac:dyDescent="0.25">
      <c r="B38" s="50">
        <v>26</v>
      </c>
      <c r="C38" s="51">
        <f t="shared" ca="1" si="0"/>
        <v>0.14066687909242426</v>
      </c>
      <c r="D38" s="50">
        <f t="shared" ca="1" si="1"/>
        <v>1</v>
      </c>
      <c r="E38" s="51">
        <f t="shared" ca="1" si="2"/>
        <v>0.64601746473302923</v>
      </c>
      <c r="F38" s="50">
        <f t="shared" ca="1" si="3"/>
        <v>4</v>
      </c>
      <c r="G38" s="50">
        <v>4</v>
      </c>
    </row>
    <row r="39" spans="2:7" ht="18.75" x14ac:dyDescent="0.25">
      <c r="B39" s="50">
        <v>27</v>
      </c>
      <c r="C39" s="51">
        <f t="shared" ca="1" si="0"/>
        <v>0.54490522491565341</v>
      </c>
      <c r="D39" s="50">
        <f t="shared" ca="1" si="1"/>
        <v>2</v>
      </c>
      <c r="E39" s="51">
        <f t="shared" ca="1" si="2"/>
        <v>0.90679477270836162</v>
      </c>
      <c r="F39" s="50">
        <f t="shared" ca="1" si="3"/>
        <v>6</v>
      </c>
      <c r="G39" s="50">
        <v>6</v>
      </c>
    </row>
    <row r="40" spans="2:7" ht="18.75" x14ac:dyDescent="0.25">
      <c r="B40" s="50">
        <v>28</v>
      </c>
      <c r="C40" s="51">
        <f t="shared" ca="1" si="0"/>
        <v>0.23311050454716076</v>
      </c>
      <c r="D40" s="50">
        <f t="shared" ca="1" si="1"/>
        <v>1</v>
      </c>
      <c r="E40" s="51">
        <f t="shared" ca="1" si="2"/>
        <v>0.45401558311486423</v>
      </c>
      <c r="F40" s="50">
        <f t="shared" ca="1" si="3"/>
        <v>4</v>
      </c>
      <c r="G40" s="50">
        <v>4</v>
      </c>
    </row>
    <row r="41" spans="2:7" ht="18.75" x14ac:dyDescent="0.25">
      <c r="B41" s="50">
        <v>29</v>
      </c>
      <c r="C41" s="51">
        <f t="shared" ca="1" si="0"/>
        <v>0.78888443647957851</v>
      </c>
      <c r="D41" s="50">
        <f t="shared" ca="1" si="1"/>
        <v>2</v>
      </c>
      <c r="E41" s="51">
        <f t="shared" ca="1" si="2"/>
        <v>0.43811444991152182</v>
      </c>
      <c r="F41" s="50">
        <f t="shared" ca="1" si="3"/>
        <v>5</v>
      </c>
      <c r="G41" s="50">
        <v>4</v>
      </c>
    </row>
    <row r="42" spans="2:7" ht="18.75" x14ac:dyDescent="0.25">
      <c r="B42" s="50">
        <v>30</v>
      </c>
      <c r="C42" s="51">
        <f t="shared" ca="1" si="0"/>
        <v>2.8218805851850659E-2</v>
      </c>
      <c r="D42" s="50">
        <f t="shared" ca="1" si="1"/>
        <v>1</v>
      </c>
      <c r="E42" s="51">
        <f t="shared" ca="1" si="2"/>
        <v>0.17625555083508759</v>
      </c>
      <c r="F42" s="50">
        <f t="shared" ca="1" si="3"/>
        <v>3</v>
      </c>
      <c r="G42" s="50">
        <v>4</v>
      </c>
    </row>
    <row r="43" spans="2:7" ht="18.75" x14ac:dyDescent="0.25">
      <c r="B43" s="50">
        <v>31</v>
      </c>
      <c r="C43" s="51">
        <f t="shared" ca="1" si="0"/>
        <v>0.53105330690391817</v>
      </c>
      <c r="D43" s="50">
        <f t="shared" ca="1" si="1"/>
        <v>2</v>
      </c>
      <c r="E43" s="51">
        <f t="shared" ca="1" si="2"/>
        <v>0.69585751089856585</v>
      </c>
      <c r="F43" s="50">
        <f t="shared" ca="1" si="3"/>
        <v>5</v>
      </c>
      <c r="G43" s="50">
        <v>4</v>
      </c>
    </row>
    <row r="44" spans="2:7" ht="18.75" x14ac:dyDescent="0.25">
      <c r="B44" s="50">
        <v>32</v>
      </c>
      <c r="C44" s="51">
        <f t="shared" ca="1" si="0"/>
        <v>0.23932411139842835</v>
      </c>
      <c r="D44" s="50">
        <f t="shared" ca="1" si="1"/>
        <v>1</v>
      </c>
      <c r="E44" s="51">
        <f t="shared" ca="1" si="2"/>
        <v>0.10082101485398787</v>
      </c>
      <c r="F44" s="50">
        <f t="shared" ca="1" si="3"/>
        <v>3</v>
      </c>
      <c r="G44" s="50">
        <v>5</v>
      </c>
    </row>
    <row r="45" spans="2:7" ht="18.75" x14ac:dyDescent="0.25">
      <c r="B45" s="50">
        <v>33</v>
      </c>
      <c r="C45" s="51">
        <f t="shared" ca="1" si="0"/>
        <v>0.42589023129503456</v>
      </c>
      <c r="D45" s="50">
        <f t="shared" ca="1" si="1"/>
        <v>2</v>
      </c>
      <c r="E45" s="51">
        <f t="shared" ca="1" si="2"/>
        <v>1.5982551645684517E-2</v>
      </c>
      <c r="F45" s="50">
        <f t="shared" ca="1" si="3"/>
        <v>5</v>
      </c>
      <c r="G45" s="50">
        <v>4</v>
      </c>
    </row>
    <row r="46" spans="2:7" ht="18.75" x14ac:dyDescent="0.25">
      <c r="B46" s="50">
        <v>34</v>
      </c>
      <c r="C46" s="51">
        <f t="shared" ca="1" si="0"/>
        <v>0.38479008415269489</v>
      </c>
      <c r="D46" s="50">
        <f t="shared" ca="1" si="1"/>
        <v>1</v>
      </c>
      <c r="E46" s="51">
        <f t="shared" ca="1" si="2"/>
        <v>7.7163707916125701E-2</v>
      </c>
      <c r="F46" s="50">
        <f t="shared" ca="1" si="3"/>
        <v>3</v>
      </c>
      <c r="G46" s="50">
        <v>6</v>
      </c>
    </row>
    <row r="47" spans="2:7" ht="18.75" x14ac:dyDescent="0.25">
      <c r="B47" s="50">
        <v>35</v>
      </c>
      <c r="C47" s="51">
        <f t="shared" ca="1" si="0"/>
        <v>0.65418300779669392</v>
      </c>
      <c r="D47" s="50">
        <f t="shared" ca="1" si="1"/>
        <v>2</v>
      </c>
      <c r="E47" s="51">
        <f t="shared" ca="1" si="2"/>
        <v>0.79462003703401873</v>
      </c>
      <c r="F47" s="50">
        <f t="shared" ca="1" si="3"/>
        <v>5</v>
      </c>
      <c r="G47" s="50">
        <v>5</v>
      </c>
    </row>
    <row r="48" spans="2:7" ht="18.75" x14ac:dyDescent="0.25">
      <c r="B48" s="50">
        <v>36</v>
      </c>
      <c r="C48" s="51">
        <f t="shared" ca="1" si="0"/>
        <v>0.21999846123755074</v>
      </c>
      <c r="D48" s="50">
        <f t="shared" ca="1" si="1"/>
        <v>1</v>
      </c>
      <c r="E48" s="51">
        <f t="shared" ca="1" si="2"/>
        <v>2.8786693871659885E-2</v>
      </c>
      <c r="F48" s="50">
        <f t="shared" ca="1" si="3"/>
        <v>3</v>
      </c>
      <c r="G48" s="50">
        <v>6</v>
      </c>
    </row>
    <row r="49" spans="2:7" ht="18.75" x14ac:dyDescent="0.25">
      <c r="B49" s="50">
        <v>37</v>
      </c>
      <c r="C49" s="51">
        <f t="shared" ca="1" si="0"/>
        <v>0.83096005774875192</v>
      </c>
      <c r="D49" s="50">
        <f t="shared" ca="1" si="1"/>
        <v>2</v>
      </c>
      <c r="E49" s="51">
        <f t="shared" ca="1" si="2"/>
        <v>0.15556046773604271</v>
      </c>
      <c r="F49" s="50">
        <f t="shared" ca="1" si="3"/>
        <v>5</v>
      </c>
      <c r="G49" s="50">
        <v>5</v>
      </c>
    </row>
    <row r="50" spans="2:7" ht="18.75" x14ac:dyDescent="0.25">
      <c r="B50" s="50">
        <v>38</v>
      </c>
      <c r="C50" s="51">
        <f t="shared" ca="1" si="0"/>
        <v>0.42649672148552031</v>
      </c>
      <c r="D50" s="50">
        <f t="shared" ca="1" si="1"/>
        <v>2</v>
      </c>
      <c r="E50" s="51">
        <f t="shared" ca="1" si="2"/>
        <v>0.86679629957075444</v>
      </c>
      <c r="F50" s="50">
        <f t="shared" ca="1" si="3"/>
        <v>6</v>
      </c>
      <c r="G50" s="50">
        <v>4</v>
      </c>
    </row>
    <row r="51" spans="2:7" ht="18.75" x14ac:dyDescent="0.25">
      <c r="B51" s="50">
        <v>39</v>
      </c>
      <c r="C51" s="51">
        <f t="shared" ca="1" si="0"/>
        <v>0.48415950043106826</v>
      </c>
      <c r="D51" s="50">
        <f t="shared" ca="1" si="1"/>
        <v>2</v>
      </c>
      <c r="E51" s="51">
        <f t="shared" ca="1" si="2"/>
        <v>0.2975556901085491</v>
      </c>
      <c r="F51" s="50">
        <f t="shared" ca="1" si="3"/>
        <v>5</v>
      </c>
      <c r="G51" s="50">
        <v>6</v>
      </c>
    </row>
    <row r="52" spans="2:7" ht="18.75" x14ac:dyDescent="0.25">
      <c r="B52" s="50">
        <v>40</v>
      </c>
      <c r="C52" s="51">
        <f t="shared" ca="1" si="0"/>
        <v>0.11716243365308621</v>
      </c>
      <c r="D52" s="50">
        <f t="shared" ca="1" si="1"/>
        <v>1</v>
      </c>
      <c r="E52" s="51">
        <f t="shared" ca="1" si="2"/>
        <v>0.63254208660034461</v>
      </c>
      <c r="F52" s="50">
        <f t="shared" ca="1" si="3"/>
        <v>4</v>
      </c>
      <c r="G52" s="50">
        <v>4</v>
      </c>
    </row>
    <row r="53" spans="2:7" ht="18.75" x14ac:dyDescent="0.25">
      <c r="B53" s="50">
        <v>41</v>
      </c>
      <c r="C53" s="51">
        <f t="shared" ca="1" si="0"/>
        <v>0.75275233391592355</v>
      </c>
      <c r="D53" s="50">
        <f t="shared" ca="1" si="1"/>
        <v>2</v>
      </c>
      <c r="E53" s="51">
        <f t="shared" ca="1" si="2"/>
        <v>0.34940089675447061</v>
      </c>
      <c r="F53" s="50">
        <f t="shared" ca="1" si="3"/>
        <v>5</v>
      </c>
      <c r="G53" s="50">
        <v>6</v>
      </c>
    </row>
    <row r="54" spans="2:7" ht="18.75" x14ac:dyDescent="0.25">
      <c r="B54" s="50">
        <v>42</v>
      </c>
      <c r="C54" s="51">
        <f t="shared" ca="1" si="0"/>
        <v>2.1624695104042413E-2</v>
      </c>
      <c r="D54" s="50">
        <f t="shared" ca="1" si="1"/>
        <v>1</v>
      </c>
      <c r="E54" s="51">
        <f t="shared" ca="1" si="2"/>
        <v>8.6010558270419035E-2</v>
      </c>
      <c r="F54" s="50">
        <f t="shared" ca="1" si="3"/>
        <v>3</v>
      </c>
      <c r="G54" s="50">
        <v>4</v>
      </c>
    </row>
    <row r="55" spans="2:7" ht="18.75" x14ac:dyDescent="0.25">
      <c r="B55" s="50">
        <v>43</v>
      </c>
      <c r="C55" s="51">
        <f t="shared" ca="1" si="0"/>
        <v>0.62139471174773142</v>
      </c>
      <c r="D55" s="50">
        <f t="shared" ca="1" si="1"/>
        <v>2</v>
      </c>
      <c r="E55" s="51">
        <f t="shared" ca="1" si="2"/>
        <v>0.39873285439485295</v>
      </c>
      <c r="F55" s="50">
        <f t="shared" ca="1" si="3"/>
        <v>5</v>
      </c>
      <c r="G55" s="50">
        <v>5</v>
      </c>
    </row>
    <row r="56" spans="2:7" ht="18.75" x14ac:dyDescent="0.25">
      <c r="B56" s="50">
        <v>44</v>
      </c>
      <c r="C56" s="51">
        <f t="shared" ca="1" si="0"/>
        <v>0.31273667476685951</v>
      </c>
      <c r="D56" s="50">
        <f t="shared" ca="1" si="1"/>
        <v>1</v>
      </c>
      <c r="E56" s="51">
        <f t="shared" ca="1" si="2"/>
        <v>8.8812496618648651E-2</v>
      </c>
      <c r="F56" s="50">
        <f t="shared" ca="1" si="3"/>
        <v>3</v>
      </c>
      <c r="G56" s="50">
        <v>5</v>
      </c>
    </row>
    <row r="57" spans="2:7" ht="18.75" x14ac:dyDescent="0.25">
      <c r="B57" s="50">
        <v>45</v>
      </c>
      <c r="C57" s="51">
        <f t="shared" ca="1" si="0"/>
        <v>0.52926584338763139</v>
      </c>
      <c r="D57" s="50">
        <f t="shared" ca="1" si="1"/>
        <v>2</v>
      </c>
      <c r="E57" s="51">
        <f t="shared" ca="1" si="2"/>
        <v>0.85146438336850494</v>
      </c>
      <c r="F57" s="50">
        <f t="shared" ca="1" si="3"/>
        <v>6</v>
      </c>
      <c r="G57" s="50">
        <v>5</v>
      </c>
    </row>
    <row r="58" spans="2:7" ht="18.75" x14ac:dyDescent="0.25">
      <c r="B58" s="50">
        <v>46</v>
      </c>
      <c r="C58" s="51">
        <f t="shared" ca="1" si="0"/>
        <v>0.64890617517967253</v>
      </c>
      <c r="D58" s="50">
        <f t="shared" ca="1" si="1"/>
        <v>2</v>
      </c>
      <c r="E58" s="51">
        <f t="shared" ca="1" si="2"/>
        <v>3.419629595350504E-2</v>
      </c>
      <c r="F58" s="50">
        <f t="shared" ca="1" si="3"/>
        <v>5</v>
      </c>
      <c r="G58" s="50">
        <v>4</v>
      </c>
    </row>
    <row r="59" spans="2:7" ht="18.75" x14ac:dyDescent="0.25">
      <c r="B59" s="50">
        <v>47</v>
      </c>
      <c r="C59" s="51">
        <f t="shared" ca="1" si="0"/>
        <v>0.30620956835543389</v>
      </c>
      <c r="D59" s="50">
        <f t="shared" ca="1" si="1"/>
        <v>1</v>
      </c>
      <c r="E59" s="51">
        <f t="shared" ca="1" si="2"/>
        <v>0.22682160171026267</v>
      </c>
      <c r="F59" s="50">
        <f t="shared" ca="1" si="3"/>
        <v>3</v>
      </c>
      <c r="G59" s="50">
        <v>5</v>
      </c>
    </row>
    <row r="60" spans="2:7" ht="18.75" x14ac:dyDescent="0.25">
      <c r="B60" s="50">
        <v>48</v>
      </c>
      <c r="C60" s="51">
        <f t="shared" ca="1" si="0"/>
        <v>4.8766480159093573E-2</v>
      </c>
      <c r="D60" s="50">
        <f t="shared" ca="1" si="1"/>
        <v>1</v>
      </c>
      <c r="E60" s="51">
        <f t="shared" ca="1" si="2"/>
        <v>3.5468049962138481E-3</v>
      </c>
      <c r="F60" s="50">
        <f t="shared" ca="1" si="3"/>
        <v>3</v>
      </c>
      <c r="G60" s="50">
        <v>3</v>
      </c>
    </row>
    <row r="61" spans="2:7" ht="18.75" x14ac:dyDescent="0.25">
      <c r="B61" s="50">
        <v>49</v>
      </c>
      <c r="C61" s="51">
        <f t="shared" ca="1" si="0"/>
        <v>1.3921942868697301E-2</v>
      </c>
      <c r="D61" s="50">
        <f t="shared" ca="1" si="1"/>
        <v>1</v>
      </c>
      <c r="E61" s="51">
        <f t="shared" ca="1" si="2"/>
        <v>0.33612640016643536</v>
      </c>
      <c r="F61" s="50">
        <f t="shared" ca="1" si="3"/>
        <v>4</v>
      </c>
      <c r="G61" s="50">
        <v>5</v>
      </c>
    </row>
    <row r="62" spans="2:7" ht="18.75" x14ac:dyDescent="0.25">
      <c r="B62" s="50">
        <v>50</v>
      </c>
      <c r="C62" s="51">
        <f t="shared" ca="1" si="0"/>
        <v>8.711750632391102E-2</v>
      </c>
      <c r="D62" s="50">
        <f t="shared" ca="1" si="1"/>
        <v>1</v>
      </c>
      <c r="E62" s="51">
        <f t="shared" ca="1" si="2"/>
        <v>0.90401577143746714</v>
      </c>
      <c r="F62" s="50">
        <f t="shared" ca="1" si="3"/>
        <v>4</v>
      </c>
      <c r="G62" s="50">
        <v>5</v>
      </c>
    </row>
    <row r="63" spans="2:7" ht="18.75" x14ac:dyDescent="0.25">
      <c r="B63" s="50">
        <v>51</v>
      </c>
      <c r="C63" s="51">
        <f t="shared" ca="1" si="0"/>
        <v>0.45728380792420076</v>
      </c>
      <c r="D63" s="50">
        <f t="shared" ca="1" si="1"/>
        <v>2</v>
      </c>
      <c r="E63" s="51">
        <f t="shared" ca="1" si="2"/>
        <v>0.19073846967071428</v>
      </c>
      <c r="F63" s="50">
        <f t="shared" ca="1" si="3"/>
        <v>5</v>
      </c>
      <c r="G63" s="50">
        <v>4</v>
      </c>
    </row>
    <row r="64" spans="2:7" ht="18.75" x14ac:dyDescent="0.25">
      <c r="B64" s="50">
        <v>52</v>
      </c>
      <c r="C64" s="51">
        <f t="shared" ca="1" si="0"/>
        <v>9.314215244451951E-2</v>
      </c>
      <c r="D64" s="50">
        <f t="shared" ca="1" si="1"/>
        <v>1</v>
      </c>
      <c r="E64" s="51">
        <f t="shared" ca="1" si="2"/>
        <v>0.19103861199994521</v>
      </c>
      <c r="F64" s="50">
        <f t="shared" ca="1" si="3"/>
        <v>3</v>
      </c>
      <c r="G64" s="50">
        <v>5</v>
      </c>
    </row>
    <row r="65" spans="2:7" ht="18.75" x14ac:dyDescent="0.25">
      <c r="B65" s="50">
        <v>53</v>
      </c>
      <c r="C65" s="51">
        <f t="shared" ca="1" si="0"/>
        <v>0.62666844835625646</v>
      </c>
      <c r="D65" s="50">
        <f t="shared" ca="1" si="1"/>
        <v>2</v>
      </c>
      <c r="E65" s="51">
        <f t="shared" ca="1" si="2"/>
        <v>5.6797260167051999E-2</v>
      </c>
      <c r="F65" s="50">
        <f t="shared" ca="1" si="3"/>
        <v>5</v>
      </c>
      <c r="G65" s="50">
        <v>5</v>
      </c>
    </row>
    <row r="66" spans="2:7" ht="18.75" x14ac:dyDescent="0.25">
      <c r="B66" s="50">
        <v>54</v>
      </c>
      <c r="C66" s="51">
        <f t="shared" ca="1" si="0"/>
        <v>0.27581476121368287</v>
      </c>
      <c r="D66" s="50">
        <f t="shared" ca="1" si="1"/>
        <v>1</v>
      </c>
      <c r="E66" s="51">
        <f t="shared" ca="1" si="2"/>
        <v>7.4514788991980385E-2</v>
      </c>
      <c r="F66" s="50">
        <f t="shared" ca="1" si="3"/>
        <v>3</v>
      </c>
      <c r="G66" s="50">
        <v>3</v>
      </c>
    </row>
    <row r="67" spans="2:7" ht="18.75" x14ac:dyDescent="0.25">
      <c r="B67" s="50">
        <v>55</v>
      </c>
      <c r="C67" s="51">
        <f t="shared" ca="1" si="0"/>
        <v>0.76942977797406176</v>
      </c>
      <c r="D67" s="50">
        <f t="shared" ca="1" si="1"/>
        <v>2</v>
      </c>
      <c r="E67" s="51">
        <f t="shared" ca="1" si="2"/>
        <v>9.3957759002807451E-2</v>
      </c>
      <c r="F67" s="50">
        <f t="shared" ca="1" si="3"/>
        <v>5</v>
      </c>
      <c r="G67" s="50">
        <v>5</v>
      </c>
    </row>
    <row r="68" spans="2:7" ht="18.75" x14ac:dyDescent="0.25">
      <c r="B68" s="50">
        <v>56</v>
      </c>
      <c r="C68" s="51">
        <f t="shared" ca="1" si="0"/>
        <v>0.63863750527355923</v>
      </c>
      <c r="D68" s="50">
        <f t="shared" ca="1" si="1"/>
        <v>2</v>
      </c>
      <c r="E68" s="51">
        <f t="shared" ca="1" si="2"/>
        <v>0.97633715255018627</v>
      </c>
      <c r="F68" s="50">
        <f t="shared" ca="1" si="3"/>
        <v>6</v>
      </c>
      <c r="G68" s="50">
        <v>5</v>
      </c>
    </row>
    <row r="69" spans="2:7" ht="18.75" x14ac:dyDescent="0.25">
      <c r="B69" s="50">
        <v>57</v>
      </c>
      <c r="C69" s="51">
        <f t="shared" ca="1" si="0"/>
        <v>0.65838134757080669</v>
      </c>
      <c r="D69" s="50">
        <f t="shared" ca="1" si="1"/>
        <v>2</v>
      </c>
      <c r="E69" s="51">
        <f t="shared" ca="1" si="2"/>
        <v>0.42896237817084826</v>
      </c>
      <c r="F69" s="50">
        <f t="shared" ca="1" si="3"/>
        <v>5</v>
      </c>
      <c r="G69" s="50">
        <v>3</v>
      </c>
    </row>
    <row r="70" spans="2:7" ht="18.75" x14ac:dyDescent="0.25">
      <c r="B70" s="50">
        <v>58</v>
      </c>
      <c r="C70" s="51">
        <f t="shared" ca="1" si="0"/>
        <v>0.5565910816988181</v>
      </c>
      <c r="D70" s="50">
        <f t="shared" ca="1" si="1"/>
        <v>2</v>
      </c>
      <c r="E70" s="51">
        <f t="shared" ca="1" si="2"/>
        <v>0.72525365680188247</v>
      </c>
      <c r="F70" s="50">
        <f t="shared" ca="1" si="3"/>
        <v>5</v>
      </c>
      <c r="G70" s="50">
        <v>4</v>
      </c>
    </row>
    <row r="71" spans="2:7" ht="18.75" x14ac:dyDescent="0.25">
      <c r="B71" s="50">
        <v>59</v>
      </c>
      <c r="C71" s="51">
        <f t="shared" ca="1" si="0"/>
        <v>0.68548673912237179</v>
      </c>
      <c r="D71" s="50">
        <f t="shared" ca="1" si="1"/>
        <v>2</v>
      </c>
      <c r="E71" s="51">
        <f t="shared" ca="1" si="2"/>
        <v>0.14294938538537461</v>
      </c>
      <c r="F71" s="50">
        <f t="shared" ca="1" si="3"/>
        <v>5</v>
      </c>
      <c r="G71" s="50">
        <v>5</v>
      </c>
    </row>
    <row r="72" spans="2:7" ht="18.75" x14ac:dyDescent="0.25">
      <c r="B72" s="50">
        <v>60</v>
      </c>
      <c r="C72" s="51">
        <f t="shared" ca="1" si="0"/>
        <v>0.80245184917324541</v>
      </c>
      <c r="D72" s="50">
        <f t="shared" ca="1" si="1"/>
        <v>2</v>
      </c>
      <c r="E72" s="51">
        <f t="shared" ca="1" si="2"/>
        <v>0.31224978709892948</v>
      </c>
      <c r="F72" s="50">
        <f t="shared" ca="1" si="3"/>
        <v>5</v>
      </c>
      <c r="G72" s="50">
        <v>4</v>
      </c>
    </row>
    <row r="73" spans="2:7" ht="18.75" x14ac:dyDescent="0.25">
      <c r="B73" s="50">
        <v>61</v>
      </c>
      <c r="C73" s="51">
        <f t="shared" ca="1" si="0"/>
        <v>3.3033089100435675E-2</v>
      </c>
      <c r="D73" s="50">
        <f t="shared" ca="1" si="1"/>
        <v>1</v>
      </c>
      <c r="E73" s="51">
        <f t="shared" ca="1" si="2"/>
        <v>0.53232736762228172</v>
      </c>
      <c r="F73" s="50">
        <f t="shared" ca="1" si="3"/>
        <v>4</v>
      </c>
      <c r="G73" s="50">
        <v>4</v>
      </c>
    </row>
    <row r="74" spans="2:7" ht="18.75" x14ac:dyDescent="0.25">
      <c r="B74" s="50">
        <v>62</v>
      </c>
      <c r="C74" s="51">
        <f t="shared" ca="1" si="0"/>
        <v>3.7416481863716045E-2</v>
      </c>
      <c r="D74" s="50">
        <f t="shared" ca="1" si="1"/>
        <v>1</v>
      </c>
      <c r="E74" s="51">
        <f t="shared" ca="1" si="2"/>
        <v>0.29883631312265113</v>
      </c>
      <c r="F74" s="50">
        <f t="shared" ca="1" si="3"/>
        <v>3</v>
      </c>
      <c r="G74" s="50">
        <v>5</v>
      </c>
    </row>
    <row r="75" spans="2:7" ht="18.75" x14ac:dyDescent="0.25">
      <c r="B75" s="50">
        <v>63</v>
      </c>
      <c r="C75" s="51">
        <f t="shared" ca="1" si="0"/>
        <v>0.83107367931049381</v>
      </c>
      <c r="D75" s="50">
        <f t="shared" ca="1" si="1"/>
        <v>2</v>
      </c>
      <c r="E75" s="51">
        <f t="shared" ca="1" si="2"/>
        <v>2.6711791448771227E-2</v>
      </c>
      <c r="F75" s="50">
        <f t="shared" ca="1" si="3"/>
        <v>5</v>
      </c>
      <c r="G75" s="50">
        <v>4</v>
      </c>
    </row>
    <row r="76" spans="2:7" ht="18.75" x14ac:dyDescent="0.25">
      <c r="B76" s="50">
        <v>64</v>
      </c>
      <c r="C76" s="51">
        <f t="shared" ca="1" si="0"/>
        <v>0.92604881616850543</v>
      </c>
      <c r="D76" s="50">
        <f t="shared" ca="1" si="1"/>
        <v>2</v>
      </c>
      <c r="E76" s="51">
        <f t="shared" ca="1" si="2"/>
        <v>0.35598026580075148</v>
      </c>
      <c r="F76" s="50">
        <f t="shared" ca="1" si="3"/>
        <v>5</v>
      </c>
      <c r="G76" s="50">
        <v>4</v>
      </c>
    </row>
    <row r="77" spans="2:7" ht="18.75" x14ac:dyDescent="0.25">
      <c r="B77" s="50">
        <v>65</v>
      </c>
      <c r="C77" s="51">
        <f t="shared" ca="1" si="0"/>
        <v>0.55835162856403364</v>
      </c>
      <c r="D77" s="50">
        <f t="shared" ca="1" si="1"/>
        <v>2</v>
      </c>
      <c r="E77" s="51">
        <f t="shared" ca="1" si="2"/>
        <v>0.22277584220421454</v>
      </c>
      <c r="F77" s="50">
        <f t="shared" ca="1" si="3"/>
        <v>5</v>
      </c>
      <c r="G77" s="50">
        <v>4</v>
      </c>
    </row>
    <row r="78" spans="2:7" ht="18.75" x14ac:dyDescent="0.25">
      <c r="B78" s="50">
        <v>66</v>
      </c>
      <c r="C78" s="51">
        <f t="shared" ref="C78:C141" ca="1" si="4">RAND()</f>
        <v>0.14865472008417235</v>
      </c>
      <c r="D78" s="50">
        <f t="shared" ref="D78:D141" ca="1" si="5">IF(C78&lt;=0.4,1,2)</f>
        <v>1</v>
      </c>
      <c r="E78" s="51">
        <f t="shared" ref="E78:E141" ca="1" si="6">RAND()</f>
        <v>0.63729833124881219</v>
      </c>
      <c r="F78" s="50">
        <f t="shared" ref="F78:F141" ca="1" si="7">IF(D78=1,IF(E78&lt;=0.3,3,4),IF(E78&lt;=0.8,5,6))</f>
        <v>4</v>
      </c>
      <c r="G78" s="50">
        <v>5</v>
      </c>
    </row>
    <row r="79" spans="2:7" ht="18.75" x14ac:dyDescent="0.25">
      <c r="B79" s="50">
        <v>67</v>
      </c>
      <c r="C79" s="51">
        <f t="shared" ca="1" si="4"/>
        <v>0.125557350520073</v>
      </c>
      <c r="D79" s="50">
        <f t="shared" ca="1" si="5"/>
        <v>1</v>
      </c>
      <c r="E79" s="51">
        <f t="shared" ca="1" si="6"/>
        <v>0.33759331513059698</v>
      </c>
      <c r="F79" s="50">
        <f t="shared" ca="1" si="7"/>
        <v>4</v>
      </c>
      <c r="G79" s="50">
        <v>5</v>
      </c>
    </row>
    <row r="80" spans="2:7" ht="18.75" x14ac:dyDescent="0.25">
      <c r="B80" s="50">
        <v>68</v>
      </c>
      <c r="C80" s="51">
        <f t="shared" ca="1" si="4"/>
        <v>0.95264181558786987</v>
      </c>
      <c r="D80" s="50">
        <f t="shared" ca="1" si="5"/>
        <v>2</v>
      </c>
      <c r="E80" s="51">
        <f t="shared" ca="1" si="6"/>
        <v>7.0719780279283717E-2</v>
      </c>
      <c r="F80" s="50">
        <f t="shared" ca="1" si="7"/>
        <v>5</v>
      </c>
      <c r="G80" s="50">
        <v>6</v>
      </c>
    </row>
    <row r="81" spans="2:7" ht="18.75" x14ac:dyDescent="0.25">
      <c r="B81" s="50">
        <v>69</v>
      </c>
      <c r="C81" s="51">
        <f t="shared" ca="1" si="4"/>
        <v>0.42572492262206785</v>
      </c>
      <c r="D81" s="50">
        <f t="shared" ca="1" si="5"/>
        <v>2</v>
      </c>
      <c r="E81" s="51">
        <f t="shared" ca="1" si="6"/>
        <v>0.22972067934850426</v>
      </c>
      <c r="F81" s="50">
        <f t="shared" ca="1" si="7"/>
        <v>5</v>
      </c>
      <c r="G81" s="50">
        <v>4</v>
      </c>
    </row>
    <row r="82" spans="2:7" ht="18.75" x14ac:dyDescent="0.25">
      <c r="B82" s="50">
        <v>70</v>
      </c>
      <c r="C82" s="51">
        <f t="shared" ca="1" si="4"/>
        <v>0.59237441011843617</v>
      </c>
      <c r="D82" s="50">
        <f t="shared" ca="1" si="5"/>
        <v>2</v>
      </c>
      <c r="E82" s="51">
        <f t="shared" ca="1" si="6"/>
        <v>0.7181001304704363</v>
      </c>
      <c r="F82" s="50">
        <f t="shared" ca="1" si="7"/>
        <v>5</v>
      </c>
      <c r="G82" s="50">
        <v>3</v>
      </c>
    </row>
    <row r="83" spans="2:7" ht="18.75" x14ac:dyDescent="0.25">
      <c r="B83" s="50">
        <v>71</v>
      </c>
      <c r="C83" s="51">
        <f t="shared" ca="1" si="4"/>
        <v>0.33891175295302089</v>
      </c>
      <c r="D83" s="50">
        <f t="shared" ca="1" si="5"/>
        <v>1</v>
      </c>
      <c r="E83" s="51">
        <f t="shared" ca="1" si="6"/>
        <v>0.44514183388714834</v>
      </c>
      <c r="F83" s="50">
        <f t="shared" ca="1" si="7"/>
        <v>4</v>
      </c>
      <c r="G83" s="50">
        <v>4</v>
      </c>
    </row>
    <row r="84" spans="2:7" ht="18.75" x14ac:dyDescent="0.25">
      <c r="B84" s="50">
        <v>72</v>
      </c>
      <c r="C84" s="51">
        <f t="shared" ca="1" si="4"/>
        <v>0.79725212379038723</v>
      </c>
      <c r="D84" s="50">
        <f t="shared" ca="1" si="5"/>
        <v>2</v>
      </c>
      <c r="E84" s="51">
        <f t="shared" ca="1" si="6"/>
        <v>0.25609968624132096</v>
      </c>
      <c r="F84" s="50">
        <f t="shared" ca="1" si="7"/>
        <v>5</v>
      </c>
      <c r="G84" s="50">
        <v>4</v>
      </c>
    </row>
    <row r="85" spans="2:7" ht="18.75" x14ac:dyDescent="0.25">
      <c r="B85" s="50">
        <v>73</v>
      </c>
      <c r="C85" s="51">
        <f t="shared" ca="1" si="4"/>
        <v>7.0302127833252626E-2</v>
      </c>
      <c r="D85" s="50">
        <f t="shared" ca="1" si="5"/>
        <v>1</v>
      </c>
      <c r="E85" s="51">
        <f t="shared" ca="1" si="6"/>
        <v>0.2898179355356173</v>
      </c>
      <c r="F85" s="50">
        <f t="shared" ca="1" si="7"/>
        <v>3</v>
      </c>
      <c r="G85" s="50">
        <v>4</v>
      </c>
    </row>
    <row r="86" spans="2:7" ht="18.75" x14ac:dyDescent="0.25">
      <c r="B86" s="50">
        <v>74</v>
      </c>
      <c r="C86" s="51">
        <f t="shared" ca="1" si="4"/>
        <v>3.0445916200398049E-2</v>
      </c>
      <c r="D86" s="50">
        <f t="shared" ca="1" si="5"/>
        <v>1</v>
      </c>
      <c r="E86" s="51">
        <f t="shared" ca="1" si="6"/>
        <v>0.36113801263060474</v>
      </c>
      <c r="F86" s="50">
        <f t="shared" ca="1" si="7"/>
        <v>4</v>
      </c>
      <c r="G86" s="50">
        <v>4</v>
      </c>
    </row>
    <row r="87" spans="2:7" ht="18.75" x14ac:dyDescent="0.25">
      <c r="B87" s="50">
        <v>75</v>
      </c>
      <c r="C87" s="51">
        <f t="shared" ca="1" si="4"/>
        <v>0.94845789032985683</v>
      </c>
      <c r="D87" s="50">
        <f t="shared" ca="1" si="5"/>
        <v>2</v>
      </c>
      <c r="E87" s="51">
        <f t="shared" ca="1" si="6"/>
        <v>0.74891618000862303</v>
      </c>
      <c r="F87" s="50">
        <f t="shared" ca="1" si="7"/>
        <v>5</v>
      </c>
      <c r="G87" s="50">
        <v>5</v>
      </c>
    </row>
    <row r="88" spans="2:7" ht="18.75" x14ac:dyDescent="0.25">
      <c r="B88" s="50">
        <v>76</v>
      </c>
      <c r="C88" s="51">
        <f t="shared" ca="1" si="4"/>
        <v>0.37207492905380024</v>
      </c>
      <c r="D88" s="50">
        <f t="shared" ca="1" si="5"/>
        <v>1</v>
      </c>
      <c r="E88" s="51">
        <f t="shared" ca="1" si="6"/>
        <v>0.64555318330137768</v>
      </c>
      <c r="F88" s="50">
        <f t="shared" ca="1" si="7"/>
        <v>4</v>
      </c>
      <c r="G88" s="50">
        <v>5</v>
      </c>
    </row>
    <row r="89" spans="2:7" ht="18.75" x14ac:dyDescent="0.25">
      <c r="B89" s="50">
        <v>77</v>
      </c>
      <c r="C89" s="51">
        <f t="shared" ca="1" si="4"/>
        <v>0.50100567092431836</v>
      </c>
      <c r="D89" s="50">
        <f t="shared" ca="1" si="5"/>
        <v>2</v>
      </c>
      <c r="E89" s="51">
        <f t="shared" ca="1" si="6"/>
        <v>0.22142222300422643</v>
      </c>
      <c r="F89" s="50">
        <f t="shared" ca="1" si="7"/>
        <v>5</v>
      </c>
      <c r="G89" s="50">
        <v>5</v>
      </c>
    </row>
    <row r="90" spans="2:7" ht="18.75" x14ac:dyDescent="0.25">
      <c r="B90" s="50">
        <v>78</v>
      </c>
      <c r="C90" s="51">
        <f t="shared" ca="1" si="4"/>
        <v>0.93151540669476574</v>
      </c>
      <c r="D90" s="50">
        <f t="shared" ca="1" si="5"/>
        <v>2</v>
      </c>
      <c r="E90" s="51">
        <f t="shared" ca="1" si="6"/>
        <v>0.74397464215772613</v>
      </c>
      <c r="F90" s="50">
        <f t="shared" ca="1" si="7"/>
        <v>5</v>
      </c>
      <c r="G90" s="50">
        <v>5</v>
      </c>
    </row>
    <row r="91" spans="2:7" ht="18.75" x14ac:dyDescent="0.25">
      <c r="B91" s="50">
        <v>79</v>
      </c>
      <c r="C91" s="51">
        <f t="shared" ca="1" si="4"/>
        <v>7.5585384911948661E-2</v>
      </c>
      <c r="D91" s="50">
        <f t="shared" ca="1" si="5"/>
        <v>1</v>
      </c>
      <c r="E91" s="51">
        <f t="shared" ca="1" si="6"/>
        <v>0.32647718874854514</v>
      </c>
      <c r="F91" s="50">
        <f t="shared" ca="1" si="7"/>
        <v>4</v>
      </c>
      <c r="G91" s="50">
        <v>4</v>
      </c>
    </row>
    <row r="92" spans="2:7" ht="18.75" x14ac:dyDescent="0.25">
      <c r="B92" s="50">
        <v>80</v>
      </c>
      <c r="C92" s="51">
        <f t="shared" ca="1" si="4"/>
        <v>0.1623291149545637</v>
      </c>
      <c r="D92" s="50">
        <f t="shared" ca="1" si="5"/>
        <v>1</v>
      </c>
      <c r="E92" s="51">
        <f t="shared" ca="1" si="6"/>
        <v>0.15548643858767386</v>
      </c>
      <c r="F92" s="50">
        <f t="shared" ca="1" si="7"/>
        <v>3</v>
      </c>
      <c r="G92" s="50">
        <v>5</v>
      </c>
    </row>
    <row r="93" spans="2:7" ht="18.75" x14ac:dyDescent="0.25">
      <c r="B93" s="50">
        <v>81</v>
      </c>
      <c r="C93" s="51">
        <f t="shared" ca="1" si="4"/>
        <v>0.8174173034337785</v>
      </c>
      <c r="D93" s="50">
        <f t="shared" ca="1" si="5"/>
        <v>2</v>
      </c>
      <c r="E93" s="51">
        <f t="shared" ca="1" si="6"/>
        <v>0.78991981268218503</v>
      </c>
      <c r="F93" s="50">
        <f t="shared" ca="1" si="7"/>
        <v>5</v>
      </c>
      <c r="G93" s="50">
        <v>6</v>
      </c>
    </row>
    <row r="94" spans="2:7" ht="18.75" x14ac:dyDescent="0.25">
      <c r="B94" s="50">
        <v>82</v>
      </c>
      <c r="C94" s="51">
        <f t="shared" ca="1" si="4"/>
        <v>0.70462824076737751</v>
      </c>
      <c r="D94" s="50">
        <f t="shared" ca="1" si="5"/>
        <v>2</v>
      </c>
      <c r="E94" s="51">
        <f t="shared" ca="1" si="6"/>
        <v>0.22822376862092508</v>
      </c>
      <c r="F94" s="50">
        <f t="shared" ca="1" si="7"/>
        <v>5</v>
      </c>
      <c r="G94" s="50">
        <v>3</v>
      </c>
    </row>
    <row r="95" spans="2:7" ht="18.75" x14ac:dyDescent="0.25">
      <c r="B95" s="50">
        <v>83</v>
      </c>
      <c r="C95" s="51">
        <f t="shared" ca="1" si="4"/>
        <v>0.87495161858952164</v>
      </c>
      <c r="D95" s="50">
        <f t="shared" ca="1" si="5"/>
        <v>2</v>
      </c>
      <c r="E95" s="51">
        <f t="shared" ca="1" si="6"/>
        <v>0.42008460808391035</v>
      </c>
      <c r="F95" s="50">
        <f t="shared" ca="1" si="7"/>
        <v>5</v>
      </c>
      <c r="G95" s="50">
        <v>5</v>
      </c>
    </row>
    <row r="96" spans="2:7" ht="18.75" x14ac:dyDescent="0.25">
      <c r="B96" s="50">
        <v>84</v>
      </c>
      <c r="C96" s="51">
        <f t="shared" ca="1" si="4"/>
        <v>0.19263769804248088</v>
      </c>
      <c r="D96" s="50">
        <f t="shared" ca="1" si="5"/>
        <v>1</v>
      </c>
      <c r="E96" s="51">
        <f t="shared" ca="1" si="6"/>
        <v>0.12348034039807787</v>
      </c>
      <c r="F96" s="50">
        <f t="shared" ca="1" si="7"/>
        <v>3</v>
      </c>
      <c r="G96" s="50">
        <v>5</v>
      </c>
    </row>
    <row r="97" spans="2:7" ht="18.75" x14ac:dyDescent="0.25">
      <c r="B97" s="50">
        <v>85</v>
      </c>
      <c r="C97" s="51">
        <f t="shared" ca="1" si="4"/>
        <v>0.85864158298369853</v>
      </c>
      <c r="D97" s="50">
        <f t="shared" ca="1" si="5"/>
        <v>2</v>
      </c>
      <c r="E97" s="51">
        <f t="shared" ca="1" si="6"/>
        <v>0.67091733655841579</v>
      </c>
      <c r="F97" s="50">
        <f t="shared" ca="1" si="7"/>
        <v>5</v>
      </c>
      <c r="G97" s="50">
        <v>5</v>
      </c>
    </row>
    <row r="98" spans="2:7" ht="18.75" x14ac:dyDescent="0.25">
      <c r="B98" s="50">
        <v>86</v>
      </c>
      <c r="C98" s="51">
        <f t="shared" ca="1" si="4"/>
        <v>0.70203788682851676</v>
      </c>
      <c r="D98" s="50">
        <f t="shared" ca="1" si="5"/>
        <v>2</v>
      </c>
      <c r="E98" s="51">
        <f t="shared" ca="1" si="6"/>
        <v>1.8472886083851336E-2</v>
      </c>
      <c r="F98" s="50">
        <f t="shared" ca="1" si="7"/>
        <v>5</v>
      </c>
      <c r="G98" s="50">
        <v>6</v>
      </c>
    </row>
    <row r="99" spans="2:7" ht="18.75" x14ac:dyDescent="0.25">
      <c r="B99" s="50">
        <v>87</v>
      </c>
      <c r="C99" s="51">
        <f t="shared" ca="1" si="4"/>
        <v>0.20764823599739535</v>
      </c>
      <c r="D99" s="50">
        <f t="shared" ca="1" si="5"/>
        <v>1</v>
      </c>
      <c r="E99" s="51">
        <f t="shared" ca="1" si="6"/>
        <v>0.64961851112277624</v>
      </c>
      <c r="F99" s="50">
        <f t="shared" ca="1" si="7"/>
        <v>4</v>
      </c>
      <c r="G99" s="50">
        <v>5</v>
      </c>
    </row>
    <row r="100" spans="2:7" ht="18.75" x14ac:dyDescent="0.25">
      <c r="B100" s="50">
        <v>88</v>
      </c>
      <c r="C100" s="51">
        <f t="shared" ca="1" si="4"/>
        <v>0.67777733710824251</v>
      </c>
      <c r="D100" s="50">
        <f t="shared" ca="1" si="5"/>
        <v>2</v>
      </c>
      <c r="E100" s="51">
        <f t="shared" ca="1" si="6"/>
        <v>0.91808238921385643</v>
      </c>
      <c r="F100" s="50">
        <f t="shared" ca="1" si="7"/>
        <v>6</v>
      </c>
      <c r="G100" s="50">
        <v>3</v>
      </c>
    </row>
    <row r="101" spans="2:7" ht="18.75" x14ac:dyDescent="0.25">
      <c r="B101" s="50">
        <v>89</v>
      </c>
      <c r="C101" s="51">
        <f t="shared" ca="1" si="4"/>
        <v>0.23215478987568161</v>
      </c>
      <c r="D101" s="50">
        <f t="shared" ca="1" si="5"/>
        <v>1</v>
      </c>
      <c r="E101" s="51">
        <f t="shared" ca="1" si="6"/>
        <v>0.75659752094656962</v>
      </c>
      <c r="F101" s="50">
        <f t="shared" ca="1" si="7"/>
        <v>4</v>
      </c>
      <c r="G101" s="50">
        <v>5</v>
      </c>
    </row>
    <row r="102" spans="2:7" ht="18.75" x14ac:dyDescent="0.25">
      <c r="B102" s="50">
        <v>90</v>
      </c>
      <c r="C102" s="51">
        <f t="shared" ca="1" si="4"/>
        <v>0.25502774196880373</v>
      </c>
      <c r="D102" s="50">
        <f t="shared" ca="1" si="5"/>
        <v>1</v>
      </c>
      <c r="E102" s="51">
        <f t="shared" ca="1" si="6"/>
        <v>0.89642293267114814</v>
      </c>
      <c r="F102" s="50">
        <f t="shared" ca="1" si="7"/>
        <v>4</v>
      </c>
      <c r="G102" s="50">
        <v>5</v>
      </c>
    </row>
    <row r="103" spans="2:7" ht="18.75" x14ac:dyDescent="0.25">
      <c r="B103" s="50">
        <v>91</v>
      </c>
      <c r="C103" s="51">
        <f t="shared" ca="1" si="4"/>
        <v>0.56282752038042938</v>
      </c>
      <c r="D103" s="50">
        <f t="shared" ca="1" si="5"/>
        <v>2</v>
      </c>
      <c r="E103" s="51">
        <f t="shared" ca="1" si="6"/>
        <v>0.4467574281438681</v>
      </c>
      <c r="F103" s="50">
        <f t="shared" ca="1" si="7"/>
        <v>5</v>
      </c>
      <c r="G103" s="50">
        <v>4</v>
      </c>
    </row>
    <row r="104" spans="2:7" ht="18.75" x14ac:dyDescent="0.25">
      <c r="B104" s="50">
        <v>92</v>
      </c>
      <c r="C104" s="51">
        <f t="shared" ca="1" si="4"/>
        <v>0.80333634787159469</v>
      </c>
      <c r="D104" s="50">
        <f t="shared" ca="1" si="5"/>
        <v>2</v>
      </c>
      <c r="E104" s="51">
        <f t="shared" ca="1" si="6"/>
        <v>0.99681777376350311</v>
      </c>
      <c r="F104" s="50">
        <f t="shared" ca="1" si="7"/>
        <v>6</v>
      </c>
      <c r="G104" s="50">
        <v>5</v>
      </c>
    </row>
    <row r="105" spans="2:7" ht="18.75" x14ac:dyDescent="0.25">
      <c r="B105" s="50">
        <v>93</v>
      </c>
      <c r="C105" s="51">
        <f t="shared" ca="1" si="4"/>
        <v>0.86665816713974819</v>
      </c>
      <c r="D105" s="50">
        <f t="shared" ca="1" si="5"/>
        <v>2</v>
      </c>
      <c r="E105" s="51">
        <f t="shared" ca="1" si="6"/>
        <v>9.8348898049129607E-2</v>
      </c>
      <c r="F105" s="50">
        <f t="shared" ca="1" si="7"/>
        <v>5</v>
      </c>
      <c r="G105" s="50">
        <v>4</v>
      </c>
    </row>
    <row r="106" spans="2:7" ht="18.75" x14ac:dyDescent="0.25">
      <c r="B106" s="50">
        <v>94</v>
      </c>
      <c r="C106" s="51">
        <f t="shared" ca="1" si="4"/>
        <v>5.6226350179388263E-2</v>
      </c>
      <c r="D106" s="50">
        <f t="shared" ca="1" si="5"/>
        <v>1</v>
      </c>
      <c r="E106" s="51">
        <f t="shared" ca="1" si="6"/>
        <v>7.3473120268129466E-2</v>
      </c>
      <c r="F106" s="50">
        <f t="shared" ca="1" si="7"/>
        <v>3</v>
      </c>
      <c r="G106" s="50">
        <v>4</v>
      </c>
    </row>
    <row r="107" spans="2:7" ht="18.75" x14ac:dyDescent="0.25">
      <c r="B107" s="50">
        <v>95</v>
      </c>
      <c r="C107" s="51">
        <f t="shared" ca="1" si="4"/>
        <v>0.87224936799078367</v>
      </c>
      <c r="D107" s="50">
        <f t="shared" ca="1" si="5"/>
        <v>2</v>
      </c>
      <c r="E107" s="51">
        <f t="shared" ca="1" si="6"/>
        <v>0.39821846627967949</v>
      </c>
      <c r="F107" s="50">
        <f t="shared" ca="1" si="7"/>
        <v>5</v>
      </c>
      <c r="G107" s="50">
        <v>5</v>
      </c>
    </row>
    <row r="108" spans="2:7" ht="18.75" x14ac:dyDescent="0.25">
      <c r="B108" s="50">
        <v>96</v>
      </c>
      <c r="C108" s="51">
        <f t="shared" ca="1" si="4"/>
        <v>9.4488516191019944E-2</v>
      </c>
      <c r="D108" s="50">
        <f t="shared" ca="1" si="5"/>
        <v>1</v>
      </c>
      <c r="E108" s="51">
        <f t="shared" ca="1" si="6"/>
        <v>0.91959717250147899</v>
      </c>
      <c r="F108" s="50">
        <f t="shared" ca="1" si="7"/>
        <v>4</v>
      </c>
      <c r="G108" s="50">
        <v>5</v>
      </c>
    </row>
    <row r="109" spans="2:7" ht="18.75" x14ac:dyDescent="0.25">
      <c r="B109" s="50">
        <v>97</v>
      </c>
      <c r="C109" s="51">
        <f t="shared" ca="1" si="4"/>
        <v>0.44953934332357115</v>
      </c>
      <c r="D109" s="50">
        <f t="shared" ca="1" si="5"/>
        <v>2</v>
      </c>
      <c r="E109" s="51">
        <f t="shared" ca="1" si="6"/>
        <v>9.2964433250791845E-2</v>
      </c>
      <c r="F109" s="50">
        <f t="shared" ca="1" si="7"/>
        <v>5</v>
      </c>
      <c r="G109" s="50">
        <v>5</v>
      </c>
    </row>
    <row r="110" spans="2:7" ht="18.75" x14ac:dyDescent="0.25">
      <c r="B110" s="50">
        <v>98</v>
      </c>
      <c r="C110" s="51">
        <f t="shared" ca="1" si="4"/>
        <v>0.48986713647889035</v>
      </c>
      <c r="D110" s="50">
        <f t="shared" ca="1" si="5"/>
        <v>2</v>
      </c>
      <c r="E110" s="51">
        <f t="shared" ca="1" si="6"/>
        <v>0.84751308692456617</v>
      </c>
      <c r="F110" s="50">
        <f t="shared" ca="1" si="7"/>
        <v>6</v>
      </c>
      <c r="G110" s="50">
        <v>6</v>
      </c>
    </row>
    <row r="111" spans="2:7" ht="18.75" x14ac:dyDescent="0.25">
      <c r="B111" s="50">
        <v>99</v>
      </c>
      <c r="C111" s="51">
        <f t="shared" ca="1" si="4"/>
        <v>0.21473529464394303</v>
      </c>
      <c r="D111" s="50">
        <f t="shared" ca="1" si="5"/>
        <v>1</v>
      </c>
      <c r="E111" s="51">
        <f t="shared" ca="1" si="6"/>
        <v>0.38999972945669781</v>
      </c>
      <c r="F111" s="50">
        <f t="shared" ca="1" si="7"/>
        <v>4</v>
      </c>
      <c r="G111" s="50">
        <v>3</v>
      </c>
    </row>
    <row r="112" spans="2:7" ht="18.75" x14ac:dyDescent="0.25">
      <c r="B112" s="50">
        <v>100</v>
      </c>
      <c r="C112" s="51">
        <f t="shared" ca="1" si="4"/>
        <v>0.56371416897206805</v>
      </c>
      <c r="D112" s="50">
        <f t="shared" ca="1" si="5"/>
        <v>2</v>
      </c>
      <c r="E112" s="51">
        <f t="shared" ca="1" si="6"/>
        <v>0.16965578129554271</v>
      </c>
      <c r="F112" s="50">
        <f t="shared" ca="1" si="7"/>
        <v>5</v>
      </c>
      <c r="G112" s="50">
        <v>5</v>
      </c>
    </row>
    <row r="113" spans="2:7" ht="18.75" x14ac:dyDescent="0.25">
      <c r="B113" s="50">
        <v>101</v>
      </c>
      <c r="C113" s="51">
        <f t="shared" ca="1" si="4"/>
        <v>0.32877759729701994</v>
      </c>
      <c r="D113" s="50">
        <f t="shared" ca="1" si="5"/>
        <v>1</v>
      </c>
      <c r="E113" s="51">
        <f t="shared" ca="1" si="6"/>
        <v>0.65926035238163849</v>
      </c>
      <c r="F113" s="50">
        <f t="shared" ca="1" si="7"/>
        <v>4</v>
      </c>
      <c r="G113" s="50">
        <v>3</v>
      </c>
    </row>
    <row r="114" spans="2:7" ht="18.75" x14ac:dyDescent="0.25">
      <c r="B114" s="50">
        <v>102</v>
      </c>
      <c r="C114" s="51">
        <f t="shared" ca="1" si="4"/>
        <v>0.96260284060429246</v>
      </c>
      <c r="D114" s="50">
        <f t="shared" ca="1" si="5"/>
        <v>2</v>
      </c>
      <c r="E114" s="51">
        <f t="shared" ca="1" si="6"/>
        <v>0.88389293860240103</v>
      </c>
      <c r="F114" s="50">
        <f t="shared" ca="1" si="7"/>
        <v>6</v>
      </c>
      <c r="G114" s="50">
        <v>6</v>
      </c>
    </row>
    <row r="115" spans="2:7" ht="18.75" x14ac:dyDescent="0.25">
      <c r="B115" s="50">
        <v>103</v>
      </c>
      <c r="C115" s="51">
        <f t="shared" ca="1" si="4"/>
        <v>0.57883670619849648</v>
      </c>
      <c r="D115" s="50">
        <f t="shared" ca="1" si="5"/>
        <v>2</v>
      </c>
      <c r="E115" s="51">
        <f t="shared" ca="1" si="6"/>
        <v>0.25314263306827822</v>
      </c>
      <c r="F115" s="50">
        <f t="shared" ca="1" si="7"/>
        <v>5</v>
      </c>
      <c r="G115" s="50">
        <v>3</v>
      </c>
    </row>
    <row r="116" spans="2:7" ht="18.75" x14ac:dyDescent="0.25">
      <c r="B116" s="50">
        <v>104</v>
      </c>
      <c r="C116" s="51">
        <f t="shared" ca="1" si="4"/>
        <v>0.11493066379345995</v>
      </c>
      <c r="D116" s="50">
        <f t="shared" ca="1" si="5"/>
        <v>1</v>
      </c>
      <c r="E116" s="51">
        <f t="shared" ca="1" si="6"/>
        <v>0.88111457174897401</v>
      </c>
      <c r="F116" s="50">
        <f t="shared" ca="1" si="7"/>
        <v>4</v>
      </c>
      <c r="G116" s="50">
        <v>5</v>
      </c>
    </row>
    <row r="117" spans="2:7" ht="18.75" x14ac:dyDescent="0.25">
      <c r="B117" s="50">
        <v>105</v>
      </c>
      <c r="C117" s="51">
        <f t="shared" ca="1" si="4"/>
        <v>0.71348767520854761</v>
      </c>
      <c r="D117" s="50">
        <f t="shared" ca="1" si="5"/>
        <v>2</v>
      </c>
      <c r="E117" s="51">
        <f t="shared" ca="1" si="6"/>
        <v>0.51374249859139387</v>
      </c>
      <c r="F117" s="50">
        <f t="shared" ca="1" si="7"/>
        <v>5</v>
      </c>
      <c r="G117" s="50">
        <v>4</v>
      </c>
    </row>
    <row r="118" spans="2:7" ht="18.75" x14ac:dyDescent="0.25">
      <c r="B118" s="50">
        <v>106</v>
      </c>
      <c r="C118" s="51">
        <f t="shared" ca="1" si="4"/>
        <v>0.26866462276667358</v>
      </c>
      <c r="D118" s="50">
        <f t="shared" ca="1" si="5"/>
        <v>1</v>
      </c>
      <c r="E118" s="51">
        <f t="shared" ca="1" si="6"/>
        <v>4.1792417270875126E-2</v>
      </c>
      <c r="F118" s="50">
        <f t="shared" ca="1" si="7"/>
        <v>3</v>
      </c>
      <c r="G118" s="50">
        <v>4</v>
      </c>
    </row>
    <row r="119" spans="2:7" ht="18.75" x14ac:dyDescent="0.25">
      <c r="B119" s="50">
        <v>107</v>
      </c>
      <c r="C119" s="51">
        <f t="shared" ca="1" si="4"/>
        <v>0.9576563735246153</v>
      </c>
      <c r="D119" s="50">
        <f t="shared" ca="1" si="5"/>
        <v>2</v>
      </c>
      <c r="E119" s="51">
        <f t="shared" ca="1" si="6"/>
        <v>0.37311641575376553</v>
      </c>
      <c r="F119" s="50">
        <f t="shared" ca="1" si="7"/>
        <v>5</v>
      </c>
      <c r="G119" s="50">
        <v>3</v>
      </c>
    </row>
    <row r="120" spans="2:7" ht="18.75" x14ac:dyDescent="0.25">
      <c r="B120" s="50">
        <v>108</v>
      </c>
      <c r="C120" s="51">
        <f t="shared" ca="1" si="4"/>
        <v>0.95703247509377776</v>
      </c>
      <c r="D120" s="50">
        <f t="shared" ca="1" si="5"/>
        <v>2</v>
      </c>
      <c r="E120" s="51">
        <f t="shared" ca="1" si="6"/>
        <v>0.72906502505769066</v>
      </c>
      <c r="F120" s="50">
        <f t="shared" ca="1" si="7"/>
        <v>5</v>
      </c>
      <c r="G120" s="50">
        <v>3</v>
      </c>
    </row>
    <row r="121" spans="2:7" ht="18.75" x14ac:dyDescent="0.25">
      <c r="B121" s="50">
        <v>109</v>
      </c>
      <c r="C121" s="51">
        <f t="shared" ca="1" si="4"/>
        <v>0.45752589166104063</v>
      </c>
      <c r="D121" s="50">
        <f t="shared" ca="1" si="5"/>
        <v>2</v>
      </c>
      <c r="E121" s="51">
        <f t="shared" ca="1" si="6"/>
        <v>0.25658617165255171</v>
      </c>
      <c r="F121" s="50">
        <f t="shared" ca="1" si="7"/>
        <v>5</v>
      </c>
      <c r="G121" s="50">
        <v>3</v>
      </c>
    </row>
    <row r="122" spans="2:7" ht="18.75" x14ac:dyDescent="0.25">
      <c r="B122" s="50">
        <v>110</v>
      </c>
      <c r="C122" s="51">
        <f t="shared" ca="1" si="4"/>
        <v>0.33664660113042799</v>
      </c>
      <c r="D122" s="50">
        <f t="shared" ca="1" si="5"/>
        <v>1</v>
      </c>
      <c r="E122" s="51">
        <f t="shared" ca="1" si="6"/>
        <v>0.1959172782554639</v>
      </c>
      <c r="F122" s="50">
        <f t="shared" ca="1" si="7"/>
        <v>3</v>
      </c>
      <c r="G122" s="50">
        <v>5</v>
      </c>
    </row>
    <row r="123" spans="2:7" ht="18.75" x14ac:dyDescent="0.25">
      <c r="B123" s="50">
        <v>111</v>
      </c>
      <c r="C123" s="51">
        <f t="shared" ca="1" si="4"/>
        <v>0.84237689420963835</v>
      </c>
      <c r="D123" s="50">
        <f t="shared" ca="1" si="5"/>
        <v>2</v>
      </c>
      <c r="E123" s="51">
        <f t="shared" ca="1" si="6"/>
        <v>9.9129901580213731E-2</v>
      </c>
      <c r="F123" s="50">
        <f t="shared" ca="1" si="7"/>
        <v>5</v>
      </c>
      <c r="G123" s="50">
        <v>3</v>
      </c>
    </row>
    <row r="124" spans="2:7" ht="18.75" x14ac:dyDescent="0.25">
      <c r="B124" s="50">
        <v>112</v>
      </c>
      <c r="C124" s="51">
        <f t="shared" ca="1" si="4"/>
        <v>0.52608772173795215</v>
      </c>
      <c r="D124" s="50">
        <f t="shared" ca="1" si="5"/>
        <v>2</v>
      </c>
      <c r="E124" s="51">
        <f t="shared" ca="1" si="6"/>
        <v>0.44716725642258837</v>
      </c>
      <c r="F124" s="50">
        <f t="shared" ca="1" si="7"/>
        <v>5</v>
      </c>
      <c r="G124" s="50">
        <v>4</v>
      </c>
    </row>
    <row r="125" spans="2:7" ht="18.75" x14ac:dyDescent="0.25">
      <c r="B125" s="50">
        <v>113</v>
      </c>
      <c r="C125" s="51">
        <f t="shared" ca="1" si="4"/>
        <v>0.73979563035086615</v>
      </c>
      <c r="D125" s="50">
        <f t="shared" ca="1" si="5"/>
        <v>2</v>
      </c>
      <c r="E125" s="51">
        <f t="shared" ca="1" si="6"/>
        <v>0.55298466329786555</v>
      </c>
      <c r="F125" s="50">
        <f t="shared" ca="1" si="7"/>
        <v>5</v>
      </c>
      <c r="G125" s="50">
        <v>4</v>
      </c>
    </row>
    <row r="126" spans="2:7" ht="18.75" x14ac:dyDescent="0.25">
      <c r="B126" s="50">
        <v>114</v>
      </c>
      <c r="C126" s="51">
        <f t="shared" ca="1" si="4"/>
        <v>0.44743862516940247</v>
      </c>
      <c r="D126" s="50">
        <f t="shared" ca="1" si="5"/>
        <v>2</v>
      </c>
      <c r="E126" s="51">
        <f t="shared" ca="1" si="6"/>
        <v>0.21620040637017357</v>
      </c>
      <c r="F126" s="50">
        <f t="shared" ca="1" si="7"/>
        <v>5</v>
      </c>
      <c r="G126" s="50">
        <v>6</v>
      </c>
    </row>
    <row r="127" spans="2:7" ht="18.75" x14ac:dyDescent="0.25">
      <c r="B127" s="50">
        <v>115</v>
      </c>
      <c r="C127" s="51">
        <f t="shared" ca="1" si="4"/>
        <v>0.86815015511599225</v>
      </c>
      <c r="D127" s="50">
        <f t="shared" ca="1" si="5"/>
        <v>2</v>
      </c>
      <c r="E127" s="51">
        <f t="shared" ca="1" si="6"/>
        <v>8.5728006580864768E-2</v>
      </c>
      <c r="F127" s="50">
        <f t="shared" ca="1" si="7"/>
        <v>5</v>
      </c>
      <c r="G127" s="50">
        <v>4</v>
      </c>
    </row>
    <row r="128" spans="2:7" ht="18.75" x14ac:dyDescent="0.25">
      <c r="B128" s="50">
        <v>116</v>
      </c>
      <c r="C128" s="51">
        <f t="shared" ca="1" si="4"/>
        <v>2.7875911205704651E-2</v>
      </c>
      <c r="D128" s="50">
        <f t="shared" ca="1" si="5"/>
        <v>1</v>
      </c>
      <c r="E128" s="51">
        <f t="shared" ca="1" si="6"/>
        <v>0.75685467040451426</v>
      </c>
      <c r="F128" s="50">
        <f t="shared" ca="1" si="7"/>
        <v>4</v>
      </c>
      <c r="G128" s="50">
        <v>5</v>
      </c>
    </row>
    <row r="129" spans="2:7" ht="18.75" x14ac:dyDescent="0.25">
      <c r="B129" s="50">
        <v>117</v>
      </c>
      <c r="C129" s="51">
        <f t="shared" ca="1" si="4"/>
        <v>0.77966198462492198</v>
      </c>
      <c r="D129" s="50">
        <f t="shared" ca="1" si="5"/>
        <v>2</v>
      </c>
      <c r="E129" s="51">
        <f t="shared" ca="1" si="6"/>
        <v>0.31243876599387876</v>
      </c>
      <c r="F129" s="50">
        <f t="shared" ca="1" si="7"/>
        <v>5</v>
      </c>
      <c r="G129" s="50">
        <v>5</v>
      </c>
    </row>
    <row r="130" spans="2:7" ht="18.75" x14ac:dyDescent="0.25">
      <c r="B130" s="50">
        <v>118</v>
      </c>
      <c r="C130" s="51">
        <f t="shared" ca="1" si="4"/>
        <v>0.8882377997568307</v>
      </c>
      <c r="D130" s="50">
        <f t="shared" ca="1" si="5"/>
        <v>2</v>
      </c>
      <c r="E130" s="51">
        <f t="shared" ca="1" si="6"/>
        <v>0.17726268085462304</v>
      </c>
      <c r="F130" s="50">
        <f t="shared" ca="1" si="7"/>
        <v>5</v>
      </c>
      <c r="G130" s="50">
        <v>4</v>
      </c>
    </row>
    <row r="131" spans="2:7" ht="18.75" x14ac:dyDescent="0.25">
      <c r="B131" s="50">
        <v>119</v>
      </c>
      <c r="C131" s="51">
        <f t="shared" ca="1" si="4"/>
        <v>0.92019080734905701</v>
      </c>
      <c r="D131" s="50">
        <f t="shared" ca="1" si="5"/>
        <v>2</v>
      </c>
      <c r="E131" s="51">
        <f t="shared" ca="1" si="6"/>
        <v>0.45520039869461915</v>
      </c>
      <c r="F131" s="50">
        <f t="shared" ca="1" si="7"/>
        <v>5</v>
      </c>
      <c r="G131" s="50">
        <v>5</v>
      </c>
    </row>
    <row r="132" spans="2:7" ht="18.75" x14ac:dyDescent="0.25">
      <c r="B132" s="50">
        <v>120</v>
      </c>
      <c r="C132" s="51">
        <f t="shared" ca="1" si="4"/>
        <v>0.2902802128471812</v>
      </c>
      <c r="D132" s="50">
        <f t="shared" ca="1" si="5"/>
        <v>1</v>
      </c>
      <c r="E132" s="51">
        <f t="shared" ca="1" si="6"/>
        <v>0.39569320896128302</v>
      </c>
      <c r="F132" s="50">
        <f t="shared" ca="1" si="7"/>
        <v>4</v>
      </c>
      <c r="G132" s="50">
        <v>4</v>
      </c>
    </row>
    <row r="133" spans="2:7" ht="18.75" x14ac:dyDescent="0.25">
      <c r="B133" s="50">
        <v>121</v>
      </c>
      <c r="C133" s="51">
        <f t="shared" ca="1" si="4"/>
        <v>0.24763297239616522</v>
      </c>
      <c r="D133" s="50">
        <f t="shared" ca="1" si="5"/>
        <v>1</v>
      </c>
      <c r="E133" s="51">
        <f t="shared" ca="1" si="6"/>
        <v>0.20235491936056016</v>
      </c>
      <c r="F133" s="50">
        <f t="shared" ca="1" si="7"/>
        <v>3</v>
      </c>
      <c r="G133" s="50">
        <v>3</v>
      </c>
    </row>
    <row r="134" spans="2:7" ht="18.75" x14ac:dyDescent="0.25">
      <c r="B134" s="50">
        <v>122</v>
      </c>
      <c r="C134" s="51">
        <f t="shared" ca="1" si="4"/>
        <v>0.53591960994476007</v>
      </c>
      <c r="D134" s="50">
        <f t="shared" ca="1" si="5"/>
        <v>2</v>
      </c>
      <c r="E134" s="51">
        <f t="shared" ca="1" si="6"/>
        <v>0.40601631459466847</v>
      </c>
      <c r="F134" s="50">
        <f t="shared" ca="1" si="7"/>
        <v>5</v>
      </c>
      <c r="G134" s="50">
        <v>5</v>
      </c>
    </row>
    <row r="135" spans="2:7" ht="18.75" x14ac:dyDescent="0.25">
      <c r="B135" s="50">
        <v>123</v>
      </c>
      <c r="C135" s="51">
        <f t="shared" ca="1" si="4"/>
        <v>0.24016591345144267</v>
      </c>
      <c r="D135" s="50">
        <f t="shared" ca="1" si="5"/>
        <v>1</v>
      </c>
      <c r="E135" s="51">
        <f t="shared" ca="1" si="6"/>
        <v>0.65874920008790971</v>
      </c>
      <c r="F135" s="50">
        <f t="shared" ca="1" si="7"/>
        <v>4</v>
      </c>
      <c r="G135" s="50">
        <v>4</v>
      </c>
    </row>
    <row r="136" spans="2:7" ht="18.75" x14ac:dyDescent="0.25">
      <c r="B136" s="50">
        <v>124</v>
      </c>
      <c r="C136" s="51">
        <f t="shared" ca="1" si="4"/>
        <v>0.34434183687130027</v>
      </c>
      <c r="D136" s="50">
        <f t="shared" ca="1" si="5"/>
        <v>1</v>
      </c>
      <c r="E136" s="51">
        <f t="shared" ca="1" si="6"/>
        <v>0.65631702960783134</v>
      </c>
      <c r="F136" s="50">
        <f t="shared" ca="1" si="7"/>
        <v>4</v>
      </c>
      <c r="G136" s="50">
        <v>5</v>
      </c>
    </row>
    <row r="137" spans="2:7" ht="18.75" x14ac:dyDescent="0.25">
      <c r="B137" s="50">
        <v>125</v>
      </c>
      <c r="C137" s="51">
        <f t="shared" ca="1" si="4"/>
        <v>0.86409645230360388</v>
      </c>
      <c r="D137" s="50">
        <f t="shared" ca="1" si="5"/>
        <v>2</v>
      </c>
      <c r="E137" s="51">
        <f t="shared" ca="1" si="6"/>
        <v>0.76748277796161535</v>
      </c>
      <c r="F137" s="50">
        <f t="shared" ca="1" si="7"/>
        <v>5</v>
      </c>
      <c r="G137" s="50">
        <v>6</v>
      </c>
    </row>
    <row r="138" spans="2:7" ht="18.75" x14ac:dyDescent="0.25">
      <c r="B138" s="50">
        <v>126</v>
      </c>
      <c r="C138" s="51">
        <f t="shared" ca="1" si="4"/>
        <v>0.97044731550779939</v>
      </c>
      <c r="D138" s="50">
        <f t="shared" ca="1" si="5"/>
        <v>2</v>
      </c>
      <c r="E138" s="51">
        <f t="shared" ca="1" si="6"/>
        <v>0.86188511346188146</v>
      </c>
      <c r="F138" s="50">
        <f t="shared" ca="1" si="7"/>
        <v>6</v>
      </c>
      <c r="G138" s="50">
        <v>3</v>
      </c>
    </row>
    <row r="139" spans="2:7" ht="18.75" x14ac:dyDescent="0.25">
      <c r="B139" s="50">
        <v>127</v>
      </c>
      <c r="C139" s="51">
        <f t="shared" ca="1" si="4"/>
        <v>0.1572620278544008</v>
      </c>
      <c r="D139" s="50">
        <f t="shared" ca="1" si="5"/>
        <v>1</v>
      </c>
      <c r="E139" s="51">
        <f t="shared" ca="1" si="6"/>
        <v>0.95215538628957352</v>
      </c>
      <c r="F139" s="50">
        <f t="shared" ca="1" si="7"/>
        <v>4</v>
      </c>
      <c r="G139" s="50">
        <v>5</v>
      </c>
    </row>
    <row r="140" spans="2:7" ht="18.75" x14ac:dyDescent="0.25">
      <c r="B140" s="50">
        <v>128</v>
      </c>
      <c r="C140" s="51">
        <f t="shared" ca="1" si="4"/>
        <v>0.25342821691518713</v>
      </c>
      <c r="D140" s="50">
        <f t="shared" ca="1" si="5"/>
        <v>1</v>
      </c>
      <c r="E140" s="51">
        <f t="shared" ca="1" si="6"/>
        <v>0.87112043057609845</v>
      </c>
      <c r="F140" s="50">
        <f t="shared" ca="1" si="7"/>
        <v>4</v>
      </c>
      <c r="G140" s="50">
        <v>5</v>
      </c>
    </row>
    <row r="141" spans="2:7" ht="18.75" x14ac:dyDescent="0.25">
      <c r="B141" s="50">
        <v>129</v>
      </c>
      <c r="C141" s="51">
        <f t="shared" ca="1" si="4"/>
        <v>0.15018619376770082</v>
      </c>
      <c r="D141" s="50">
        <f t="shared" ca="1" si="5"/>
        <v>1</v>
      </c>
      <c r="E141" s="51">
        <f t="shared" ca="1" si="6"/>
        <v>0.67047897348460839</v>
      </c>
      <c r="F141" s="50">
        <f t="shared" ca="1" si="7"/>
        <v>4</v>
      </c>
      <c r="G141" s="50">
        <v>3</v>
      </c>
    </row>
    <row r="142" spans="2:7" ht="18.75" x14ac:dyDescent="0.25">
      <c r="B142" s="50">
        <v>130</v>
      </c>
      <c r="C142" s="51">
        <f t="shared" ref="C142:C205" ca="1" si="8">RAND()</f>
        <v>0.21233517355978782</v>
      </c>
      <c r="D142" s="50">
        <f t="shared" ref="D142:D205" ca="1" si="9">IF(C142&lt;=0.4,1,2)</f>
        <v>1</v>
      </c>
      <c r="E142" s="51">
        <f t="shared" ref="E142:E205" ca="1" si="10">RAND()</f>
        <v>0.23776015823572105</v>
      </c>
      <c r="F142" s="50">
        <f t="shared" ref="F142:F205" ca="1" si="11">IF(D142=1,IF(E142&lt;=0.3,3,4),IF(E142&lt;=0.8,5,6))</f>
        <v>3</v>
      </c>
      <c r="G142" s="50">
        <v>4</v>
      </c>
    </row>
    <row r="143" spans="2:7" ht="18.75" x14ac:dyDescent="0.25">
      <c r="B143" s="50">
        <v>131</v>
      </c>
      <c r="C143" s="51">
        <f t="shared" ca="1" si="8"/>
        <v>0.51888033633851627</v>
      </c>
      <c r="D143" s="50">
        <f t="shared" ca="1" si="9"/>
        <v>2</v>
      </c>
      <c r="E143" s="51">
        <f t="shared" ca="1" si="10"/>
        <v>0.4093939894546389</v>
      </c>
      <c r="F143" s="50">
        <f t="shared" ca="1" si="11"/>
        <v>5</v>
      </c>
      <c r="G143" s="50">
        <v>5</v>
      </c>
    </row>
    <row r="144" spans="2:7" ht="18.75" x14ac:dyDescent="0.25">
      <c r="B144" s="50">
        <v>132</v>
      </c>
      <c r="C144" s="51">
        <f t="shared" ca="1" si="8"/>
        <v>0.96967340313812922</v>
      </c>
      <c r="D144" s="50">
        <f t="shared" ca="1" si="9"/>
        <v>2</v>
      </c>
      <c r="E144" s="51">
        <f t="shared" ca="1" si="10"/>
        <v>0.26012939284201619</v>
      </c>
      <c r="F144" s="50">
        <f t="shared" ca="1" si="11"/>
        <v>5</v>
      </c>
      <c r="G144" s="50">
        <v>4</v>
      </c>
    </row>
    <row r="145" spans="2:7" ht="18.75" x14ac:dyDescent="0.25">
      <c r="B145" s="50">
        <v>133</v>
      </c>
      <c r="C145" s="51">
        <f t="shared" ca="1" si="8"/>
        <v>0.48390674563707137</v>
      </c>
      <c r="D145" s="50">
        <f t="shared" ca="1" si="9"/>
        <v>2</v>
      </c>
      <c r="E145" s="51">
        <f t="shared" ca="1" si="10"/>
        <v>0.59684831558499019</v>
      </c>
      <c r="F145" s="50">
        <f t="shared" ca="1" si="11"/>
        <v>5</v>
      </c>
      <c r="G145" s="50">
        <v>4</v>
      </c>
    </row>
    <row r="146" spans="2:7" ht="18.75" x14ac:dyDescent="0.25">
      <c r="B146" s="50">
        <v>134</v>
      </c>
      <c r="C146" s="51">
        <f t="shared" ca="1" si="8"/>
        <v>0.48494950233445466</v>
      </c>
      <c r="D146" s="50">
        <f t="shared" ca="1" si="9"/>
        <v>2</v>
      </c>
      <c r="E146" s="51">
        <f t="shared" ca="1" si="10"/>
        <v>0.42715916444891522</v>
      </c>
      <c r="F146" s="50">
        <f t="shared" ca="1" si="11"/>
        <v>5</v>
      </c>
      <c r="G146" s="50">
        <v>5</v>
      </c>
    </row>
    <row r="147" spans="2:7" ht="18.75" x14ac:dyDescent="0.25">
      <c r="B147" s="50">
        <v>135</v>
      </c>
      <c r="C147" s="51">
        <f t="shared" ca="1" si="8"/>
        <v>0.3644612280457511</v>
      </c>
      <c r="D147" s="50">
        <f t="shared" ca="1" si="9"/>
        <v>1</v>
      </c>
      <c r="E147" s="51">
        <f t="shared" ca="1" si="10"/>
        <v>0.62806370968231928</v>
      </c>
      <c r="F147" s="50">
        <f t="shared" ca="1" si="11"/>
        <v>4</v>
      </c>
      <c r="G147" s="50">
        <v>4</v>
      </c>
    </row>
    <row r="148" spans="2:7" ht="18.75" x14ac:dyDescent="0.25">
      <c r="B148" s="50">
        <v>136</v>
      </c>
      <c r="C148" s="51">
        <f t="shared" ca="1" si="8"/>
        <v>0.50858826393927459</v>
      </c>
      <c r="D148" s="50">
        <f t="shared" ca="1" si="9"/>
        <v>2</v>
      </c>
      <c r="E148" s="51">
        <f t="shared" ca="1" si="10"/>
        <v>0.45223990866347463</v>
      </c>
      <c r="F148" s="50">
        <f t="shared" ca="1" si="11"/>
        <v>5</v>
      </c>
      <c r="G148" s="50">
        <v>5</v>
      </c>
    </row>
    <row r="149" spans="2:7" ht="18.75" x14ac:dyDescent="0.25">
      <c r="B149" s="50">
        <v>137</v>
      </c>
      <c r="C149" s="51">
        <f t="shared" ca="1" si="8"/>
        <v>6.092066896168169E-2</v>
      </c>
      <c r="D149" s="50">
        <f t="shared" ca="1" si="9"/>
        <v>1</v>
      </c>
      <c r="E149" s="51">
        <f t="shared" ca="1" si="10"/>
        <v>0.30668319058295168</v>
      </c>
      <c r="F149" s="50">
        <f t="shared" ca="1" si="11"/>
        <v>4</v>
      </c>
      <c r="G149" s="50">
        <v>6</v>
      </c>
    </row>
    <row r="150" spans="2:7" ht="18.75" x14ac:dyDescent="0.25">
      <c r="B150" s="50">
        <v>138</v>
      </c>
      <c r="C150" s="51">
        <f t="shared" ca="1" si="8"/>
        <v>0.53515554101648277</v>
      </c>
      <c r="D150" s="50">
        <f t="shared" ca="1" si="9"/>
        <v>2</v>
      </c>
      <c r="E150" s="51">
        <f t="shared" ca="1" si="10"/>
        <v>4.9588630223685759E-2</v>
      </c>
      <c r="F150" s="50">
        <f t="shared" ca="1" si="11"/>
        <v>5</v>
      </c>
      <c r="G150" s="50">
        <v>3</v>
      </c>
    </row>
    <row r="151" spans="2:7" ht="18.75" x14ac:dyDescent="0.25">
      <c r="B151" s="50">
        <v>139</v>
      </c>
      <c r="C151" s="51">
        <f t="shared" ca="1" si="8"/>
        <v>0.97324180727462406</v>
      </c>
      <c r="D151" s="50">
        <f t="shared" ca="1" si="9"/>
        <v>2</v>
      </c>
      <c r="E151" s="51">
        <f t="shared" ca="1" si="10"/>
        <v>8.2802970067097137E-2</v>
      </c>
      <c r="F151" s="50">
        <f t="shared" ca="1" si="11"/>
        <v>5</v>
      </c>
      <c r="G151" s="50">
        <v>5</v>
      </c>
    </row>
    <row r="152" spans="2:7" ht="18.75" x14ac:dyDescent="0.25">
      <c r="B152" s="50">
        <v>140</v>
      </c>
      <c r="C152" s="51">
        <f t="shared" ca="1" si="8"/>
        <v>0.83794943032089608</v>
      </c>
      <c r="D152" s="50">
        <f t="shared" ca="1" si="9"/>
        <v>2</v>
      </c>
      <c r="E152" s="51">
        <f t="shared" ca="1" si="10"/>
        <v>0.96629892830071407</v>
      </c>
      <c r="F152" s="50">
        <f t="shared" ca="1" si="11"/>
        <v>6</v>
      </c>
      <c r="G152" s="50">
        <v>4</v>
      </c>
    </row>
    <row r="153" spans="2:7" ht="18.75" x14ac:dyDescent="0.25">
      <c r="B153" s="50">
        <v>141</v>
      </c>
      <c r="C153" s="51">
        <f t="shared" ca="1" si="8"/>
        <v>0.30832986651364613</v>
      </c>
      <c r="D153" s="50">
        <f t="shared" ca="1" si="9"/>
        <v>1</v>
      </c>
      <c r="E153" s="51">
        <f t="shared" ca="1" si="10"/>
        <v>0.9231207879976534</v>
      </c>
      <c r="F153" s="50">
        <f t="shared" ca="1" si="11"/>
        <v>4</v>
      </c>
      <c r="G153" s="50">
        <v>5</v>
      </c>
    </row>
    <row r="154" spans="2:7" ht="18.75" x14ac:dyDescent="0.25">
      <c r="B154" s="50">
        <v>142</v>
      </c>
      <c r="C154" s="51">
        <f t="shared" ca="1" si="8"/>
        <v>1.5942297368095382E-2</v>
      </c>
      <c r="D154" s="50">
        <f t="shared" ca="1" si="9"/>
        <v>1</v>
      </c>
      <c r="E154" s="51">
        <f t="shared" ca="1" si="10"/>
        <v>0.3751292864756226</v>
      </c>
      <c r="F154" s="50">
        <f t="shared" ca="1" si="11"/>
        <v>4</v>
      </c>
      <c r="G154" s="50">
        <v>6</v>
      </c>
    </row>
    <row r="155" spans="2:7" ht="18.75" x14ac:dyDescent="0.25">
      <c r="B155" s="50">
        <v>143</v>
      </c>
      <c r="C155" s="51">
        <f t="shared" ca="1" si="8"/>
        <v>0.88581513980802551</v>
      </c>
      <c r="D155" s="50">
        <f t="shared" ca="1" si="9"/>
        <v>2</v>
      </c>
      <c r="E155" s="51">
        <f t="shared" ca="1" si="10"/>
        <v>0.89570516309742043</v>
      </c>
      <c r="F155" s="50">
        <f t="shared" ca="1" si="11"/>
        <v>6</v>
      </c>
      <c r="G155" s="50">
        <v>5</v>
      </c>
    </row>
    <row r="156" spans="2:7" ht="18.75" x14ac:dyDescent="0.25">
      <c r="B156" s="50">
        <v>144</v>
      </c>
      <c r="C156" s="51">
        <f t="shared" ca="1" si="8"/>
        <v>0.7128708188724191</v>
      </c>
      <c r="D156" s="50">
        <f t="shared" ca="1" si="9"/>
        <v>2</v>
      </c>
      <c r="E156" s="51">
        <f t="shared" ca="1" si="10"/>
        <v>0.33260142308542551</v>
      </c>
      <c r="F156" s="50">
        <f t="shared" ca="1" si="11"/>
        <v>5</v>
      </c>
      <c r="G156" s="50">
        <v>4</v>
      </c>
    </row>
    <row r="157" spans="2:7" ht="18.75" x14ac:dyDescent="0.25">
      <c r="B157" s="50">
        <v>145</v>
      </c>
      <c r="C157" s="51">
        <f t="shared" ca="1" si="8"/>
        <v>0.35036975467636</v>
      </c>
      <c r="D157" s="50">
        <f t="shared" ca="1" si="9"/>
        <v>1</v>
      </c>
      <c r="E157" s="51">
        <f t="shared" ca="1" si="10"/>
        <v>0.96338609125451269</v>
      </c>
      <c r="F157" s="50">
        <f t="shared" ca="1" si="11"/>
        <v>4</v>
      </c>
      <c r="G157" s="50">
        <v>6</v>
      </c>
    </row>
    <row r="158" spans="2:7" ht="18.75" x14ac:dyDescent="0.25">
      <c r="B158" s="50">
        <v>146</v>
      </c>
      <c r="C158" s="51">
        <f t="shared" ca="1" si="8"/>
        <v>0.8192586054261517</v>
      </c>
      <c r="D158" s="50">
        <f t="shared" ca="1" si="9"/>
        <v>2</v>
      </c>
      <c r="E158" s="51">
        <f t="shared" ca="1" si="10"/>
        <v>0.23694606280812014</v>
      </c>
      <c r="F158" s="50">
        <f t="shared" ca="1" si="11"/>
        <v>5</v>
      </c>
      <c r="G158" s="50">
        <v>5</v>
      </c>
    </row>
    <row r="159" spans="2:7" ht="18.75" x14ac:dyDescent="0.25">
      <c r="B159" s="50">
        <v>147</v>
      </c>
      <c r="C159" s="51">
        <f t="shared" ca="1" si="8"/>
        <v>1.7589129258097635E-2</v>
      </c>
      <c r="D159" s="50">
        <f t="shared" ca="1" si="9"/>
        <v>1</v>
      </c>
      <c r="E159" s="51">
        <f t="shared" ca="1" si="10"/>
        <v>0.54371456070789803</v>
      </c>
      <c r="F159" s="50">
        <f t="shared" ca="1" si="11"/>
        <v>4</v>
      </c>
      <c r="G159" s="50">
        <v>3</v>
      </c>
    </row>
    <row r="160" spans="2:7" ht="18.75" x14ac:dyDescent="0.25">
      <c r="B160" s="50">
        <v>148</v>
      </c>
      <c r="C160" s="51">
        <f t="shared" ca="1" si="8"/>
        <v>6.1723058324872682E-2</v>
      </c>
      <c r="D160" s="50">
        <f t="shared" ca="1" si="9"/>
        <v>1</v>
      </c>
      <c r="E160" s="51">
        <f t="shared" ca="1" si="10"/>
        <v>0.95771392789983456</v>
      </c>
      <c r="F160" s="50">
        <f t="shared" ca="1" si="11"/>
        <v>4</v>
      </c>
      <c r="G160" s="50">
        <v>5</v>
      </c>
    </row>
    <row r="161" spans="2:7" ht="18.75" x14ac:dyDescent="0.25">
      <c r="B161" s="50">
        <v>149</v>
      </c>
      <c r="C161" s="51">
        <f t="shared" ca="1" si="8"/>
        <v>0.91081436083941913</v>
      </c>
      <c r="D161" s="50">
        <f t="shared" ca="1" si="9"/>
        <v>2</v>
      </c>
      <c r="E161" s="51">
        <f t="shared" ca="1" si="10"/>
        <v>0.46067718785841805</v>
      </c>
      <c r="F161" s="50">
        <f t="shared" ca="1" si="11"/>
        <v>5</v>
      </c>
      <c r="G161" s="50">
        <v>5</v>
      </c>
    </row>
    <row r="162" spans="2:7" ht="18.75" x14ac:dyDescent="0.25">
      <c r="B162" s="50">
        <v>150</v>
      </c>
      <c r="C162" s="51">
        <f t="shared" ca="1" si="8"/>
        <v>0.62119501886748163</v>
      </c>
      <c r="D162" s="50">
        <f t="shared" ca="1" si="9"/>
        <v>2</v>
      </c>
      <c r="E162" s="51">
        <f t="shared" ca="1" si="10"/>
        <v>2.9930462360912791E-2</v>
      </c>
      <c r="F162" s="50">
        <f t="shared" ca="1" si="11"/>
        <v>5</v>
      </c>
      <c r="G162" s="50">
        <v>4</v>
      </c>
    </row>
    <row r="163" spans="2:7" ht="18.75" x14ac:dyDescent="0.25">
      <c r="B163" s="50">
        <v>151</v>
      </c>
      <c r="C163" s="51">
        <f t="shared" ca="1" si="8"/>
        <v>0.62075514698005874</v>
      </c>
      <c r="D163" s="50">
        <f t="shared" ca="1" si="9"/>
        <v>2</v>
      </c>
      <c r="E163" s="51">
        <f t="shared" ca="1" si="10"/>
        <v>0.27003226116623635</v>
      </c>
      <c r="F163" s="50">
        <f t="shared" ca="1" si="11"/>
        <v>5</v>
      </c>
      <c r="G163" s="50">
        <v>5</v>
      </c>
    </row>
    <row r="164" spans="2:7" ht="18.75" x14ac:dyDescent="0.25">
      <c r="B164" s="50">
        <v>152</v>
      </c>
      <c r="C164" s="51">
        <f t="shared" ca="1" si="8"/>
        <v>0.99440253203709483</v>
      </c>
      <c r="D164" s="50">
        <f t="shared" ca="1" si="9"/>
        <v>2</v>
      </c>
      <c r="E164" s="51">
        <f t="shared" ca="1" si="10"/>
        <v>0.32719679848737238</v>
      </c>
      <c r="F164" s="50">
        <f t="shared" ca="1" si="11"/>
        <v>5</v>
      </c>
      <c r="G164" s="50">
        <v>5</v>
      </c>
    </row>
    <row r="165" spans="2:7" ht="18.75" x14ac:dyDescent="0.25">
      <c r="B165" s="50">
        <v>153</v>
      </c>
      <c r="C165" s="51">
        <f t="shared" ca="1" si="8"/>
        <v>0.25725171257622881</v>
      </c>
      <c r="D165" s="50">
        <f t="shared" ca="1" si="9"/>
        <v>1</v>
      </c>
      <c r="E165" s="51">
        <f t="shared" ca="1" si="10"/>
        <v>7.6452583807010921E-2</v>
      </c>
      <c r="F165" s="50">
        <f t="shared" ca="1" si="11"/>
        <v>3</v>
      </c>
      <c r="G165" s="50">
        <v>6</v>
      </c>
    </row>
    <row r="166" spans="2:7" ht="18.75" x14ac:dyDescent="0.25">
      <c r="B166" s="50">
        <v>154</v>
      </c>
      <c r="C166" s="51">
        <f t="shared" ca="1" si="8"/>
        <v>0.9564039875663497</v>
      </c>
      <c r="D166" s="50">
        <f t="shared" ca="1" si="9"/>
        <v>2</v>
      </c>
      <c r="E166" s="51">
        <f t="shared" ca="1" si="10"/>
        <v>4.3675888198671853E-2</v>
      </c>
      <c r="F166" s="50">
        <f t="shared" ca="1" si="11"/>
        <v>5</v>
      </c>
      <c r="G166" s="50">
        <v>5</v>
      </c>
    </row>
    <row r="167" spans="2:7" ht="18.75" x14ac:dyDescent="0.25">
      <c r="B167" s="50">
        <v>155</v>
      </c>
      <c r="C167" s="51">
        <f t="shared" ca="1" si="8"/>
        <v>1.8596319463166422E-2</v>
      </c>
      <c r="D167" s="50">
        <f t="shared" ca="1" si="9"/>
        <v>1</v>
      </c>
      <c r="E167" s="51">
        <f t="shared" ca="1" si="10"/>
        <v>0.19885863031345907</v>
      </c>
      <c r="F167" s="50">
        <f t="shared" ca="1" si="11"/>
        <v>3</v>
      </c>
      <c r="G167" s="50">
        <v>3</v>
      </c>
    </row>
    <row r="168" spans="2:7" ht="18.75" x14ac:dyDescent="0.25">
      <c r="B168" s="50">
        <v>156</v>
      </c>
      <c r="C168" s="51">
        <f t="shared" ca="1" si="8"/>
        <v>0.39503819671074814</v>
      </c>
      <c r="D168" s="50">
        <f t="shared" ca="1" si="9"/>
        <v>1</v>
      </c>
      <c r="E168" s="51">
        <f t="shared" ca="1" si="10"/>
        <v>0.77158463916707942</v>
      </c>
      <c r="F168" s="50">
        <f t="shared" ca="1" si="11"/>
        <v>4</v>
      </c>
      <c r="G168" s="50">
        <v>5</v>
      </c>
    </row>
    <row r="169" spans="2:7" ht="18.75" x14ac:dyDescent="0.25">
      <c r="B169" s="50">
        <v>157</v>
      </c>
      <c r="C169" s="51">
        <f t="shared" ca="1" si="8"/>
        <v>9.0793896187614909E-2</v>
      </c>
      <c r="D169" s="50">
        <f t="shared" ca="1" si="9"/>
        <v>1</v>
      </c>
      <c r="E169" s="51">
        <f t="shared" ca="1" si="10"/>
        <v>0.54913201677036794</v>
      </c>
      <c r="F169" s="50">
        <f t="shared" ca="1" si="11"/>
        <v>4</v>
      </c>
      <c r="G169" s="50">
        <v>5</v>
      </c>
    </row>
    <row r="170" spans="2:7" ht="18.75" x14ac:dyDescent="0.25">
      <c r="B170" s="50">
        <v>158</v>
      </c>
      <c r="C170" s="51">
        <f t="shared" ca="1" si="8"/>
        <v>0.60480327619911312</v>
      </c>
      <c r="D170" s="50">
        <f t="shared" ca="1" si="9"/>
        <v>2</v>
      </c>
      <c r="E170" s="51">
        <f t="shared" ca="1" si="10"/>
        <v>0.57238812889222634</v>
      </c>
      <c r="F170" s="50">
        <f t="shared" ca="1" si="11"/>
        <v>5</v>
      </c>
      <c r="G170" s="50">
        <v>6</v>
      </c>
    </row>
    <row r="171" spans="2:7" ht="18.75" x14ac:dyDescent="0.25">
      <c r="B171" s="50">
        <v>159</v>
      </c>
      <c r="C171" s="51">
        <f t="shared" ca="1" si="8"/>
        <v>0.1486589113035155</v>
      </c>
      <c r="D171" s="50">
        <f t="shared" ca="1" si="9"/>
        <v>1</v>
      </c>
      <c r="E171" s="51">
        <f t="shared" ca="1" si="10"/>
        <v>0.52892656564479201</v>
      </c>
      <c r="F171" s="50">
        <f t="shared" ca="1" si="11"/>
        <v>4</v>
      </c>
      <c r="G171" s="50">
        <v>5</v>
      </c>
    </row>
    <row r="172" spans="2:7" ht="18.75" x14ac:dyDescent="0.25">
      <c r="B172" s="50">
        <v>160</v>
      </c>
      <c r="C172" s="51">
        <f t="shared" ca="1" si="8"/>
        <v>0.56184508554038182</v>
      </c>
      <c r="D172" s="50">
        <f t="shared" ca="1" si="9"/>
        <v>2</v>
      </c>
      <c r="E172" s="51">
        <f t="shared" ca="1" si="10"/>
        <v>0.13643925640629195</v>
      </c>
      <c r="F172" s="50">
        <f t="shared" ca="1" si="11"/>
        <v>5</v>
      </c>
      <c r="G172" s="50">
        <v>3</v>
      </c>
    </row>
    <row r="173" spans="2:7" ht="18.75" x14ac:dyDescent="0.25">
      <c r="B173" s="50">
        <v>161</v>
      </c>
      <c r="C173" s="51">
        <f t="shared" ca="1" si="8"/>
        <v>0.42647832936830044</v>
      </c>
      <c r="D173" s="50">
        <f t="shared" ca="1" si="9"/>
        <v>2</v>
      </c>
      <c r="E173" s="51">
        <f t="shared" ca="1" si="10"/>
        <v>0.26038212406839145</v>
      </c>
      <c r="F173" s="50">
        <f t="shared" ca="1" si="11"/>
        <v>5</v>
      </c>
      <c r="G173" s="50">
        <v>4</v>
      </c>
    </row>
    <row r="174" spans="2:7" ht="18.75" x14ac:dyDescent="0.25">
      <c r="B174" s="50">
        <v>162</v>
      </c>
      <c r="C174" s="51">
        <f t="shared" ca="1" si="8"/>
        <v>0.81234221833651266</v>
      </c>
      <c r="D174" s="50">
        <f t="shared" ca="1" si="9"/>
        <v>2</v>
      </c>
      <c r="E174" s="51">
        <f t="shared" ca="1" si="10"/>
        <v>0.7222528887338987</v>
      </c>
      <c r="F174" s="50">
        <f t="shared" ca="1" si="11"/>
        <v>5</v>
      </c>
      <c r="G174" s="50">
        <v>4</v>
      </c>
    </row>
    <row r="175" spans="2:7" ht="18.75" x14ac:dyDescent="0.25">
      <c r="B175" s="50">
        <v>163</v>
      </c>
      <c r="C175" s="51">
        <f t="shared" ca="1" si="8"/>
        <v>0.1205007226208773</v>
      </c>
      <c r="D175" s="50">
        <f t="shared" ca="1" si="9"/>
        <v>1</v>
      </c>
      <c r="E175" s="51">
        <f t="shared" ca="1" si="10"/>
        <v>0.19037319955091558</v>
      </c>
      <c r="F175" s="50">
        <f t="shared" ca="1" si="11"/>
        <v>3</v>
      </c>
      <c r="G175" s="50">
        <v>4</v>
      </c>
    </row>
    <row r="176" spans="2:7" ht="18.75" x14ac:dyDescent="0.25">
      <c r="B176" s="50">
        <v>164</v>
      </c>
      <c r="C176" s="51">
        <f t="shared" ca="1" si="8"/>
        <v>0.18740100494585332</v>
      </c>
      <c r="D176" s="50">
        <f t="shared" ca="1" si="9"/>
        <v>1</v>
      </c>
      <c r="E176" s="51">
        <f t="shared" ca="1" si="10"/>
        <v>0.47188615663002731</v>
      </c>
      <c r="F176" s="50">
        <f t="shared" ca="1" si="11"/>
        <v>4</v>
      </c>
      <c r="G176" s="50">
        <v>4</v>
      </c>
    </row>
    <row r="177" spans="2:7" ht="18.75" x14ac:dyDescent="0.25">
      <c r="B177" s="50">
        <v>165</v>
      </c>
      <c r="C177" s="51">
        <f t="shared" ca="1" si="8"/>
        <v>0.17820372364223858</v>
      </c>
      <c r="D177" s="50">
        <f t="shared" ca="1" si="9"/>
        <v>1</v>
      </c>
      <c r="E177" s="51">
        <f t="shared" ca="1" si="10"/>
        <v>0.31210482277173746</v>
      </c>
      <c r="F177" s="50">
        <f t="shared" ca="1" si="11"/>
        <v>4</v>
      </c>
      <c r="G177" s="50">
        <v>5</v>
      </c>
    </row>
    <row r="178" spans="2:7" ht="18.75" x14ac:dyDescent="0.25">
      <c r="B178" s="50">
        <v>166</v>
      </c>
      <c r="C178" s="51">
        <f t="shared" ca="1" si="8"/>
        <v>0.84068020690778511</v>
      </c>
      <c r="D178" s="50">
        <f t="shared" ca="1" si="9"/>
        <v>2</v>
      </c>
      <c r="E178" s="51">
        <f t="shared" ca="1" si="10"/>
        <v>0.8182163102155311</v>
      </c>
      <c r="F178" s="50">
        <f t="shared" ca="1" si="11"/>
        <v>6</v>
      </c>
      <c r="G178" s="50">
        <v>5</v>
      </c>
    </row>
    <row r="179" spans="2:7" ht="18.75" x14ac:dyDescent="0.25">
      <c r="B179" s="50">
        <v>167</v>
      </c>
      <c r="C179" s="51">
        <f t="shared" ca="1" si="8"/>
        <v>0.2950302604076962</v>
      </c>
      <c r="D179" s="50">
        <f t="shared" ca="1" si="9"/>
        <v>1</v>
      </c>
      <c r="E179" s="51">
        <f t="shared" ca="1" si="10"/>
        <v>0.65581458120841396</v>
      </c>
      <c r="F179" s="50">
        <f t="shared" ca="1" si="11"/>
        <v>4</v>
      </c>
      <c r="G179" s="50">
        <v>4</v>
      </c>
    </row>
    <row r="180" spans="2:7" ht="18.75" x14ac:dyDescent="0.25">
      <c r="B180" s="50">
        <v>168</v>
      </c>
      <c r="C180" s="51">
        <f t="shared" ca="1" si="8"/>
        <v>0.42725458095135771</v>
      </c>
      <c r="D180" s="50">
        <f t="shared" ca="1" si="9"/>
        <v>2</v>
      </c>
      <c r="E180" s="51">
        <f t="shared" ca="1" si="10"/>
        <v>4.8670451705633999E-2</v>
      </c>
      <c r="F180" s="50">
        <f t="shared" ca="1" si="11"/>
        <v>5</v>
      </c>
      <c r="G180" s="50">
        <v>4</v>
      </c>
    </row>
    <row r="181" spans="2:7" ht="18.75" x14ac:dyDescent="0.25">
      <c r="B181" s="50">
        <v>169</v>
      </c>
      <c r="C181" s="51">
        <f t="shared" ca="1" si="8"/>
        <v>3.7030461666677561E-2</v>
      </c>
      <c r="D181" s="50">
        <f t="shared" ca="1" si="9"/>
        <v>1</v>
      </c>
      <c r="E181" s="51">
        <f t="shared" ca="1" si="10"/>
        <v>0.51598334226946674</v>
      </c>
      <c r="F181" s="50">
        <f t="shared" ca="1" si="11"/>
        <v>4</v>
      </c>
      <c r="G181" s="50">
        <v>4</v>
      </c>
    </row>
    <row r="182" spans="2:7" ht="18.75" x14ac:dyDescent="0.25">
      <c r="B182" s="50">
        <v>170</v>
      </c>
      <c r="C182" s="51">
        <f t="shared" ca="1" si="8"/>
        <v>0.77316878565721314</v>
      </c>
      <c r="D182" s="50">
        <f t="shared" ca="1" si="9"/>
        <v>2</v>
      </c>
      <c r="E182" s="51">
        <f t="shared" ca="1" si="10"/>
        <v>5.4504741222835329E-2</v>
      </c>
      <c r="F182" s="50">
        <f t="shared" ca="1" si="11"/>
        <v>5</v>
      </c>
      <c r="G182" s="50">
        <v>6</v>
      </c>
    </row>
    <row r="183" spans="2:7" ht="18.75" x14ac:dyDescent="0.25">
      <c r="B183" s="50">
        <v>171</v>
      </c>
      <c r="C183" s="51">
        <f t="shared" ca="1" si="8"/>
        <v>0.61075862074402687</v>
      </c>
      <c r="D183" s="50">
        <f t="shared" ca="1" si="9"/>
        <v>2</v>
      </c>
      <c r="E183" s="51">
        <f t="shared" ca="1" si="10"/>
        <v>7.5589052621543029E-3</v>
      </c>
      <c r="F183" s="50">
        <f t="shared" ca="1" si="11"/>
        <v>5</v>
      </c>
      <c r="G183" s="50">
        <v>5</v>
      </c>
    </row>
    <row r="184" spans="2:7" ht="18.75" x14ac:dyDescent="0.25">
      <c r="B184" s="50">
        <v>172</v>
      </c>
      <c r="C184" s="51">
        <f t="shared" ca="1" si="8"/>
        <v>0.22581565133497505</v>
      </c>
      <c r="D184" s="50">
        <f t="shared" ca="1" si="9"/>
        <v>1</v>
      </c>
      <c r="E184" s="51">
        <f t="shared" ca="1" si="10"/>
        <v>0.48962345312052935</v>
      </c>
      <c r="F184" s="50">
        <f t="shared" ca="1" si="11"/>
        <v>4</v>
      </c>
      <c r="G184" s="50">
        <v>5</v>
      </c>
    </row>
    <row r="185" spans="2:7" ht="18.75" x14ac:dyDescent="0.25">
      <c r="B185" s="50">
        <v>173</v>
      </c>
      <c r="C185" s="51">
        <f t="shared" ca="1" si="8"/>
        <v>0.33749254948984353</v>
      </c>
      <c r="D185" s="50">
        <f t="shared" ca="1" si="9"/>
        <v>1</v>
      </c>
      <c r="E185" s="51">
        <f t="shared" ca="1" si="10"/>
        <v>7.1512861339610989E-2</v>
      </c>
      <c r="F185" s="50">
        <f t="shared" ca="1" si="11"/>
        <v>3</v>
      </c>
      <c r="G185" s="50">
        <v>3</v>
      </c>
    </row>
    <row r="186" spans="2:7" ht="18.75" x14ac:dyDescent="0.25">
      <c r="B186" s="50">
        <v>174</v>
      </c>
      <c r="C186" s="51">
        <f t="shared" ca="1" si="8"/>
        <v>0.16109700920186321</v>
      </c>
      <c r="D186" s="50">
        <f t="shared" ca="1" si="9"/>
        <v>1</v>
      </c>
      <c r="E186" s="51">
        <f t="shared" ca="1" si="10"/>
        <v>0.47402404550180088</v>
      </c>
      <c r="F186" s="50">
        <f t="shared" ca="1" si="11"/>
        <v>4</v>
      </c>
      <c r="G186" s="50">
        <v>4</v>
      </c>
    </row>
    <row r="187" spans="2:7" ht="18.75" x14ac:dyDescent="0.25">
      <c r="B187" s="50">
        <v>175</v>
      </c>
      <c r="C187" s="51">
        <f t="shared" ca="1" si="8"/>
        <v>0.43744181550467931</v>
      </c>
      <c r="D187" s="50">
        <f t="shared" ca="1" si="9"/>
        <v>2</v>
      </c>
      <c r="E187" s="51">
        <f t="shared" ca="1" si="10"/>
        <v>0.46322946851568769</v>
      </c>
      <c r="F187" s="50">
        <f t="shared" ca="1" si="11"/>
        <v>5</v>
      </c>
      <c r="G187" s="50">
        <v>3</v>
      </c>
    </row>
    <row r="188" spans="2:7" ht="18.75" x14ac:dyDescent="0.25">
      <c r="B188" s="50">
        <v>176</v>
      </c>
      <c r="C188" s="51">
        <f t="shared" ca="1" si="8"/>
        <v>0.15500272952111283</v>
      </c>
      <c r="D188" s="50">
        <f t="shared" ca="1" si="9"/>
        <v>1</v>
      </c>
      <c r="E188" s="51">
        <f t="shared" ca="1" si="10"/>
        <v>0.55037141194668415</v>
      </c>
      <c r="F188" s="50">
        <f t="shared" ca="1" si="11"/>
        <v>4</v>
      </c>
      <c r="G188" s="50">
        <v>6</v>
      </c>
    </row>
    <row r="189" spans="2:7" ht="18.75" x14ac:dyDescent="0.25">
      <c r="B189" s="50">
        <v>177</v>
      </c>
      <c r="C189" s="51">
        <f t="shared" ca="1" si="8"/>
        <v>0.84480000485405338</v>
      </c>
      <c r="D189" s="50">
        <f t="shared" ca="1" si="9"/>
        <v>2</v>
      </c>
      <c r="E189" s="51">
        <f t="shared" ca="1" si="10"/>
        <v>0.62672628480132986</v>
      </c>
      <c r="F189" s="50">
        <f t="shared" ca="1" si="11"/>
        <v>5</v>
      </c>
      <c r="G189" s="50">
        <v>5</v>
      </c>
    </row>
    <row r="190" spans="2:7" ht="18.75" x14ac:dyDescent="0.25">
      <c r="B190" s="50">
        <v>178</v>
      </c>
      <c r="C190" s="51">
        <f t="shared" ca="1" si="8"/>
        <v>3.749781966520449E-2</v>
      </c>
      <c r="D190" s="50">
        <f t="shared" ca="1" si="9"/>
        <v>1</v>
      </c>
      <c r="E190" s="51">
        <f t="shared" ca="1" si="10"/>
        <v>0.11067679577270351</v>
      </c>
      <c r="F190" s="50">
        <f t="shared" ca="1" si="11"/>
        <v>3</v>
      </c>
      <c r="G190" s="50">
        <v>5</v>
      </c>
    </row>
    <row r="191" spans="2:7" ht="18.75" x14ac:dyDescent="0.25">
      <c r="B191" s="50">
        <v>179</v>
      </c>
      <c r="C191" s="51">
        <f t="shared" ca="1" si="8"/>
        <v>0.92352370716065257</v>
      </c>
      <c r="D191" s="50">
        <f t="shared" ca="1" si="9"/>
        <v>2</v>
      </c>
      <c r="E191" s="51">
        <f t="shared" ca="1" si="10"/>
        <v>0.81627360860463849</v>
      </c>
      <c r="F191" s="50">
        <f t="shared" ca="1" si="11"/>
        <v>6</v>
      </c>
      <c r="G191" s="50">
        <v>5</v>
      </c>
    </row>
    <row r="192" spans="2:7" ht="18.75" x14ac:dyDescent="0.25">
      <c r="B192" s="50">
        <v>180</v>
      </c>
      <c r="C192" s="51">
        <f t="shared" ca="1" si="8"/>
        <v>0.45753505589552235</v>
      </c>
      <c r="D192" s="50">
        <f t="shared" ca="1" si="9"/>
        <v>2</v>
      </c>
      <c r="E192" s="51">
        <f t="shared" ca="1" si="10"/>
        <v>6.7653990676833531E-2</v>
      </c>
      <c r="F192" s="50">
        <f t="shared" ca="1" si="11"/>
        <v>5</v>
      </c>
      <c r="G192" s="50">
        <v>5</v>
      </c>
    </row>
    <row r="193" spans="2:7" ht="18.75" x14ac:dyDescent="0.25">
      <c r="B193" s="50">
        <v>181</v>
      </c>
      <c r="C193" s="51">
        <f t="shared" ca="1" si="8"/>
        <v>0.45768406889924595</v>
      </c>
      <c r="D193" s="50">
        <f t="shared" ca="1" si="9"/>
        <v>2</v>
      </c>
      <c r="E193" s="51">
        <f t="shared" ca="1" si="10"/>
        <v>0.51790573043451327</v>
      </c>
      <c r="F193" s="50">
        <f t="shared" ca="1" si="11"/>
        <v>5</v>
      </c>
      <c r="G193" s="50">
        <v>4</v>
      </c>
    </row>
    <row r="194" spans="2:7" ht="18.75" x14ac:dyDescent="0.25">
      <c r="B194" s="50">
        <v>182</v>
      </c>
      <c r="C194" s="51">
        <f t="shared" ca="1" si="8"/>
        <v>0.75175928804238612</v>
      </c>
      <c r="D194" s="50">
        <f t="shared" ca="1" si="9"/>
        <v>2</v>
      </c>
      <c r="E194" s="51">
        <f t="shared" ca="1" si="10"/>
        <v>0.3193175174916395</v>
      </c>
      <c r="F194" s="50">
        <f t="shared" ca="1" si="11"/>
        <v>5</v>
      </c>
      <c r="G194" s="50">
        <v>3</v>
      </c>
    </row>
    <row r="195" spans="2:7" ht="18.75" x14ac:dyDescent="0.25">
      <c r="B195" s="50">
        <v>183</v>
      </c>
      <c r="C195" s="51">
        <f t="shared" ca="1" si="8"/>
        <v>4.950145445069809E-2</v>
      </c>
      <c r="D195" s="50">
        <f t="shared" ca="1" si="9"/>
        <v>1</v>
      </c>
      <c r="E195" s="51">
        <f t="shared" ca="1" si="10"/>
        <v>0.87841549743172753</v>
      </c>
      <c r="F195" s="50">
        <f t="shared" ca="1" si="11"/>
        <v>4</v>
      </c>
      <c r="G195" s="50">
        <v>5</v>
      </c>
    </row>
    <row r="196" spans="2:7" ht="18.75" x14ac:dyDescent="0.25">
      <c r="B196" s="50">
        <v>184</v>
      </c>
      <c r="C196" s="51">
        <f t="shared" ca="1" si="8"/>
        <v>0.86714500922711502</v>
      </c>
      <c r="D196" s="50">
        <f t="shared" ca="1" si="9"/>
        <v>2</v>
      </c>
      <c r="E196" s="51">
        <f t="shared" ca="1" si="10"/>
        <v>1.2724118304139331E-2</v>
      </c>
      <c r="F196" s="50">
        <f t="shared" ca="1" si="11"/>
        <v>5</v>
      </c>
      <c r="G196" s="50">
        <v>5</v>
      </c>
    </row>
    <row r="197" spans="2:7" ht="18.75" x14ac:dyDescent="0.25">
      <c r="B197" s="50">
        <v>185</v>
      </c>
      <c r="C197" s="51">
        <f t="shared" ca="1" si="8"/>
        <v>0.17383027634257042</v>
      </c>
      <c r="D197" s="50">
        <f t="shared" ca="1" si="9"/>
        <v>1</v>
      </c>
      <c r="E197" s="51">
        <f t="shared" ca="1" si="10"/>
        <v>0.42835450482908166</v>
      </c>
      <c r="F197" s="50">
        <f t="shared" ca="1" si="11"/>
        <v>4</v>
      </c>
      <c r="G197" s="50">
        <v>5</v>
      </c>
    </row>
    <row r="198" spans="2:7" ht="18.75" x14ac:dyDescent="0.25">
      <c r="B198" s="50">
        <v>186</v>
      </c>
      <c r="C198" s="51">
        <f t="shared" ca="1" si="8"/>
        <v>0.99952370929556988</v>
      </c>
      <c r="D198" s="50">
        <f t="shared" ca="1" si="9"/>
        <v>2</v>
      </c>
      <c r="E198" s="51">
        <f t="shared" ca="1" si="10"/>
        <v>0.62273582301412922</v>
      </c>
      <c r="F198" s="50">
        <f t="shared" ca="1" si="11"/>
        <v>5</v>
      </c>
      <c r="G198" s="50">
        <v>4</v>
      </c>
    </row>
    <row r="199" spans="2:7" ht="18.75" x14ac:dyDescent="0.25">
      <c r="B199" s="50">
        <v>187</v>
      </c>
      <c r="C199" s="51">
        <f t="shared" ca="1" si="8"/>
        <v>0.30730617147128159</v>
      </c>
      <c r="D199" s="50">
        <f t="shared" ca="1" si="9"/>
        <v>1</v>
      </c>
      <c r="E199" s="51">
        <f t="shared" ca="1" si="10"/>
        <v>1.330914342673728E-2</v>
      </c>
      <c r="F199" s="50">
        <f t="shared" ca="1" si="11"/>
        <v>3</v>
      </c>
      <c r="G199" s="50">
        <v>5</v>
      </c>
    </row>
    <row r="200" spans="2:7" ht="18.75" x14ac:dyDescent="0.25">
      <c r="B200" s="50">
        <v>188</v>
      </c>
      <c r="C200" s="51">
        <f t="shared" ca="1" si="8"/>
        <v>0.20185371554242559</v>
      </c>
      <c r="D200" s="50">
        <f t="shared" ca="1" si="9"/>
        <v>1</v>
      </c>
      <c r="E200" s="51">
        <f t="shared" ca="1" si="10"/>
        <v>0.37178010884149615</v>
      </c>
      <c r="F200" s="50">
        <f t="shared" ca="1" si="11"/>
        <v>4</v>
      </c>
      <c r="G200" s="50">
        <v>4</v>
      </c>
    </row>
    <row r="201" spans="2:7" ht="18.75" x14ac:dyDescent="0.25">
      <c r="B201" s="50">
        <v>189</v>
      </c>
      <c r="C201" s="51">
        <f t="shared" ca="1" si="8"/>
        <v>0.47868955778938971</v>
      </c>
      <c r="D201" s="50">
        <f t="shared" ca="1" si="9"/>
        <v>2</v>
      </c>
      <c r="E201" s="51">
        <f t="shared" ca="1" si="10"/>
        <v>0.55429898926680699</v>
      </c>
      <c r="F201" s="50">
        <f t="shared" ca="1" si="11"/>
        <v>5</v>
      </c>
      <c r="G201" s="50">
        <v>6</v>
      </c>
    </row>
    <row r="202" spans="2:7" ht="18.75" x14ac:dyDescent="0.25">
      <c r="B202" s="50">
        <v>190</v>
      </c>
      <c r="C202" s="51">
        <f t="shared" ca="1" si="8"/>
        <v>0.63134052537853913</v>
      </c>
      <c r="D202" s="50">
        <f t="shared" ca="1" si="9"/>
        <v>2</v>
      </c>
      <c r="E202" s="51">
        <f t="shared" ca="1" si="10"/>
        <v>0.1438515074446195</v>
      </c>
      <c r="F202" s="50">
        <f t="shared" ca="1" si="11"/>
        <v>5</v>
      </c>
      <c r="G202" s="50">
        <v>6</v>
      </c>
    </row>
    <row r="203" spans="2:7" ht="18.75" x14ac:dyDescent="0.25">
      <c r="B203" s="50">
        <v>191</v>
      </c>
      <c r="C203" s="51">
        <f t="shared" ca="1" si="8"/>
        <v>0.10346658413789245</v>
      </c>
      <c r="D203" s="50">
        <f t="shared" ca="1" si="9"/>
        <v>1</v>
      </c>
      <c r="E203" s="51">
        <f t="shared" ca="1" si="10"/>
        <v>0.82124893183241421</v>
      </c>
      <c r="F203" s="50">
        <f t="shared" ca="1" si="11"/>
        <v>4</v>
      </c>
      <c r="G203" s="50">
        <v>5</v>
      </c>
    </row>
    <row r="204" spans="2:7" ht="18.75" x14ac:dyDescent="0.25">
      <c r="B204" s="50">
        <v>192</v>
      </c>
      <c r="C204" s="51">
        <f t="shared" ca="1" si="8"/>
        <v>0.12689500249367547</v>
      </c>
      <c r="D204" s="50">
        <f t="shared" ca="1" si="9"/>
        <v>1</v>
      </c>
      <c r="E204" s="51">
        <f t="shared" ca="1" si="10"/>
        <v>0.75282687309656871</v>
      </c>
      <c r="F204" s="50">
        <f t="shared" ca="1" si="11"/>
        <v>4</v>
      </c>
      <c r="G204" s="50">
        <v>4</v>
      </c>
    </row>
    <row r="205" spans="2:7" ht="18.75" x14ac:dyDescent="0.25">
      <c r="B205" s="50">
        <v>193</v>
      </c>
      <c r="C205" s="51">
        <f t="shared" ca="1" si="8"/>
        <v>0.43326597116590282</v>
      </c>
      <c r="D205" s="50">
        <f t="shared" ca="1" si="9"/>
        <v>2</v>
      </c>
      <c r="E205" s="51">
        <f t="shared" ca="1" si="10"/>
        <v>0.81926083410532624</v>
      </c>
      <c r="F205" s="50">
        <f t="shared" ca="1" si="11"/>
        <v>6</v>
      </c>
      <c r="G205" s="50">
        <v>5</v>
      </c>
    </row>
    <row r="206" spans="2:7" ht="18.75" x14ac:dyDescent="0.25">
      <c r="B206" s="50">
        <v>194</v>
      </c>
      <c r="C206" s="51">
        <f t="shared" ref="C206:C212" ca="1" si="12">RAND()</f>
        <v>6.2730940145658609E-2</v>
      </c>
      <c r="D206" s="50">
        <f t="shared" ref="D206:D212" ca="1" si="13">IF(C206&lt;=0.4,1,2)</f>
        <v>1</v>
      </c>
      <c r="E206" s="51">
        <f t="shared" ref="E206:E212" ca="1" si="14">RAND()</f>
        <v>0.68732461874836737</v>
      </c>
      <c r="F206" s="50">
        <f t="shared" ref="F206:F212" ca="1" si="15">IF(D206=1,IF(E206&lt;=0.3,3,4),IF(E206&lt;=0.8,5,6))</f>
        <v>4</v>
      </c>
      <c r="G206" s="50">
        <v>5</v>
      </c>
    </row>
    <row r="207" spans="2:7" ht="18.75" x14ac:dyDescent="0.25">
      <c r="B207" s="50">
        <v>195</v>
      </c>
      <c r="C207" s="51">
        <f t="shared" ca="1" si="12"/>
        <v>3.5291874734766804E-2</v>
      </c>
      <c r="D207" s="50">
        <f t="shared" ca="1" si="13"/>
        <v>1</v>
      </c>
      <c r="E207" s="51">
        <f t="shared" ca="1" si="14"/>
        <v>0.69395758592186718</v>
      </c>
      <c r="F207" s="50">
        <f t="shared" ca="1" si="15"/>
        <v>4</v>
      </c>
      <c r="G207" s="50">
        <v>3</v>
      </c>
    </row>
    <row r="208" spans="2:7" ht="18.75" x14ac:dyDescent="0.25">
      <c r="B208" s="50">
        <v>196</v>
      </c>
      <c r="C208" s="51">
        <f t="shared" ca="1" si="12"/>
        <v>0.28426311718253494</v>
      </c>
      <c r="D208" s="50">
        <f t="shared" ca="1" si="13"/>
        <v>1</v>
      </c>
      <c r="E208" s="51">
        <f t="shared" ca="1" si="14"/>
        <v>0.80491588752040477</v>
      </c>
      <c r="F208" s="50">
        <f t="shared" ca="1" si="15"/>
        <v>4</v>
      </c>
      <c r="G208" s="50">
        <v>4</v>
      </c>
    </row>
    <row r="209" spans="2:7" ht="18.75" x14ac:dyDescent="0.25">
      <c r="B209" s="50">
        <v>197</v>
      </c>
      <c r="C209" s="51">
        <f t="shared" ca="1" si="12"/>
        <v>0.603086125728303</v>
      </c>
      <c r="D209" s="50">
        <f t="shared" ca="1" si="13"/>
        <v>2</v>
      </c>
      <c r="E209" s="51">
        <f t="shared" ca="1" si="14"/>
        <v>0.65601943071806856</v>
      </c>
      <c r="F209" s="50">
        <f t="shared" ca="1" si="15"/>
        <v>5</v>
      </c>
      <c r="G209" s="50">
        <v>6</v>
      </c>
    </row>
    <row r="210" spans="2:7" ht="18.75" x14ac:dyDescent="0.25">
      <c r="B210" s="50">
        <v>198</v>
      </c>
      <c r="C210" s="51">
        <f t="shared" ca="1" si="12"/>
        <v>0.61680782099027309</v>
      </c>
      <c r="D210" s="50">
        <f t="shared" ca="1" si="13"/>
        <v>2</v>
      </c>
      <c r="E210" s="51">
        <f t="shared" ca="1" si="14"/>
        <v>0.1885513452318941</v>
      </c>
      <c r="F210" s="50">
        <f t="shared" ca="1" si="15"/>
        <v>5</v>
      </c>
      <c r="G210" s="50">
        <v>3</v>
      </c>
    </row>
    <row r="211" spans="2:7" ht="18.75" x14ac:dyDescent="0.25">
      <c r="B211" s="50">
        <v>199</v>
      </c>
      <c r="C211" s="51">
        <f t="shared" ca="1" si="12"/>
        <v>0.74629519144928125</v>
      </c>
      <c r="D211" s="50">
        <f t="shared" ca="1" si="13"/>
        <v>2</v>
      </c>
      <c r="E211" s="51">
        <f t="shared" ca="1" si="14"/>
        <v>0.12560577283654528</v>
      </c>
      <c r="F211" s="50">
        <f t="shared" ca="1" si="15"/>
        <v>5</v>
      </c>
      <c r="G211" s="50">
        <v>5</v>
      </c>
    </row>
    <row r="212" spans="2:7" ht="18.75" x14ac:dyDescent="0.25">
      <c r="B212" s="50">
        <v>200</v>
      </c>
      <c r="C212" s="51">
        <f t="shared" ca="1" si="12"/>
        <v>0.18779252661139101</v>
      </c>
      <c r="D212" s="50">
        <f t="shared" ca="1" si="13"/>
        <v>1</v>
      </c>
      <c r="E212" s="51">
        <f t="shared" ca="1" si="14"/>
        <v>0.97640564879728842</v>
      </c>
      <c r="F212" s="50">
        <f t="shared" ca="1" si="15"/>
        <v>4</v>
      </c>
      <c r="G212" s="50">
        <v>5</v>
      </c>
    </row>
  </sheetData>
  <pageMargins left="0.7" right="0.7" top="0.75" bottom="0.75" header="0.3" footer="0.3"/>
  <ignoredErrors>
    <ignoredError sqref="D13:D212" formula="1"/>
  </ignoredErrors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7</xdr:col>
                <xdr:colOff>0</xdr:colOff>
                <xdr:row>5</xdr:row>
                <xdr:rowOff>19050</xdr:rowOff>
              </from>
              <to>
                <xdr:col>8</xdr:col>
                <xdr:colOff>47625</xdr:colOff>
                <xdr:row>7</xdr:row>
                <xdr:rowOff>180975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S206"/>
  <sheetViews>
    <sheetView workbookViewId="0"/>
  </sheetViews>
  <sheetFormatPr defaultRowHeight="15" x14ac:dyDescent="0.25"/>
  <sheetData>
    <row r="1" spans="1:19" x14ac:dyDescent="0.25">
      <c r="O1" s="1" t="s">
        <v>173</v>
      </c>
      <c r="P1" s="59">
        <f ca="1">MAX(H7:H206)</f>
        <v>62.134715643558728</v>
      </c>
      <c r="R1" s="1" t="s">
        <v>172</v>
      </c>
      <c r="S1" s="1">
        <f t="array" aca="1" ref="S1:S17" ca="1">FREQUENCY(H7:H206,R2:R16)</f>
        <v>1</v>
      </c>
    </row>
    <row r="2" spans="1:19" x14ac:dyDescent="0.25">
      <c r="K2" s="59">
        <f ca="1">MAX(K7:K206)</f>
        <v>16.974033046557864</v>
      </c>
      <c r="L2" s="59">
        <f t="shared" ref="L2:N2" ca="1" si="0">MAX(L7:L206)</f>
        <v>34.949874085450546</v>
      </c>
      <c r="M2" s="59">
        <f t="shared" ca="1" si="0"/>
        <v>16.793444728735022</v>
      </c>
      <c r="N2" s="64">
        <f t="shared" ca="1" si="0"/>
        <v>62.134715643558728</v>
      </c>
      <c r="O2" s="1" t="s">
        <v>174</v>
      </c>
      <c r="P2" s="59">
        <f ca="1">MIN(H7:H206)</f>
        <v>30.837072385463507</v>
      </c>
      <c r="R2" s="63">
        <f ca="1">P2</f>
        <v>30.837072385463507</v>
      </c>
      <c r="S2" s="1">
        <f ca="1"/>
        <v>1</v>
      </c>
    </row>
    <row r="3" spans="1:19" x14ac:dyDescent="0.25">
      <c r="K3" s="59">
        <f ca="1">MIN(K7:K206)</f>
        <v>3.0869352100252687</v>
      </c>
      <c r="L3" s="59">
        <f t="shared" ref="L3:N3" ca="1" si="1">MIN(L7:L206)</f>
        <v>21.023794202702099</v>
      </c>
      <c r="M3" s="59">
        <f t="shared" ca="1" si="1"/>
        <v>3.4612639223187838</v>
      </c>
      <c r="N3" s="64">
        <f t="shared" ca="1" si="1"/>
        <v>30.837072385463507</v>
      </c>
      <c r="O3" s="1" t="s">
        <v>62</v>
      </c>
      <c r="P3" s="65">
        <f>INT(SQRT(ROWS(H7:H206))+1)</f>
        <v>15</v>
      </c>
      <c r="R3" s="63">
        <f ca="1">R2+$P$4</f>
        <v>33.072618332470306</v>
      </c>
      <c r="S3" s="1">
        <f ca="1"/>
        <v>4</v>
      </c>
    </row>
    <row r="4" spans="1:19" x14ac:dyDescent="0.25">
      <c r="K4" s="59">
        <f>INT(SQRT(ROWS(K7:K206))+1)</f>
        <v>15</v>
      </c>
      <c r="L4" s="59">
        <f t="shared" ref="L4:N4" si="2">INT(SQRT(ROWS(L7:L206))+1)</f>
        <v>15</v>
      </c>
      <c r="M4" s="59">
        <f t="shared" si="2"/>
        <v>15</v>
      </c>
      <c r="N4" s="64">
        <f t="shared" si="2"/>
        <v>15</v>
      </c>
      <c r="O4" s="1" t="s">
        <v>175</v>
      </c>
      <c r="P4" s="65">
        <f ca="1">(P1-P2)/(P3-1)</f>
        <v>2.2355459470068015</v>
      </c>
      <c r="R4" s="63">
        <f t="shared" ref="R4:R17" ca="1" si="3">R3+$P$4</f>
        <v>35.308164279477104</v>
      </c>
      <c r="S4" s="1">
        <f ca="1"/>
        <v>4</v>
      </c>
    </row>
    <row r="5" spans="1:19" x14ac:dyDescent="0.25">
      <c r="K5" s="59">
        <f ca="1">(K2-K3)/(K4-1)</f>
        <v>0.99193555975232817</v>
      </c>
      <c r="L5" s="59">
        <f t="shared" ref="L5:N5" ca="1" si="4">(L2-L3)/(L4-1)</f>
        <v>0.994719991624889</v>
      </c>
      <c r="M5" s="59">
        <f t="shared" ca="1" si="4"/>
        <v>0.95229862902973128</v>
      </c>
      <c r="N5" s="59">
        <f t="shared" ca="1" si="4"/>
        <v>2.2355459470068015</v>
      </c>
      <c r="R5" s="63">
        <f t="shared" ca="1" si="3"/>
        <v>37.543710226483903</v>
      </c>
      <c r="S5" s="1">
        <f ca="1"/>
        <v>11</v>
      </c>
    </row>
    <row r="6" spans="1:19" x14ac:dyDescent="0.25">
      <c r="A6" s="1" t="s">
        <v>3</v>
      </c>
      <c r="B6" s="1" t="s">
        <v>29</v>
      </c>
      <c r="C6" s="1" t="s">
        <v>159</v>
      </c>
      <c r="D6" s="1" t="s">
        <v>30</v>
      </c>
      <c r="E6" s="1" t="s">
        <v>160</v>
      </c>
      <c r="F6" s="1" t="s">
        <v>127</v>
      </c>
      <c r="G6" s="1" t="s">
        <v>161</v>
      </c>
      <c r="H6" s="1" t="s">
        <v>162</v>
      </c>
      <c r="K6" s="1">
        <v>1</v>
      </c>
      <c r="L6" s="1">
        <v>2</v>
      </c>
      <c r="M6" s="1">
        <v>3</v>
      </c>
      <c r="N6" s="1">
        <v>4</v>
      </c>
      <c r="R6" s="63">
        <f t="shared" ca="1" si="3"/>
        <v>39.779256173490701</v>
      </c>
      <c r="S6" s="1">
        <f ca="1"/>
        <v>12</v>
      </c>
    </row>
    <row r="7" spans="1:19" x14ac:dyDescent="0.25">
      <c r="A7" s="1">
        <v>1</v>
      </c>
      <c r="B7" s="59">
        <f ca="1">RAND()</f>
        <v>0.68812275681898905</v>
      </c>
      <c r="C7" s="59">
        <f ca="1">3+B7*(17-3)</f>
        <v>12.633718595465847</v>
      </c>
      <c r="D7" s="59">
        <f ca="1">RAND()</f>
        <v>0.17554025553676567</v>
      </c>
      <c r="E7" s="59">
        <f ca="1">7*(3+D7*(5-3))</f>
        <v>23.457563577514719</v>
      </c>
      <c r="F7" s="59">
        <f ca="1">RAND()</f>
        <v>0.68822382650267289</v>
      </c>
      <c r="G7" s="59">
        <f ca="1">IF(F7&lt;=0.5,3+SQRT(98*F7),17-SQRT(98*(1-F7)))</f>
        <v>11.472426843293881</v>
      </c>
      <c r="H7" s="59">
        <f ca="1">C7+E7+G7</f>
        <v>47.563709016274451</v>
      </c>
      <c r="K7" s="59">
        <f ca="1">C7</f>
        <v>12.633718595465847</v>
      </c>
      <c r="L7" s="59">
        <f ca="1">E7</f>
        <v>23.457563577514719</v>
      </c>
      <c r="M7" s="59">
        <f ca="1">G7</f>
        <v>11.472426843293881</v>
      </c>
      <c r="N7" s="59">
        <f ca="1">H7</f>
        <v>47.563709016274451</v>
      </c>
      <c r="R7" s="63">
        <f t="shared" ca="1" si="3"/>
        <v>42.0148021204975</v>
      </c>
      <c r="S7" s="1">
        <f ca="1"/>
        <v>28</v>
      </c>
    </row>
    <row r="8" spans="1:19" x14ac:dyDescent="0.25">
      <c r="A8" s="1">
        <v>2</v>
      </c>
      <c r="B8" s="59">
        <f t="shared" ref="B8:B71" ca="1" si="5">RAND()</f>
        <v>0.5812076048252629</v>
      </c>
      <c r="C8" s="59">
        <f t="shared" ref="C8:C71" ca="1" si="6">3+B8*(17-3)</f>
        <v>11.136906467553681</v>
      </c>
      <c r="D8" s="59">
        <f t="shared" ref="D8:D71" ca="1" si="7">RAND()</f>
        <v>0.85548861682730148</v>
      </c>
      <c r="E8" s="59">
        <f t="shared" ref="E8:E71" ca="1" si="8">7*(3+D8*(5-3))</f>
        <v>32.976840635582221</v>
      </c>
      <c r="F8" s="59">
        <f t="shared" ref="F8:F71" ca="1" si="9">RAND()</f>
        <v>0.83073395412089868</v>
      </c>
      <c r="G8" s="59">
        <f t="shared" ref="G8:G71" ca="1" si="10">IF(F8&lt;=0.5,3+SQRT(98*F8),17-SQRT(98*(1-F8)))</f>
        <v>12.927154250876676</v>
      </c>
      <c r="H8" s="59">
        <f t="shared" ref="H8:H71" ca="1" si="11">C8+E8+G8</f>
        <v>57.040901354012576</v>
      </c>
      <c r="K8" s="59">
        <f t="shared" ref="K8:K71" ca="1" si="12">C8</f>
        <v>11.136906467553681</v>
      </c>
      <c r="L8" s="59">
        <f t="shared" ref="L8:L71" ca="1" si="13">E8</f>
        <v>32.976840635582221</v>
      </c>
      <c r="M8" s="59">
        <f t="shared" ref="M8:M71" ca="1" si="14">G8</f>
        <v>12.927154250876676</v>
      </c>
      <c r="N8" s="59">
        <f t="shared" ref="N8:N71" ca="1" si="15">H8</f>
        <v>57.040901354012576</v>
      </c>
      <c r="R8" s="63">
        <f ca="1">R7+$P$4</f>
        <v>44.250348067504298</v>
      </c>
      <c r="S8" s="1">
        <f ca="1"/>
        <v>19</v>
      </c>
    </row>
    <row r="9" spans="1:19" x14ac:dyDescent="0.25">
      <c r="A9" s="1">
        <v>3</v>
      </c>
      <c r="B9" s="59">
        <f t="shared" ca="1" si="5"/>
        <v>0.83218811523298886</v>
      </c>
      <c r="C9" s="59">
        <f t="shared" ca="1" si="6"/>
        <v>14.650633613261844</v>
      </c>
      <c r="D9" s="59">
        <f t="shared" ca="1" si="7"/>
        <v>0.48884864473086864</v>
      </c>
      <c r="E9" s="59">
        <f t="shared" ca="1" si="8"/>
        <v>27.843881026232161</v>
      </c>
      <c r="F9" s="59">
        <f t="shared" ca="1" si="9"/>
        <v>0.30383115972929842</v>
      </c>
      <c r="G9" s="59">
        <f t="shared" ca="1" si="10"/>
        <v>8.4566888910282625</v>
      </c>
      <c r="H9" s="59">
        <f t="shared" ca="1" si="11"/>
        <v>50.951203530522271</v>
      </c>
      <c r="K9" s="59">
        <f t="shared" ca="1" si="12"/>
        <v>14.650633613261844</v>
      </c>
      <c r="L9" s="59">
        <f t="shared" ca="1" si="13"/>
        <v>27.843881026232161</v>
      </c>
      <c r="M9" s="59">
        <f t="shared" ca="1" si="14"/>
        <v>8.4566888910282625</v>
      </c>
      <c r="N9" s="59">
        <f t="shared" ca="1" si="15"/>
        <v>50.951203530522271</v>
      </c>
      <c r="R9" s="63">
        <f t="shared" ca="1" si="3"/>
        <v>46.485894014511096</v>
      </c>
      <c r="S9" s="1">
        <f ca="1"/>
        <v>23</v>
      </c>
    </row>
    <row r="10" spans="1:19" x14ac:dyDescent="0.25">
      <c r="A10" s="1">
        <v>4</v>
      </c>
      <c r="B10" s="59">
        <f t="shared" ca="1" si="5"/>
        <v>0.33332728842754167</v>
      </c>
      <c r="C10" s="59">
        <f t="shared" ca="1" si="6"/>
        <v>7.6665820379855836</v>
      </c>
      <c r="D10" s="59">
        <f t="shared" ca="1" si="7"/>
        <v>0.52474845568288042</v>
      </c>
      <c r="E10" s="59">
        <f t="shared" ca="1" si="8"/>
        <v>28.346478379560327</v>
      </c>
      <c r="F10" s="59">
        <f t="shared" ca="1" si="9"/>
        <v>0.59086219896879988</v>
      </c>
      <c r="G10" s="59">
        <f t="shared" ca="1" si="10"/>
        <v>10.667898887331503</v>
      </c>
      <c r="H10" s="59">
        <f t="shared" ca="1" si="11"/>
        <v>46.680959304877412</v>
      </c>
      <c r="K10" s="59">
        <f t="shared" ca="1" si="12"/>
        <v>7.6665820379855836</v>
      </c>
      <c r="L10" s="59">
        <f t="shared" ca="1" si="13"/>
        <v>28.346478379560327</v>
      </c>
      <c r="M10" s="59">
        <f t="shared" ca="1" si="14"/>
        <v>10.667898887331503</v>
      </c>
      <c r="N10" s="59">
        <f t="shared" ca="1" si="15"/>
        <v>46.680959304877412</v>
      </c>
      <c r="R10" s="63">
        <f t="shared" ca="1" si="3"/>
        <v>48.721439961517895</v>
      </c>
      <c r="S10" s="1">
        <f ca="1"/>
        <v>33</v>
      </c>
    </row>
    <row r="11" spans="1:19" x14ac:dyDescent="0.25">
      <c r="A11" s="1">
        <v>5</v>
      </c>
      <c r="B11" s="59">
        <f t="shared" ca="1" si="5"/>
        <v>0.87253886236990352</v>
      </c>
      <c r="C11" s="59">
        <f t="shared" ca="1" si="6"/>
        <v>15.215544073178648</v>
      </c>
      <c r="D11" s="59">
        <f t="shared" ca="1" si="7"/>
        <v>4.4583259000660624E-2</v>
      </c>
      <c r="E11" s="59">
        <f t="shared" ca="1" si="8"/>
        <v>21.624165626009251</v>
      </c>
      <c r="F11" s="59">
        <f t="shared" ca="1" si="9"/>
        <v>0.58837033683394024</v>
      </c>
      <c r="G11" s="59">
        <f t="shared" ca="1" si="10"/>
        <v>10.648645263388774</v>
      </c>
      <c r="H11" s="59">
        <f t="shared" ca="1" si="11"/>
        <v>47.488354962576672</v>
      </c>
      <c r="K11" s="59">
        <f t="shared" ca="1" si="12"/>
        <v>15.215544073178648</v>
      </c>
      <c r="L11" s="59">
        <f t="shared" ca="1" si="13"/>
        <v>21.624165626009251</v>
      </c>
      <c r="M11" s="59">
        <f t="shared" ca="1" si="14"/>
        <v>10.648645263388774</v>
      </c>
      <c r="N11" s="59">
        <f t="shared" ca="1" si="15"/>
        <v>47.488354962576672</v>
      </c>
      <c r="R11" s="63">
        <f t="shared" ca="1" si="3"/>
        <v>50.956985908524693</v>
      </c>
      <c r="S11" s="1">
        <f ca="1"/>
        <v>21</v>
      </c>
    </row>
    <row r="12" spans="1:19" x14ac:dyDescent="0.25">
      <c r="A12" s="1">
        <v>6</v>
      </c>
      <c r="B12" s="59">
        <f t="shared" ca="1" si="5"/>
        <v>0.80846031106832972</v>
      </c>
      <c r="C12" s="59">
        <f t="shared" ca="1" si="6"/>
        <v>14.318444354956616</v>
      </c>
      <c r="D12" s="59">
        <f t="shared" ca="1" si="7"/>
        <v>0.70197486377417206</v>
      </c>
      <c r="E12" s="59">
        <f t="shared" ca="1" si="8"/>
        <v>30.827648092838409</v>
      </c>
      <c r="F12" s="59">
        <f t="shared" ca="1" si="9"/>
        <v>0.85326550515458477</v>
      </c>
      <c r="G12" s="59">
        <f t="shared" ca="1" si="10"/>
        <v>13.207905526644847</v>
      </c>
      <c r="H12" s="59">
        <f t="shared" ca="1" si="11"/>
        <v>58.353997974439878</v>
      </c>
      <c r="K12" s="59">
        <f t="shared" ca="1" si="12"/>
        <v>14.318444354956616</v>
      </c>
      <c r="L12" s="59">
        <f t="shared" ca="1" si="13"/>
        <v>30.827648092838409</v>
      </c>
      <c r="M12" s="59">
        <f t="shared" ca="1" si="14"/>
        <v>13.207905526644847</v>
      </c>
      <c r="N12" s="59">
        <f t="shared" ca="1" si="15"/>
        <v>58.353997974439878</v>
      </c>
      <c r="R12" s="63">
        <f t="shared" ca="1" si="3"/>
        <v>53.192531855531492</v>
      </c>
      <c r="S12" s="1">
        <f ca="1"/>
        <v>20</v>
      </c>
    </row>
    <row r="13" spans="1:19" x14ac:dyDescent="0.25">
      <c r="A13" s="1">
        <v>7</v>
      </c>
      <c r="B13" s="59">
        <f t="shared" ca="1" si="5"/>
        <v>0.90288226530332383</v>
      </c>
      <c r="C13" s="59">
        <f t="shared" ca="1" si="6"/>
        <v>15.640351714246533</v>
      </c>
      <c r="D13" s="59">
        <f t="shared" ca="1" si="7"/>
        <v>0.30375443859161577</v>
      </c>
      <c r="E13" s="59">
        <f t="shared" ca="1" si="8"/>
        <v>25.25256214028262</v>
      </c>
      <c r="F13" s="59">
        <f t="shared" ca="1" si="9"/>
        <v>0.648264423746027</v>
      </c>
      <c r="G13" s="59">
        <f t="shared" ca="1" si="10"/>
        <v>11.128876898506611</v>
      </c>
      <c r="H13" s="59">
        <f t="shared" ca="1" si="11"/>
        <v>52.021790753035766</v>
      </c>
      <c r="K13" s="59">
        <f t="shared" ca="1" si="12"/>
        <v>15.640351714246533</v>
      </c>
      <c r="L13" s="59">
        <f t="shared" ca="1" si="13"/>
        <v>25.25256214028262</v>
      </c>
      <c r="M13" s="59">
        <f t="shared" ca="1" si="14"/>
        <v>11.128876898506611</v>
      </c>
      <c r="N13" s="59">
        <f t="shared" ca="1" si="15"/>
        <v>52.021790753035766</v>
      </c>
      <c r="R13" s="63">
        <f ca="1">R12+$P$4</f>
        <v>55.42807780253829</v>
      </c>
      <c r="S13" s="1">
        <f ca="1"/>
        <v>11</v>
      </c>
    </row>
    <row r="14" spans="1:19" x14ac:dyDescent="0.25">
      <c r="A14" s="1">
        <v>8</v>
      </c>
      <c r="B14" s="59">
        <f t="shared" ca="1" si="5"/>
        <v>0.74841596501217322</v>
      </c>
      <c r="C14" s="59">
        <f t="shared" ca="1" si="6"/>
        <v>13.477823510170426</v>
      </c>
      <c r="D14" s="59">
        <f t="shared" ca="1" si="7"/>
        <v>6.6057547606100053E-2</v>
      </c>
      <c r="E14" s="59">
        <f t="shared" ca="1" si="8"/>
        <v>21.924805666485401</v>
      </c>
      <c r="F14" s="59">
        <f t="shared" ca="1" si="9"/>
        <v>0.86832808273458351</v>
      </c>
      <c r="G14" s="59">
        <f t="shared" ca="1" si="10"/>
        <v>13.407807369862967</v>
      </c>
      <c r="H14" s="59">
        <f t="shared" ca="1" si="11"/>
        <v>48.810436546518794</v>
      </c>
      <c r="K14" s="59">
        <f t="shared" ca="1" si="12"/>
        <v>13.477823510170426</v>
      </c>
      <c r="L14" s="59">
        <f t="shared" ca="1" si="13"/>
        <v>21.924805666485401</v>
      </c>
      <c r="M14" s="59">
        <f t="shared" ca="1" si="14"/>
        <v>13.407807369862967</v>
      </c>
      <c r="N14" s="59">
        <f t="shared" ca="1" si="15"/>
        <v>48.810436546518794</v>
      </c>
      <c r="R14" s="63">
        <f t="shared" ca="1" si="3"/>
        <v>57.663623749545089</v>
      </c>
      <c r="S14" s="1">
        <f ca="1"/>
        <v>4</v>
      </c>
    </row>
    <row r="15" spans="1:19" x14ac:dyDescent="0.25">
      <c r="A15" s="1">
        <v>9</v>
      </c>
      <c r="B15" s="59">
        <f t="shared" ca="1" si="5"/>
        <v>0.56820039796518407</v>
      </c>
      <c r="C15" s="59">
        <f t="shared" ca="1" si="6"/>
        <v>10.954805571512576</v>
      </c>
      <c r="D15" s="59">
        <f t="shared" ca="1" si="7"/>
        <v>0.82634770285174908</v>
      </c>
      <c r="E15" s="59">
        <f t="shared" ca="1" si="8"/>
        <v>32.568867839924486</v>
      </c>
      <c r="F15" s="59">
        <f t="shared" ca="1" si="9"/>
        <v>0.64575823527311282</v>
      </c>
      <c r="G15" s="59">
        <f t="shared" ca="1" si="10"/>
        <v>11.107997543853623</v>
      </c>
      <c r="H15" s="59">
        <f t="shared" ca="1" si="11"/>
        <v>54.63167095529068</v>
      </c>
      <c r="K15" s="59">
        <f t="shared" ca="1" si="12"/>
        <v>10.954805571512576</v>
      </c>
      <c r="L15" s="59">
        <f t="shared" ca="1" si="13"/>
        <v>32.568867839924486</v>
      </c>
      <c r="M15" s="59">
        <f t="shared" ca="1" si="14"/>
        <v>11.107997543853623</v>
      </c>
      <c r="N15" s="59">
        <f t="shared" ca="1" si="15"/>
        <v>54.63167095529068</v>
      </c>
      <c r="R15" s="63">
        <f t="shared" ca="1" si="3"/>
        <v>59.899169696551887</v>
      </c>
      <c r="S15" s="1">
        <f ca="1"/>
        <v>7</v>
      </c>
    </row>
    <row r="16" spans="1:19" x14ac:dyDescent="0.25">
      <c r="A16" s="1">
        <v>10</v>
      </c>
      <c r="B16" s="59">
        <f t="shared" ca="1" si="5"/>
        <v>0.5508241901658486</v>
      </c>
      <c r="C16" s="59">
        <f t="shared" ca="1" si="6"/>
        <v>10.71153866232188</v>
      </c>
      <c r="D16" s="59">
        <f t="shared" ca="1" si="7"/>
        <v>0.17992374029039793</v>
      </c>
      <c r="E16" s="59">
        <f t="shared" ca="1" si="8"/>
        <v>23.51893236406557</v>
      </c>
      <c r="F16" s="59">
        <f t="shared" ca="1" si="9"/>
        <v>0.25010255527067304</v>
      </c>
      <c r="G16" s="59">
        <f t="shared" ca="1" si="10"/>
        <v>7.9507626095911688</v>
      </c>
      <c r="H16" s="59">
        <f t="shared" ca="1" si="11"/>
        <v>42.181233635978614</v>
      </c>
      <c r="K16" s="59">
        <f t="shared" ca="1" si="12"/>
        <v>10.71153866232188</v>
      </c>
      <c r="L16" s="59">
        <f t="shared" ca="1" si="13"/>
        <v>23.51893236406557</v>
      </c>
      <c r="M16" s="59">
        <f t="shared" ca="1" si="14"/>
        <v>7.9507626095911688</v>
      </c>
      <c r="N16" s="59">
        <f t="shared" ca="1" si="15"/>
        <v>42.181233635978614</v>
      </c>
      <c r="R16" s="63">
        <f ca="1">R15+$P$4</f>
        <v>62.134715643558685</v>
      </c>
      <c r="S16" s="1">
        <f ca="1"/>
        <v>1</v>
      </c>
    </row>
    <row r="17" spans="1:19" x14ac:dyDescent="0.25">
      <c r="A17" s="1">
        <v>11</v>
      </c>
      <c r="B17" s="59">
        <f t="shared" ca="1" si="5"/>
        <v>0.31893055804832693</v>
      </c>
      <c r="C17" s="59">
        <f t="shared" ca="1" si="6"/>
        <v>7.4650278126765768</v>
      </c>
      <c r="D17" s="59">
        <f t="shared" ca="1" si="7"/>
        <v>0.84087349707887249</v>
      </c>
      <c r="E17" s="59">
        <f t="shared" ca="1" si="8"/>
        <v>32.772228959104211</v>
      </c>
      <c r="F17" s="59">
        <f t="shared" ca="1" si="9"/>
        <v>0.65221820573739708</v>
      </c>
      <c r="G17" s="59">
        <f t="shared" ca="1" si="10"/>
        <v>11.16196815375806</v>
      </c>
      <c r="H17" s="59">
        <f t="shared" ca="1" si="11"/>
        <v>51.399224925538846</v>
      </c>
      <c r="K17" s="59">
        <f t="shared" ca="1" si="12"/>
        <v>7.4650278126765768</v>
      </c>
      <c r="L17" s="59">
        <f t="shared" ca="1" si="13"/>
        <v>32.772228959104211</v>
      </c>
      <c r="M17" s="59">
        <f t="shared" ca="1" si="14"/>
        <v>11.16196815375806</v>
      </c>
      <c r="N17" s="59">
        <f t="shared" ca="1" si="15"/>
        <v>51.399224925538846</v>
      </c>
      <c r="R17" s="59">
        <f t="shared" ca="1" si="3"/>
        <v>64.370261590565491</v>
      </c>
      <c r="S17" s="1" t="e">
        <f ca="1"/>
        <v>#N/A</v>
      </c>
    </row>
    <row r="18" spans="1:19" x14ac:dyDescent="0.25">
      <c r="A18" s="1">
        <v>12</v>
      </c>
      <c r="B18" s="59">
        <f t="shared" ca="1" si="5"/>
        <v>0.36779186660631558</v>
      </c>
      <c r="C18" s="59">
        <f t="shared" ca="1" si="6"/>
        <v>8.1490861324884172</v>
      </c>
      <c r="D18" s="59">
        <f t="shared" ca="1" si="7"/>
        <v>0.46696764992571815</v>
      </c>
      <c r="E18" s="59">
        <f t="shared" ca="1" si="8"/>
        <v>27.537547098960054</v>
      </c>
      <c r="F18" s="59">
        <f t="shared" ca="1" si="9"/>
        <v>0.54190341127905428</v>
      </c>
      <c r="G18" s="59">
        <f t="shared" ca="1" si="10"/>
        <v>10.299741371062407</v>
      </c>
      <c r="H18" s="59">
        <f t="shared" ca="1" si="11"/>
        <v>45.986374602510878</v>
      </c>
      <c r="K18" s="59">
        <f t="shared" ca="1" si="12"/>
        <v>8.1490861324884172</v>
      </c>
      <c r="L18" s="59">
        <f t="shared" ca="1" si="13"/>
        <v>27.537547098960054</v>
      </c>
      <c r="M18" s="59">
        <f t="shared" ca="1" si="14"/>
        <v>10.299741371062407</v>
      </c>
      <c r="N18" s="59">
        <f t="shared" ca="1" si="15"/>
        <v>45.986374602510878</v>
      </c>
    </row>
    <row r="19" spans="1:19" x14ac:dyDescent="0.25">
      <c r="A19" s="1">
        <v>13</v>
      </c>
      <c r="B19" s="59">
        <f t="shared" ca="1" si="5"/>
        <v>0.83490702367169445</v>
      </c>
      <c r="C19" s="59">
        <f t="shared" ca="1" si="6"/>
        <v>14.688698331403723</v>
      </c>
      <c r="D19" s="59">
        <f t="shared" ca="1" si="7"/>
        <v>0.16176251524309426</v>
      </c>
      <c r="E19" s="59">
        <f t="shared" ca="1" si="8"/>
        <v>23.264675213403322</v>
      </c>
      <c r="F19" s="59">
        <f t="shared" ca="1" si="9"/>
        <v>0.99410448597767787</v>
      </c>
      <c r="G19" s="59">
        <f t="shared" ca="1" si="10"/>
        <v>16.239894497988885</v>
      </c>
      <c r="H19" s="59">
        <f t="shared" ca="1" si="11"/>
        <v>54.193268042795928</v>
      </c>
      <c r="K19" s="59">
        <f t="shared" ca="1" si="12"/>
        <v>14.688698331403723</v>
      </c>
      <c r="L19" s="59">
        <f t="shared" ca="1" si="13"/>
        <v>23.264675213403322</v>
      </c>
      <c r="M19" s="59">
        <f t="shared" ca="1" si="14"/>
        <v>16.239894497988885</v>
      </c>
      <c r="N19" s="59">
        <f t="shared" ca="1" si="15"/>
        <v>54.193268042795928</v>
      </c>
    </row>
    <row r="20" spans="1:19" x14ac:dyDescent="0.25">
      <c r="A20" s="1">
        <v>14</v>
      </c>
      <c r="B20" s="59">
        <f t="shared" ca="1" si="5"/>
        <v>0.2335379036548858</v>
      </c>
      <c r="C20" s="59">
        <f t="shared" ca="1" si="6"/>
        <v>6.2695306511684015</v>
      </c>
      <c r="D20" s="59">
        <f t="shared" ca="1" si="7"/>
        <v>0.71074250934641103</v>
      </c>
      <c r="E20" s="59">
        <f t="shared" ca="1" si="8"/>
        <v>30.950395130849756</v>
      </c>
      <c r="F20" s="59">
        <f t="shared" ca="1" si="9"/>
        <v>0.81654590497940449</v>
      </c>
      <c r="G20" s="59">
        <f t="shared" ca="1" si="10"/>
        <v>12.75989371453753</v>
      </c>
      <c r="H20" s="59">
        <f t="shared" ca="1" si="11"/>
        <v>49.979819496555692</v>
      </c>
      <c r="K20" s="59">
        <f t="shared" ca="1" si="12"/>
        <v>6.2695306511684015</v>
      </c>
      <c r="L20" s="59">
        <f t="shared" ca="1" si="13"/>
        <v>30.950395130849756</v>
      </c>
      <c r="M20" s="59">
        <f t="shared" ca="1" si="14"/>
        <v>12.75989371453753</v>
      </c>
      <c r="N20" s="59">
        <f t="shared" ca="1" si="15"/>
        <v>49.979819496555692</v>
      </c>
    </row>
    <row r="21" spans="1:19" x14ac:dyDescent="0.25">
      <c r="A21" s="1">
        <v>15</v>
      </c>
      <c r="B21" s="59">
        <f t="shared" ca="1" si="5"/>
        <v>0.46370389420101277</v>
      </c>
      <c r="C21" s="59">
        <f t="shared" ca="1" si="6"/>
        <v>9.4918545188141792</v>
      </c>
      <c r="D21" s="59">
        <f t="shared" ca="1" si="7"/>
        <v>0.35430686749225526</v>
      </c>
      <c r="E21" s="59">
        <f t="shared" ca="1" si="8"/>
        <v>25.960296144891572</v>
      </c>
      <c r="F21" s="59">
        <f t="shared" ca="1" si="9"/>
        <v>0.46721063279548791</v>
      </c>
      <c r="G21" s="59">
        <f t="shared" ca="1" si="10"/>
        <v>9.7665827427112575</v>
      </c>
      <c r="H21" s="59">
        <f t="shared" ca="1" si="11"/>
        <v>45.218733406417009</v>
      </c>
      <c r="K21" s="59">
        <f t="shared" ca="1" si="12"/>
        <v>9.4918545188141792</v>
      </c>
      <c r="L21" s="59">
        <f t="shared" ca="1" si="13"/>
        <v>25.960296144891572</v>
      </c>
      <c r="M21" s="59">
        <f t="shared" ca="1" si="14"/>
        <v>9.7665827427112575</v>
      </c>
      <c r="N21" s="59">
        <f t="shared" ca="1" si="15"/>
        <v>45.218733406417009</v>
      </c>
    </row>
    <row r="22" spans="1:19" x14ac:dyDescent="0.25">
      <c r="A22" s="1">
        <v>16</v>
      </c>
      <c r="B22" s="59">
        <f t="shared" ca="1" si="5"/>
        <v>0.99814521761127606</v>
      </c>
      <c r="C22" s="59">
        <f t="shared" ca="1" si="6"/>
        <v>16.974033046557864</v>
      </c>
      <c r="D22" s="59">
        <f t="shared" ca="1" si="7"/>
        <v>0.64000607253316821</v>
      </c>
      <c r="E22" s="59">
        <f t="shared" ca="1" si="8"/>
        <v>29.960085015464358</v>
      </c>
      <c r="F22" s="59">
        <f t="shared" ca="1" si="9"/>
        <v>0.94171163405415959</v>
      </c>
      <c r="G22" s="59">
        <f t="shared" ca="1" si="10"/>
        <v>14.609966556156094</v>
      </c>
      <c r="H22" s="59">
        <f t="shared" ca="1" si="11"/>
        <v>61.544084618178317</v>
      </c>
      <c r="K22" s="59">
        <f t="shared" ca="1" si="12"/>
        <v>16.974033046557864</v>
      </c>
      <c r="L22" s="59">
        <f t="shared" ca="1" si="13"/>
        <v>29.960085015464358</v>
      </c>
      <c r="M22" s="59">
        <f t="shared" ca="1" si="14"/>
        <v>14.609966556156094</v>
      </c>
      <c r="N22" s="59">
        <f t="shared" ca="1" si="15"/>
        <v>61.544084618178317</v>
      </c>
    </row>
    <row r="23" spans="1:19" x14ac:dyDescent="0.25">
      <c r="A23" s="1">
        <v>17</v>
      </c>
      <c r="B23" s="59">
        <f t="shared" ca="1" si="5"/>
        <v>0.4228483720730285</v>
      </c>
      <c r="C23" s="59">
        <f t="shared" ca="1" si="6"/>
        <v>8.919877209022399</v>
      </c>
      <c r="D23" s="59">
        <f t="shared" ca="1" si="7"/>
        <v>0.76579355041297059</v>
      </c>
      <c r="E23" s="59">
        <f t="shared" ca="1" si="8"/>
        <v>31.72110970578159</v>
      </c>
      <c r="F23" s="59">
        <f t="shared" ca="1" si="9"/>
        <v>0.16612965561886484</v>
      </c>
      <c r="G23" s="59">
        <f t="shared" ca="1" si="10"/>
        <v>7.0349357182796304</v>
      </c>
      <c r="H23" s="59">
        <f t="shared" ca="1" si="11"/>
        <v>47.675922633083616</v>
      </c>
      <c r="K23" s="59">
        <f t="shared" ca="1" si="12"/>
        <v>8.919877209022399</v>
      </c>
      <c r="L23" s="59">
        <f t="shared" ca="1" si="13"/>
        <v>31.72110970578159</v>
      </c>
      <c r="M23" s="59">
        <f t="shared" ca="1" si="14"/>
        <v>7.0349357182796304</v>
      </c>
      <c r="N23" s="59">
        <f t="shared" ca="1" si="15"/>
        <v>47.675922633083616</v>
      </c>
    </row>
    <row r="24" spans="1:19" x14ac:dyDescent="0.25">
      <c r="A24" s="1">
        <v>18</v>
      </c>
      <c r="B24" s="59">
        <f t="shared" ca="1" si="5"/>
        <v>0.45681392108198193</v>
      </c>
      <c r="C24" s="59">
        <f t="shared" ca="1" si="6"/>
        <v>9.3953948951477475</v>
      </c>
      <c r="D24" s="59">
        <f t="shared" ca="1" si="7"/>
        <v>0.20804979521758005</v>
      </c>
      <c r="E24" s="59">
        <f t="shared" ca="1" si="8"/>
        <v>23.912697133046123</v>
      </c>
      <c r="F24" s="59">
        <f t="shared" ca="1" si="9"/>
        <v>0.57373548033716903</v>
      </c>
      <c r="G24" s="59">
        <f t="shared" ca="1" si="10"/>
        <v>10.536725061785052</v>
      </c>
      <c r="H24" s="59">
        <f t="shared" ca="1" si="11"/>
        <v>43.844817089978918</v>
      </c>
      <c r="K24" s="59">
        <f t="shared" ca="1" si="12"/>
        <v>9.3953948951477475</v>
      </c>
      <c r="L24" s="59">
        <f t="shared" ca="1" si="13"/>
        <v>23.912697133046123</v>
      </c>
      <c r="M24" s="59">
        <f t="shared" ca="1" si="14"/>
        <v>10.536725061785052</v>
      </c>
      <c r="N24" s="59">
        <f t="shared" ca="1" si="15"/>
        <v>43.844817089978918</v>
      </c>
    </row>
    <row r="25" spans="1:19" x14ac:dyDescent="0.25">
      <c r="A25" s="1">
        <v>19</v>
      </c>
      <c r="B25" s="59">
        <f t="shared" ca="1" si="5"/>
        <v>6.2096578589477813E-3</v>
      </c>
      <c r="C25" s="59">
        <f t="shared" ca="1" si="6"/>
        <v>3.0869352100252687</v>
      </c>
      <c r="D25" s="59">
        <f t="shared" ca="1" si="7"/>
        <v>0.49264995493433716</v>
      </c>
      <c r="E25" s="59">
        <f t="shared" ca="1" si="8"/>
        <v>27.897099369080721</v>
      </c>
      <c r="F25" s="59">
        <f t="shared" ca="1" si="9"/>
        <v>0.30719344540644911</v>
      </c>
      <c r="G25" s="59">
        <f t="shared" ca="1" si="10"/>
        <v>8.4867984881743208</v>
      </c>
      <c r="H25" s="59">
        <f t="shared" ca="1" si="11"/>
        <v>39.47083306728031</v>
      </c>
      <c r="K25" s="59">
        <f t="shared" ca="1" si="12"/>
        <v>3.0869352100252687</v>
      </c>
      <c r="L25" s="59">
        <f t="shared" ca="1" si="13"/>
        <v>27.897099369080721</v>
      </c>
      <c r="M25" s="59">
        <f t="shared" ca="1" si="14"/>
        <v>8.4867984881743208</v>
      </c>
      <c r="N25" s="59">
        <f t="shared" ca="1" si="15"/>
        <v>39.47083306728031</v>
      </c>
    </row>
    <row r="26" spans="1:19" x14ac:dyDescent="0.25">
      <c r="A26" s="1">
        <v>20</v>
      </c>
      <c r="B26" s="59">
        <f t="shared" ca="1" si="5"/>
        <v>0.18255748960690865</v>
      </c>
      <c r="C26" s="59">
        <f t="shared" ca="1" si="6"/>
        <v>5.5558048544967207</v>
      </c>
      <c r="D26" s="59">
        <f t="shared" ca="1" si="7"/>
        <v>0.21366448032794649</v>
      </c>
      <c r="E26" s="59">
        <f t="shared" ca="1" si="8"/>
        <v>23.99130272459125</v>
      </c>
      <c r="F26" s="59">
        <f t="shared" ca="1" si="9"/>
        <v>0.19917810488764198</v>
      </c>
      <c r="G26" s="59">
        <f t="shared" ca="1" si="10"/>
        <v>7.4180826473696611</v>
      </c>
      <c r="H26" s="59">
        <f t="shared" ca="1" si="11"/>
        <v>36.965190226457629</v>
      </c>
      <c r="K26" s="59">
        <f t="shared" ca="1" si="12"/>
        <v>5.5558048544967207</v>
      </c>
      <c r="L26" s="59">
        <f t="shared" ca="1" si="13"/>
        <v>23.99130272459125</v>
      </c>
      <c r="M26" s="59">
        <f t="shared" ca="1" si="14"/>
        <v>7.4180826473696611</v>
      </c>
      <c r="N26" s="59">
        <f t="shared" ca="1" si="15"/>
        <v>36.965190226457629</v>
      </c>
    </row>
    <row r="27" spans="1:19" x14ac:dyDescent="0.25">
      <c r="A27" s="1">
        <v>21</v>
      </c>
      <c r="B27" s="59">
        <f t="shared" ca="1" si="5"/>
        <v>0.51293886434004132</v>
      </c>
      <c r="C27" s="59">
        <f t="shared" ca="1" si="6"/>
        <v>10.181144100760578</v>
      </c>
      <c r="D27" s="59">
        <f t="shared" ca="1" si="7"/>
        <v>0.61891053353608894</v>
      </c>
      <c r="E27" s="59">
        <f t="shared" ca="1" si="8"/>
        <v>29.664747469505244</v>
      </c>
      <c r="F27" s="59">
        <f t="shared" ca="1" si="9"/>
        <v>0.78994785774870302</v>
      </c>
      <c r="G27" s="59">
        <f t="shared" ca="1" si="10"/>
        <v>12.462918345386861</v>
      </c>
      <c r="H27" s="59">
        <f t="shared" ca="1" si="11"/>
        <v>52.308809915652681</v>
      </c>
      <c r="K27" s="59">
        <f t="shared" ca="1" si="12"/>
        <v>10.181144100760578</v>
      </c>
      <c r="L27" s="59">
        <f t="shared" ca="1" si="13"/>
        <v>29.664747469505244</v>
      </c>
      <c r="M27" s="59">
        <f t="shared" ca="1" si="14"/>
        <v>12.462918345386861</v>
      </c>
      <c r="N27" s="59">
        <f t="shared" ca="1" si="15"/>
        <v>52.308809915652681</v>
      </c>
    </row>
    <row r="28" spans="1:19" x14ac:dyDescent="0.25">
      <c r="A28" s="1">
        <v>22</v>
      </c>
      <c r="B28" s="59">
        <f t="shared" ca="1" si="5"/>
        <v>0.36127182142737646</v>
      </c>
      <c r="C28" s="59">
        <f t="shared" ca="1" si="6"/>
        <v>8.0578054999832709</v>
      </c>
      <c r="D28" s="59">
        <f t="shared" ca="1" si="7"/>
        <v>0.96150969284561749</v>
      </c>
      <c r="E28" s="59">
        <f t="shared" ca="1" si="8"/>
        <v>34.46113569983865</v>
      </c>
      <c r="F28" s="59">
        <f t="shared" ca="1" si="9"/>
        <v>0.24381569591433461</v>
      </c>
      <c r="G28" s="59">
        <f t="shared" ca="1" si="10"/>
        <v>7.8881426124454253</v>
      </c>
      <c r="H28" s="59">
        <f t="shared" ca="1" si="11"/>
        <v>50.407083812267352</v>
      </c>
      <c r="K28" s="59">
        <f t="shared" ca="1" si="12"/>
        <v>8.0578054999832709</v>
      </c>
      <c r="L28" s="59">
        <f t="shared" ca="1" si="13"/>
        <v>34.46113569983865</v>
      </c>
      <c r="M28" s="59">
        <f t="shared" ca="1" si="14"/>
        <v>7.8881426124454253</v>
      </c>
      <c r="N28" s="59">
        <f t="shared" ca="1" si="15"/>
        <v>50.407083812267352</v>
      </c>
    </row>
    <row r="29" spans="1:19" x14ac:dyDescent="0.25">
      <c r="A29" s="1">
        <v>23</v>
      </c>
      <c r="B29" s="59">
        <f t="shared" ca="1" si="5"/>
        <v>0.59516944799255123</v>
      </c>
      <c r="C29" s="59">
        <f t="shared" ca="1" si="6"/>
        <v>11.332372271895718</v>
      </c>
      <c r="D29" s="59">
        <f t="shared" ca="1" si="7"/>
        <v>7.9928898802076653E-2</v>
      </c>
      <c r="E29" s="59">
        <f t="shared" ca="1" si="8"/>
        <v>22.119004583229071</v>
      </c>
      <c r="F29" s="59">
        <f t="shared" ca="1" si="9"/>
        <v>0.6067647203893437</v>
      </c>
      <c r="G29" s="59">
        <f t="shared" ca="1" si="10"/>
        <v>10.792177724689251</v>
      </c>
      <c r="H29" s="59">
        <f t="shared" ca="1" si="11"/>
        <v>44.243554579814045</v>
      </c>
      <c r="K29" s="59">
        <f t="shared" ca="1" si="12"/>
        <v>11.332372271895718</v>
      </c>
      <c r="L29" s="59">
        <f t="shared" ca="1" si="13"/>
        <v>22.119004583229071</v>
      </c>
      <c r="M29" s="59">
        <f t="shared" ca="1" si="14"/>
        <v>10.792177724689251</v>
      </c>
      <c r="N29" s="59">
        <f t="shared" ca="1" si="15"/>
        <v>44.243554579814045</v>
      </c>
    </row>
    <row r="30" spans="1:19" x14ac:dyDescent="0.25">
      <c r="A30" s="1">
        <v>24</v>
      </c>
      <c r="B30" s="59">
        <f t="shared" ca="1" si="5"/>
        <v>0.92631899027301734</v>
      </c>
      <c r="C30" s="59">
        <f t="shared" ca="1" si="6"/>
        <v>15.968465863822242</v>
      </c>
      <c r="D30" s="59">
        <f t="shared" ca="1" si="7"/>
        <v>0.22896393153696326</v>
      </c>
      <c r="E30" s="59">
        <f t="shared" ca="1" si="8"/>
        <v>24.205495041517487</v>
      </c>
      <c r="F30" s="59">
        <f t="shared" ca="1" si="9"/>
        <v>0.60438986311919018</v>
      </c>
      <c r="G30" s="59">
        <f t="shared" ca="1" si="10"/>
        <v>10.773460558679535</v>
      </c>
      <c r="H30" s="59">
        <f t="shared" ca="1" si="11"/>
        <v>50.947421464019257</v>
      </c>
      <c r="K30" s="59">
        <f t="shared" ca="1" si="12"/>
        <v>15.968465863822242</v>
      </c>
      <c r="L30" s="59">
        <f t="shared" ca="1" si="13"/>
        <v>24.205495041517487</v>
      </c>
      <c r="M30" s="59">
        <f t="shared" ca="1" si="14"/>
        <v>10.773460558679535</v>
      </c>
      <c r="N30" s="59">
        <f t="shared" ca="1" si="15"/>
        <v>50.947421464019257</v>
      </c>
    </row>
    <row r="31" spans="1:19" x14ac:dyDescent="0.25">
      <c r="A31" s="1">
        <v>25</v>
      </c>
      <c r="B31" s="59">
        <f t="shared" ca="1" si="5"/>
        <v>0.517096119353321</v>
      </c>
      <c r="C31" s="59">
        <f t="shared" ca="1" si="6"/>
        <v>10.239345670946495</v>
      </c>
      <c r="D31" s="59">
        <f t="shared" ca="1" si="7"/>
        <v>0.54517067985960965</v>
      </c>
      <c r="E31" s="59">
        <f t="shared" ca="1" si="8"/>
        <v>28.632389518034536</v>
      </c>
      <c r="F31" s="59">
        <f t="shared" ca="1" si="9"/>
        <v>0.88186090646648629</v>
      </c>
      <c r="G31" s="59">
        <f t="shared" ca="1" si="10"/>
        <v>13.597408169309116</v>
      </c>
      <c r="H31" s="59">
        <f t="shared" ca="1" si="11"/>
        <v>52.469143358290154</v>
      </c>
      <c r="K31" s="59">
        <f t="shared" ca="1" si="12"/>
        <v>10.239345670946495</v>
      </c>
      <c r="L31" s="59">
        <f t="shared" ca="1" si="13"/>
        <v>28.632389518034536</v>
      </c>
      <c r="M31" s="59">
        <f t="shared" ca="1" si="14"/>
        <v>13.597408169309116</v>
      </c>
      <c r="N31" s="59">
        <f t="shared" ca="1" si="15"/>
        <v>52.469143358290154</v>
      </c>
    </row>
    <row r="32" spans="1:19" x14ac:dyDescent="0.25">
      <c r="A32" s="1">
        <v>26</v>
      </c>
      <c r="B32" s="59">
        <f t="shared" ca="1" si="5"/>
        <v>0.42484778685412894</v>
      </c>
      <c r="C32" s="59">
        <f t="shared" ca="1" si="6"/>
        <v>8.9478690159578047</v>
      </c>
      <c r="D32" s="59">
        <f t="shared" ca="1" si="7"/>
        <v>0.17282948526404274</v>
      </c>
      <c r="E32" s="59">
        <f t="shared" ca="1" si="8"/>
        <v>23.419612793696601</v>
      </c>
      <c r="F32" s="59">
        <f t="shared" ca="1" si="9"/>
        <v>0.42235742980886115</v>
      </c>
      <c r="G32" s="59">
        <f t="shared" ca="1" si="10"/>
        <v>9.4335859457435092</v>
      </c>
      <c r="H32" s="59">
        <f t="shared" ca="1" si="11"/>
        <v>41.801067755397916</v>
      </c>
      <c r="K32" s="59">
        <f t="shared" ca="1" si="12"/>
        <v>8.9478690159578047</v>
      </c>
      <c r="L32" s="59">
        <f t="shared" ca="1" si="13"/>
        <v>23.419612793696601</v>
      </c>
      <c r="M32" s="59">
        <f t="shared" ca="1" si="14"/>
        <v>9.4335859457435092</v>
      </c>
      <c r="N32" s="59">
        <f t="shared" ca="1" si="15"/>
        <v>41.801067755397916</v>
      </c>
    </row>
    <row r="33" spans="1:14" x14ac:dyDescent="0.25">
      <c r="A33" s="1">
        <v>27</v>
      </c>
      <c r="B33" s="59">
        <f t="shared" ca="1" si="5"/>
        <v>0.75286474415265581</v>
      </c>
      <c r="C33" s="59">
        <f t="shared" ca="1" si="6"/>
        <v>13.540106418137182</v>
      </c>
      <c r="D33" s="59">
        <f t="shared" ca="1" si="7"/>
        <v>0.34464902492222393</v>
      </c>
      <c r="E33" s="59">
        <f t="shared" ca="1" si="8"/>
        <v>25.825086348911135</v>
      </c>
      <c r="F33" s="59">
        <f t="shared" ca="1" si="9"/>
        <v>0.68747455145536018</v>
      </c>
      <c r="G33" s="59">
        <f t="shared" ca="1" si="10"/>
        <v>11.465788768272871</v>
      </c>
      <c r="H33" s="59">
        <f t="shared" ca="1" si="11"/>
        <v>50.830981535321186</v>
      </c>
      <c r="K33" s="59">
        <f t="shared" ca="1" si="12"/>
        <v>13.540106418137182</v>
      </c>
      <c r="L33" s="59">
        <f t="shared" ca="1" si="13"/>
        <v>25.825086348911135</v>
      </c>
      <c r="M33" s="59">
        <f t="shared" ca="1" si="14"/>
        <v>11.465788768272871</v>
      </c>
      <c r="N33" s="59">
        <f t="shared" ca="1" si="15"/>
        <v>50.830981535321186</v>
      </c>
    </row>
    <row r="34" spans="1:14" x14ac:dyDescent="0.25">
      <c r="A34" s="1">
        <v>28</v>
      </c>
      <c r="B34" s="59">
        <f t="shared" ca="1" si="5"/>
        <v>5.5601881822617161E-2</v>
      </c>
      <c r="C34" s="59">
        <f t="shared" ca="1" si="6"/>
        <v>3.7784263455166403</v>
      </c>
      <c r="D34" s="59">
        <f t="shared" ca="1" si="7"/>
        <v>0.6303456956491692</v>
      </c>
      <c r="E34" s="59">
        <f t="shared" ca="1" si="8"/>
        <v>29.824839739088368</v>
      </c>
      <c r="F34" s="59">
        <f t="shared" ca="1" si="9"/>
        <v>0.11453124743839815</v>
      </c>
      <c r="G34" s="59">
        <f t="shared" ca="1" si="10"/>
        <v>6.3502331633728151</v>
      </c>
      <c r="H34" s="59">
        <f t="shared" ca="1" si="11"/>
        <v>39.953499247977824</v>
      </c>
      <c r="K34" s="59">
        <f t="shared" ca="1" si="12"/>
        <v>3.7784263455166403</v>
      </c>
      <c r="L34" s="59">
        <f t="shared" ca="1" si="13"/>
        <v>29.824839739088368</v>
      </c>
      <c r="M34" s="59">
        <f t="shared" ca="1" si="14"/>
        <v>6.3502331633728151</v>
      </c>
      <c r="N34" s="59">
        <f t="shared" ca="1" si="15"/>
        <v>39.953499247977824</v>
      </c>
    </row>
    <row r="35" spans="1:14" x14ac:dyDescent="0.25">
      <c r="A35" s="1">
        <v>29</v>
      </c>
      <c r="B35" s="59">
        <f t="shared" ca="1" si="5"/>
        <v>5.7651075468940549E-2</v>
      </c>
      <c r="C35" s="59">
        <f t="shared" ca="1" si="6"/>
        <v>3.8071150565651677</v>
      </c>
      <c r="D35" s="59">
        <f t="shared" ca="1" si="7"/>
        <v>0.92152017642325867</v>
      </c>
      <c r="E35" s="59">
        <f t="shared" ca="1" si="8"/>
        <v>33.901282469925626</v>
      </c>
      <c r="F35" s="59">
        <f t="shared" ca="1" si="9"/>
        <v>4.5345289640520203E-2</v>
      </c>
      <c r="G35" s="59">
        <f t="shared" ca="1" si="10"/>
        <v>5.1080413622059169</v>
      </c>
      <c r="H35" s="59">
        <f t="shared" ca="1" si="11"/>
        <v>42.816438888696709</v>
      </c>
      <c r="K35" s="59">
        <f t="shared" ca="1" si="12"/>
        <v>3.8071150565651677</v>
      </c>
      <c r="L35" s="59">
        <f t="shared" ca="1" si="13"/>
        <v>33.901282469925626</v>
      </c>
      <c r="M35" s="59">
        <f t="shared" ca="1" si="14"/>
        <v>5.1080413622059169</v>
      </c>
      <c r="N35" s="59">
        <f t="shared" ca="1" si="15"/>
        <v>42.816438888696709</v>
      </c>
    </row>
    <row r="36" spans="1:14" x14ac:dyDescent="0.25">
      <c r="A36" s="1">
        <v>30</v>
      </c>
      <c r="B36" s="59">
        <f t="shared" ca="1" si="5"/>
        <v>0.95540273877186299</v>
      </c>
      <c r="C36" s="59">
        <f t="shared" ca="1" si="6"/>
        <v>16.375638342806084</v>
      </c>
      <c r="D36" s="59">
        <f t="shared" ca="1" si="7"/>
        <v>0.51403621544524292</v>
      </c>
      <c r="E36" s="59">
        <f t="shared" ca="1" si="8"/>
        <v>28.196507016233401</v>
      </c>
      <c r="F36" s="59">
        <f t="shared" ca="1" si="9"/>
        <v>0.58892625767155071</v>
      </c>
      <c r="G36" s="59">
        <f t="shared" ca="1" si="10"/>
        <v>10.652935580271141</v>
      </c>
      <c r="H36" s="59">
        <f t="shared" ca="1" si="11"/>
        <v>55.225080939310622</v>
      </c>
      <c r="K36" s="59">
        <f t="shared" ca="1" si="12"/>
        <v>16.375638342806084</v>
      </c>
      <c r="L36" s="59">
        <f t="shared" ca="1" si="13"/>
        <v>28.196507016233401</v>
      </c>
      <c r="M36" s="59">
        <f t="shared" ca="1" si="14"/>
        <v>10.652935580271141</v>
      </c>
      <c r="N36" s="59">
        <f t="shared" ca="1" si="15"/>
        <v>55.225080939310622</v>
      </c>
    </row>
    <row r="37" spans="1:14" x14ac:dyDescent="0.25">
      <c r="A37" s="1">
        <v>31</v>
      </c>
      <c r="B37" s="59">
        <f t="shared" ca="1" si="5"/>
        <v>0.2593209033329098</v>
      </c>
      <c r="C37" s="59">
        <f t="shared" ca="1" si="6"/>
        <v>6.6304926466607377</v>
      </c>
      <c r="D37" s="59">
        <f t="shared" ca="1" si="7"/>
        <v>0.14848602687540535</v>
      </c>
      <c r="E37" s="59">
        <f t="shared" ca="1" si="8"/>
        <v>23.078804376255675</v>
      </c>
      <c r="F37" s="59">
        <f t="shared" ca="1" si="9"/>
        <v>0.9681557779622505</v>
      </c>
      <c r="G37" s="59">
        <f t="shared" ca="1" si="10"/>
        <v>15.2334401341309</v>
      </c>
      <c r="H37" s="59">
        <f t="shared" ca="1" si="11"/>
        <v>44.942737157047311</v>
      </c>
      <c r="K37" s="59">
        <f t="shared" ca="1" si="12"/>
        <v>6.6304926466607377</v>
      </c>
      <c r="L37" s="59">
        <f t="shared" ca="1" si="13"/>
        <v>23.078804376255675</v>
      </c>
      <c r="M37" s="59">
        <f t="shared" ca="1" si="14"/>
        <v>15.2334401341309</v>
      </c>
      <c r="N37" s="59">
        <f t="shared" ca="1" si="15"/>
        <v>44.942737157047311</v>
      </c>
    </row>
    <row r="38" spans="1:14" x14ac:dyDescent="0.25">
      <c r="A38" s="1">
        <v>32</v>
      </c>
      <c r="B38" s="59">
        <f t="shared" ca="1" si="5"/>
        <v>0.26681682280957342</v>
      </c>
      <c r="C38" s="59">
        <f t="shared" ca="1" si="6"/>
        <v>6.7354355193340281</v>
      </c>
      <c r="D38" s="59">
        <f t="shared" ca="1" si="7"/>
        <v>0.34941381055176313</v>
      </c>
      <c r="E38" s="59">
        <f t="shared" ca="1" si="8"/>
        <v>25.891793347724686</v>
      </c>
      <c r="F38" s="59">
        <f t="shared" ca="1" si="9"/>
        <v>0.27482912065427356</v>
      </c>
      <c r="G38" s="59">
        <f t="shared" ca="1" si="10"/>
        <v>8.1897257946946311</v>
      </c>
      <c r="H38" s="59">
        <f t="shared" ca="1" si="11"/>
        <v>40.816954661753343</v>
      </c>
      <c r="K38" s="59">
        <f t="shared" ca="1" si="12"/>
        <v>6.7354355193340281</v>
      </c>
      <c r="L38" s="59">
        <f t="shared" ca="1" si="13"/>
        <v>25.891793347724686</v>
      </c>
      <c r="M38" s="59">
        <f t="shared" ca="1" si="14"/>
        <v>8.1897257946946311</v>
      </c>
      <c r="N38" s="59">
        <f t="shared" ca="1" si="15"/>
        <v>40.816954661753343</v>
      </c>
    </row>
    <row r="39" spans="1:14" x14ac:dyDescent="0.25">
      <c r="A39" s="1">
        <v>33</v>
      </c>
      <c r="B39" s="59">
        <f t="shared" ca="1" si="5"/>
        <v>4.0156668476818425E-2</v>
      </c>
      <c r="C39" s="59">
        <f t="shared" ca="1" si="6"/>
        <v>3.5621933586754579</v>
      </c>
      <c r="D39" s="59">
        <f t="shared" ca="1" si="7"/>
        <v>0.80097081924679814</v>
      </c>
      <c r="E39" s="59">
        <f t="shared" ca="1" si="8"/>
        <v>32.213591469455167</v>
      </c>
      <c r="F39" s="59">
        <f t="shared" ca="1" si="9"/>
        <v>0.6146973169189448</v>
      </c>
      <c r="G39" s="59">
        <f t="shared" ca="1" si="10"/>
        <v>10.855110827529645</v>
      </c>
      <c r="H39" s="59">
        <f t="shared" ca="1" si="11"/>
        <v>46.630895655660268</v>
      </c>
      <c r="K39" s="59">
        <f t="shared" ca="1" si="12"/>
        <v>3.5621933586754579</v>
      </c>
      <c r="L39" s="59">
        <f t="shared" ca="1" si="13"/>
        <v>32.213591469455167</v>
      </c>
      <c r="M39" s="59">
        <f t="shared" ca="1" si="14"/>
        <v>10.855110827529645</v>
      </c>
      <c r="N39" s="59">
        <f t="shared" ca="1" si="15"/>
        <v>46.630895655660268</v>
      </c>
    </row>
    <row r="40" spans="1:14" x14ac:dyDescent="0.25">
      <c r="A40" s="1">
        <v>34</v>
      </c>
      <c r="B40" s="59">
        <f t="shared" ca="1" si="5"/>
        <v>0.8906157535998398</v>
      </c>
      <c r="C40" s="59">
        <f t="shared" ca="1" si="6"/>
        <v>15.468620550397757</v>
      </c>
      <c r="D40" s="59">
        <f t="shared" ca="1" si="7"/>
        <v>0.69754813696379359</v>
      </c>
      <c r="E40" s="59">
        <f t="shared" ca="1" si="8"/>
        <v>30.76567391749311</v>
      </c>
      <c r="F40" s="59">
        <f t="shared" ca="1" si="9"/>
        <v>0.95872795358056084</v>
      </c>
      <c r="G40" s="59">
        <f t="shared" ca="1" si="10"/>
        <v>14.988865855019851</v>
      </c>
      <c r="H40" s="59">
        <f t="shared" ca="1" si="11"/>
        <v>61.223160322910722</v>
      </c>
      <c r="K40" s="59">
        <f t="shared" ca="1" si="12"/>
        <v>15.468620550397757</v>
      </c>
      <c r="L40" s="59">
        <f t="shared" ca="1" si="13"/>
        <v>30.76567391749311</v>
      </c>
      <c r="M40" s="59">
        <f t="shared" ca="1" si="14"/>
        <v>14.988865855019851</v>
      </c>
      <c r="N40" s="59">
        <f t="shared" ca="1" si="15"/>
        <v>61.223160322910722</v>
      </c>
    </row>
    <row r="41" spans="1:14" x14ac:dyDescent="0.25">
      <c r="A41" s="1">
        <v>35</v>
      </c>
      <c r="B41" s="59">
        <f t="shared" ca="1" si="5"/>
        <v>0.39364352090444854</v>
      </c>
      <c r="C41" s="59">
        <f t="shared" ca="1" si="6"/>
        <v>8.5110092926622798</v>
      </c>
      <c r="D41" s="59">
        <f t="shared" ca="1" si="7"/>
        <v>9.9141860348399558E-3</v>
      </c>
      <c r="E41" s="59">
        <f t="shared" ca="1" si="8"/>
        <v>21.138798604487761</v>
      </c>
      <c r="F41" s="59">
        <f t="shared" ca="1" si="9"/>
        <v>0.4943370688881461</v>
      </c>
      <c r="G41" s="59">
        <f t="shared" ca="1" si="10"/>
        <v>9.9602466013093469</v>
      </c>
      <c r="H41" s="59">
        <f t="shared" ca="1" si="11"/>
        <v>39.610054498459391</v>
      </c>
      <c r="K41" s="59">
        <f t="shared" ca="1" si="12"/>
        <v>8.5110092926622798</v>
      </c>
      <c r="L41" s="59">
        <f t="shared" ca="1" si="13"/>
        <v>21.138798604487761</v>
      </c>
      <c r="M41" s="59">
        <f t="shared" ca="1" si="14"/>
        <v>9.9602466013093469</v>
      </c>
      <c r="N41" s="59">
        <f t="shared" ca="1" si="15"/>
        <v>39.610054498459391</v>
      </c>
    </row>
    <row r="42" spans="1:14" x14ac:dyDescent="0.25">
      <c r="A42" s="1">
        <v>36</v>
      </c>
      <c r="B42" s="59">
        <f t="shared" ca="1" si="5"/>
        <v>0.90580983073284393</v>
      </c>
      <c r="C42" s="59">
        <f t="shared" ca="1" si="6"/>
        <v>15.681337630259815</v>
      </c>
      <c r="D42" s="59">
        <f t="shared" ca="1" si="7"/>
        <v>0.6622995856440973</v>
      </c>
      <c r="E42" s="59">
        <f t="shared" ca="1" si="8"/>
        <v>30.27219419901736</v>
      </c>
      <c r="F42" s="59">
        <f t="shared" ca="1" si="9"/>
        <v>0.71467629928219523</v>
      </c>
      <c r="G42" s="59">
        <f t="shared" ca="1" si="10"/>
        <v>11.712115482506746</v>
      </c>
      <c r="H42" s="59">
        <f t="shared" ca="1" si="11"/>
        <v>57.665647311783921</v>
      </c>
      <c r="K42" s="59">
        <f t="shared" ca="1" si="12"/>
        <v>15.681337630259815</v>
      </c>
      <c r="L42" s="59">
        <f t="shared" ca="1" si="13"/>
        <v>30.27219419901736</v>
      </c>
      <c r="M42" s="59">
        <f t="shared" ca="1" si="14"/>
        <v>11.712115482506746</v>
      </c>
      <c r="N42" s="59">
        <f t="shared" ca="1" si="15"/>
        <v>57.665647311783921</v>
      </c>
    </row>
    <row r="43" spans="1:14" x14ac:dyDescent="0.25">
      <c r="A43" s="1">
        <v>37</v>
      </c>
      <c r="B43" s="59">
        <f t="shared" ca="1" si="5"/>
        <v>3.4228480511904746E-2</v>
      </c>
      <c r="C43" s="59">
        <f t="shared" ca="1" si="6"/>
        <v>3.4791987271666667</v>
      </c>
      <c r="D43" s="59">
        <f t="shared" ca="1" si="7"/>
        <v>0.39941581192253439</v>
      </c>
      <c r="E43" s="59">
        <f t="shared" ca="1" si="8"/>
        <v>26.591821366915482</v>
      </c>
      <c r="F43" s="59">
        <f t="shared" ca="1" si="9"/>
        <v>4.8685221301331794E-2</v>
      </c>
      <c r="G43" s="59">
        <f t="shared" ca="1" si="10"/>
        <v>5.1842966116190627</v>
      </c>
      <c r="H43" s="59">
        <f t="shared" ca="1" si="11"/>
        <v>35.255316705701212</v>
      </c>
      <c r="K43" s="59">
        <f t="shared" ca="1" si="12"/>
        <v>3.4791987271666667</v>
      </c>
      <c r="L43" s="59">
        <f t="shared" ca="1" si="13"/>
        <v>26.591821366915482</v>
      </c>
      <c r="M43" s="59">
        <f t="shared" ca="1" si="14"/>
        <v>5.1842966116190627</v>
      </c>
      <c r="N43" s="59">
        <f t="shared" ca="1" si="15"/>
        <v>35.255316705701212</v>
      </c>
    </row>
    <row r="44" spans="1:14" x14ac:dyDescent="0.25">
      <c r="A44" s="1">
        <v>38</v>
      </c>
      <c r="B44" s="59">
        <f t="shared" ca="1" si="5"/>
        <v>0.70902297740234055</v>
      </c>
      <c r="C44" s="59">
        <f t="shared" ca="1" si="6"/>
        <v>12.926321683632768</v>
      </c>
      <c r="D44" s="59">
        <f t="shared" ca="1" si="7"/>
        <v>0.21743705376875155</v>
      </c>
      <c r="E44" s="59">
        <f t="shared" ca="1" si="8"/>
        <v>24.044118752762522</v>
      </c>
      <c r="F44" s="59">
        <f t="shared" ca="1" si="9"/>
        <v>0.73104580147397447</v>
      </c>
      <c r="G44" s="59">
        <f t="shared" ca="1" si="10"/>
        <v>11.866043294343971</v>
      </c>
      <c r="H44" s="59">
        <f t="shared" ca="1" si="11"/>
        <v>48.836483730739261</v>
      </c>
      <c r="K44" s="59">
        <f t="shared" ca="1" si="12"/>
        <v>12.926321683632768</v>
      </c>
      <c r="L44" s="59">
        <f t="shared" ca="1" si="13"/>
        <v>24.044118752762522</v>
      </c>
      <c r="M44" s="59">
        <f t="shared" ca="1" si="14"/>
        <v>11.866043294343971</v>
      </c>
      <c r="N44" s="59">
        <f t="shared" ca="1" si="15"/>
        <v>48.836483730739261</v>
      </c>
    </row>
    <row r="45" spans="1:14" x14ac:dyDescent="0.25">
      <c r="A45" s="1">
        <v>39</v>
      </c>
      <c r="B45" s="59">
        <f t="shared" ca="1" si="5"/>
        <v>0.3900367830663799</v>
      </c>
      <c r="C45" s="59">
        <f t="shared" ca="1" si="6"/>
        <v>8.4605149629293184</v>
      </c>
      <c r="D45" s="59">
        <f t="shared" ca="1" si="7"/>
        <v>0.66820874577882194</v>
      </c>
      <c r="E45" s="59">
        <f t="shared" ca="1" si="8"/>
        <v>30.354922440903504</v>
      </c>
      <c r="F45" s="59">
        <f t="shared" ca="1" si="9"/>
        <v>4.3582090942579921E-3</v>
      </c>
      <c r="G45" s="59">
        <f t="shared" ca="1" si="10"/>
        <v>3.6535323184336663</v>
      </c>
      <c r="H45" s="59">
        <f t="shared" ca="1" si="11"/>
        <v>42.468969722266493</v>
      </c>
      <c r="K45" s="59">
        <f t="shared" ca="1" si="12"/>
        <v>8.4605149629293184</v>
      </c>
      <c r="L45" s="59">
        <f t="shared" ca="1" si="13"/>
        <v>30.354922440903504</v>
      </c>
      <c r="M45" s="59">
        <f t="shared" ca="1" si="14"/>
        <v>3.6535323184336663</v>
      </c>
      <c r="N45" s="59">
        <f t="shared" ca="1" si="15"/>
        <v>42.468969722266493</v>
      </c>
    </row>
    <row r="46" spans="1:14" x14ac:dyDescent="0.25">
      <c r="A46" s="1">
        <v>40</v>
      </c>
      <c r="B46" s="59">
        <f t="shared" ca="1" si="5"/>
        <v>0.35943656171870197</v>
      </c>
      <c r="C46" s="59">
        <f t="shared" ca="1" si="6"/>
        <v>8.0321118640618288</v>
      </c>
      <c r="D46" s="59">
        <f t="shared" ca="1" si="7"/>
        <v>0.54462530083170502</v>
      </c>
      <c r="E46" s="59">
        <f t="shared" ca="1" si="8"/>
        <v>28.624754211643875</v>
      </c>
      <c r="F46" s="59">
        <f t="shared" ca="1" si="9"/>
        <v>0.81869269362237895</v>
      </c>
      <c r="G46" s="59">
        <f t="shared" ca="1" si="10"/>
        <v>12.784775685090192</v>
      </c>
      <c r="H46" s="59">
        <f t="shared" ca="1" si="11"/>
        <v>49.441641760795903</v>
      </c>
      <c r="K46" s="59">
        <f t="shared" ca="1" si="12"/>
        <v>8.0321118640618288</v>
      </c>
      <c r="L46" s="59">
        <f t="shared" ca="1" si="13"/>
        <v>28.624754211643875</v>
      </c>
      <c r="M46" s="59">
        <f t="shared" ca="1" si="14"/>
        <v>12.784775685090192</v>
      </c>
      <c r="N46" s="59">
        <f t="shared" ca="1" si="15"/>
        <v>49.441641760795903</v>
      </c>
    </row>
    <row r="47" spans="1:14" x14ac:dyDescent="0.25">
      <c r="A47" s="1">
        <v>41</v>
      </c>
      <c r="B47" s="59">
        <f t="shared" ca="1" si="5"/>
        <v>0.63242863381899406</v>
      </c>
      <c r="C47" s="59">
        <f t="shared" ca="1" si="6"/>
        <v>11.854000873465917</v>
      </c>
      <c r="D47" s="59">
        <f t="shared" ca="1" si="7"/>
        <v>0.46829363349168762</v>
      </c>
      <c r="E47" s="59">
        <f t="shared" ca="1" si="8"/>
        <v>27.556110868883628</v>
      </c>
      <c r="F47" s="59">
        <f t="shared" ca="1" si="9"/>
        <v>0.59895793023309285</v>
      </c>
      <c r="G47" s="59">
        <f t="shared" ca="1" si="10"/>
        <v>10.73085948178246</v>
      </c>
      <c r="H47" s="59">
        <f t="shared" ca="1" si="11"/>
        <v>50.140971224132002</v>
      </c>
      <c r="K47" s="59">
        <f t="shared" ca="1" si="12"/>
        <v>11.854000873465917</v>
      </c>
      <c r="L47" s="59">
        <f t="shared" ca="1" si="13"/>
        <v>27.556110868883628</v>
      </c>
      <c r="M47" s="59">
        <f t="shared" ca="1" si="14"/>
        <v>10.73085948178246</v>
      </c>
      <c r="N47" s="59">
        <f t="shared" ca="1" si="15"/>
        <v>50.140971224132002</v>
      </c>
    </row>
    <row r="48" spans="1:14" x14ac:dyDescent="0.25">
      <c r="A48" s="1">
        <v>42</v>
      </c>
      <c r="B48" s="59">
        <f t="shared" ca="1" si="5"/>
        <v>0.4066231456994972</v>
      </c>
      <c r="C48" s="59">
        <f t="shared" ca="1" si="6"/>
        <v>8.6927240397929602</v>
      </c>
      <c r="D48" s="59">
        <f t="shared" ca="1" si="7"/>
        <v>0.82295726817432002</v>
      </c>
      <c r="E48" s="59">
        <f t="shared" ca="1" si="8"/>
        <v>32.521401754440475</v>
      </c>
      <c r="F48" s="59">
        <f t="shared" ca="1" si="9"/>
        <v>0.34879551744192705</v>
      </c>
      <c r="G48" s="59">
        <f t="shared" ca="1" si="10"/>
        <v>8.8465340766396672</v>
      </c>
      <c r="H48" s="59">
        <f t="shared" ca="1" si="11"/>
        <v>50.06065987087311</v>
      </c>
      <c r="K48" s="59">
        <f t="shared" ca="1" si="12"/>
        <v>8.6927240397929602</v>
      </c>
      <c r="L48" s="59">
        <f t="shared" ca="1" si="13"/>
        <v>32.521401754440475</v>
      </c>
      <c r="M48" s="59">
        <f t="shared" ca="1" si="14"/>
        <v>8.8465340766396672</v>
      </c>
      <c r="N48" s="59">
        <f t="shared" ca="1" si="15"/>
        <v>50.06065987087311</v>
      </c>
    </row>
    <row r="49" spans="1:14" x14ac:dyDescent="0.25">
      <c r="A49" s="1">
        <v>43</v>
      </c>
      <c r="B49" s="59">
        <f t="shared" ca="1" si="5"/>
        <v>0.69652991993550062</v>
      </c>
      <c r="C49" s="59">
        <f t="shared" ca="1" si="6"/>
        <v>12.75141887909701</v>
      </c>
      <c r="D49" s="59">
        <f t="shared" ca="1" si="7"/>
        <v>6.4700123312969038E-2</v>
      </c>
      <c r="E49" s="59">
        <f t="shared" ca="1" si="8"/>
        <v>21.905801726381565</v>
      </c>
      <c r="F49" s="59">
        <f t="shared" ca="1" si="9"/>
        <v>0.572771608012141</v>
      </c>
      <c r="G49" s="59">
        <f t="shared" ca="1" si="10"/>
        <v>10.529421786670824</v>
      </c>
      <c r="H49" s="59">
        <f t="shared" ca="1" si="11"/>
        <v>45.186642392149395</v>
      </c>
      <c r="K49" s="59">
        <f t="shared" ca="1" si="12"/>
        <v>12.75141887909701</v>
      </c>
      <c r="L49" s="59">
        <f t="shared" ca="1" si="13"/>
        <v>21.905801726381565</v>
      </c>
      <c r="M49" s="59">
        <f t="shared" ca="1" si="14"/>
        <v>10.529421786670824</v>
      </c>
      <c r="N49" s="59">
        <f t="shared" ca="1" si="15"/>
        <v>45.186642392149395</v>
      </c>
    </row>
    <row r="50" spans="1:14" x14ac:dyDescent="0.25">
      <c r="A50" s="1">
        <v>44</v>
      </c>
      <c r="B50" s="59">
        <f t="shared" ca="1" si="5"/>
        <v>0.14661355385720209</v>
      </c>
      <c r="C50" s="59">
        <f t="shared" ca="1" si="6"/>
        <v>5.0525897540008291</v>
      </c>
      <c r="D50" s="59">
        <f t="shared" ca="1" si="7"/>
        <v>1.8223960704932707E-2</v>
      </c>
      <c r="E50" s="59">
        <f t="shared" ca="1" si="8"/>
        <v>21.255135449869059</v>
      </c>
      <c r="F50" s="59">
        <f t="shared" ca="1" si="9"/>
        <v>2.3866355120901628E-2</v>
      </c>
      <c r="G50" s="59">
        <f t="shared" ca="1" si="10"/>
        <v>4.5293471815936233</v>
      </c>
      <c r="H50" s="59">
        <f t="shared" ca="1" si="11"/>
        <v>30.837072385463507</v>
      </c>
      <c r="K50" s="59">
        <f t="shared" ca="1" si="12"/>
        <v>5.0525897540008291</v>
      </c>
      <c r="L50" s="59">
        <f t="shared" ca="1" si="13"/>
        <v>21.255135449869059</v>
      </c>
      <c r="M50" s="59">
        <f t="shared" ca="1" si="14"/>
        <v>4.5293471815936233</v>
      </c>
      <c r="N50" s="59">
        <f t="shared" ca="1" si="15"/>
        <v>30.837072385463507</v>
      </c>
    </row>
    <row r="51" spans="1:14" x14ac:dyDescent="0.25">
      <c r="A51" s="1">
        <v>45</v>
      </c>
      <c r="B51" s="59">
        <f t="shared" ca="1" si="5"/>
        <v>0.33172365577840701</v>
      </c>
      <c r="C51" s="59">
        <f t="shared" ca="1" si="6"/>
        <v>7.6441311808976984</v>
      </c>
      <c r="D51" s="59">
        <f t="shared" ca="1" si="7"/>
        <v>0.24306782203025035</v>
      </c>
      <c r="E51" s="59">
        <f t="shared" ca="1" si="8"/>
        <v>24.402949508423507</v>
      </c>
      <c r="F51" s="59">
        <f t="shared" ca="1" si="9"/>
        <v>0.30412722573769591</v>
      </c>
      <c r="G51" s="59">
        <f t="shared" ca="1" si="10"/>
        <v>8.4593468585806306</v>
      </c>
      <c r="H51" s="59">
        <f t="shared" ca="1" si="11"/>
        <v>40.506427547901836</v>
      </c>
      <c r="K51" s="59">
        <f t="shared" ca="1" si="12"/>
        <v>7.6441311808976984</v>
      </c>
      <c r="L51" s="59">
        <f t="shared" ca="1" si="13"/>
        <v>24.402949508423507</v>
      </c>
      <c r="M51" s="59">
        <f t="shared" ca="1" si="14"/>
        <v>8.4593468585806306</v>
      </c>
      <c r="N51" s="59">
        <f t="shared" ca="1" si="15"/>
        <v>40.506427547901836</v>
      </c>
    </row>
    <row r="52" spans="1:14" x14ac:dyDescent="0.25">
      <c r="A52" s="1">
        <v>46</v>
      </c>
      <c r="B52" s="59">
        <f t="shared" ca="1" si="5"/>
        <v>4.7228559697531813E-2</v>
      </c>
      <c r="C52" s="59">
        <f t="shared" ca="1" si="6"/>
        <v>3.6611998357654452</v>
      </c>
      <c r="D52" s="59">
        <f t="shared" ca="1" si="7"/>
        <v>0.78397803478354966</v>
      </c>
      <c r="E52" s="59">
        <f t="shared" ca="1" si="8"/>
        <v>31.975692486969695</v>
      </c>
      <c r="F52" s="59">
        <f t="shared" ca="1" si="9"/>
        <v>4.8104532852798698E-2</v>
      </c>
      <c r="G52" s="59">
        <f t="shared" ca="1" si="10"/>
        <v>5.1712310378157067</v>
      </c>
      <c r="H52" s="59">
        <f t="shared" ca="1" si="11"/>
        <v>40.808123360550852</v>
      </c>
      <c r="K52" s="59">
        <f t="shared" ca="1" si="12"/>
        <v>3.6611998357654452</v>
      </c>
      <c r="L52" s="59">
        <f t="shared" ca="1" si="13"/>
        <v>31.975692486969695</v>
      </c>
      <c r="M52" s="59">
        <f t="shared" ca="1" si="14"/>
        <v>5.1712310378157067</v>
      </c>
      <c r="N52" s="59">
        <f t="shared" ca="1" si="15"/>
        <v>40.808123360550852</v>
      </c>
    </row>
    <row r="53" spans="1:14" x14ac:dyDescent="0.25">
      <c r="A53" s="1">
        <v>47</v>
      </c>
      <c r="B53" s="59">
        <f t="shared" ca="1" si="5"/>
        <v>0.37648721018306364</v>
      </c>
      <c r="C53" s="59">
        <f t="shared" ca="1" si="6"/>
        <v>8.2708209425628905</v>
      </c>
      <c r="D53" s="59">
        <f t="shared" ca="1" si="7"/>
        <v>0.81586972795036949</v>
      </c>
      <c r="E53" s="59">
        <f t="shared" ca="1" si="8"/>
        <v>32.422176191305169</v>
      </c>
      <c r="F53" s="59">
        <f t="shared" ca="1" si="9"/>
        <v>0.48206689843671691</v>
      </c>
      <c r="G53" s="59">
        <f t="shared" ca="1" si="10"/>
        <v>9.8733220531849266</v>
      </c>
      <c r="H53" s="59">
        <f t="shared" ca="1" si="11"/>
        <v>50.56631918705299</v>
      </c>
      <c r="K53" s="59">
        <f t="shared" ca="1" si="12"/>
        <v>8.2708209425628905</v>
      </c>
      <c r="L53" s="59">
        <f t="shared" ca="1" si="13"/>
        <v>32.422176191305169</v>
      </c>
      <c r="M53" s="59">
        <f t="shared" ca="1" si="14"/>
        <v>9.8733220531849266</v>
      </c>
      <c r="N53" s="59">
        <f t="shared" ca="1" si="15"/>
        <v>50.56631918705299</v>
      </c>
    </row>
    <row r="54" spans="1:14" x14ac:dyDescent="0.25">
      <c r="A54" s="1">
        <v>48</v>
      </c>
      <c r="B54" s="59">
        <f t="shared" ca="1" si="5"/>
        <v>0.42181012541105312</v>
      </c>
      <c r="C54" s="59">
        <f t="shared" ca="1" si="6"/>
        <v>8.9053417557547441</v>
      </c>
      <c r="D54" s="59">
        <f t="shared" ca="1" si="7"/>
        <v>0.59826825469502687</v>
      </c>
      <c r="E54" s="59">
        <f t="shared" ca="1" si="8"/>
        <v>29.375755565730376</v>
      </c>
      <c r="F54" s="59">
        <f t="shared" ca="1" si="9"/>
        <v>0.60490150533691478</v>
      </c>
      <c r="G54" s="59">
        <f t="shared" ca="1" si="10"/>
        <v>10.77748825015313</v>
      </c>
      <c r="H54" s="59">
        <f t="shared" ca="1" si="11"/>
        <v>49.058585571638247</v>
      </c>
      <c r="K54" s="59">
        <f t="shared" ca="1" si="12"/>
        <v>8.9053417557547441</v>
      </c>
      <c r="L54" s="59">
        <f t="shared" ca="1" si="13"/>
        <v>29.375755565730376</v>
      </c>
      <c r="M54" s="59">
        <f t="shared" ca="1" si="14"/>
        <v>10.77748825015313</v>
      </c>
      <c r="N54" s="59">
        <f t="shared" ca="1" si="15"/>
        <v>49.058585571638247</v>
      </c>
    </row>
    <row r="55" spans="1:14" x14ac:dyDescent="0.25">
      <c r="A55" s="1">
        <v>49</v>
      </c>
      <c r="B55" s="59">
        <f t="shared" ca="1" si="5"/>
        <v>0.47093850120954661</v>
      </c>
      <c r="C55" s="59">
        <f t="shared" ca="1" si="6"/>
        <v>9.5931390169336517</v>
      </c>
      <c r="D55" s="59">
        <f t="shared" ca="1" si="7"/>
        <v>0.37906909214942819</v>
      </c>
      <c r="E55" s="59">
        <f t="shared" ca="1" si="8"/>
        <v>26.306967290091993</v>
      </c>
      <c r="F55" s="59">
        <f t="shared" ca="1" si="9"/>
        <v>0.79021067587742233</v>
      </c>
      <c r="G55" s="59">
        <f t="shared" ca="1" si="10"/>
        <v>12.46575764167677</v>
      </c>
      <c r="H55" s="59">
        <f t="shared" ca="1" si="11"/>
        <v>48.365863948702412</v>
      </c>
      <c r="K55" s="59">
        <f t="shared" ca="1" si="12"/>
        <v>9.5931390169336517</v>
      </c>
      <c r="L55" s="59">
        <f t="shared" ca="1" si="13"/>
        <v>26.306967290091993</v>
      </c>
      <c r="M55" s="59">
        <f t="shared" ca="1" si="14"/>
        <v>12.46575764167677</v>
      </c>
      <c r="N55" s="59">
        <f t="shared" ca="1" si="15"/>
        <v>48.365863948702412</v>
      </c>
    </row>
    <row r="56" spans="1:14" x14ac:dyDescent="0.25">
      <c r="A56" s="1">
        <v>50</v>
      </c>
      <c r="B56" s="59">
        <f t="shared" ca="1" si="5"/>
        <v>0.50911395514240088</v>
      </c>
      <c r="C56" s="59">
        <f t="shared" ca="1" si="6"/>
        <v>10.127595371993612</v>
      </c>
      <c r="D56" s="59">
        <f t="shared" ca="1" si="7"/>
        <v>0.66359176824554056</v>
      </c>
      <c r="E56" s="59">
        <f t="shared" ca="1" si="8"/>
        <v>30.290284755437565</v>
      </c>
      <c r="F56" s="59">
        <f t="shared" ca="1" si="9"/>
        <v>0.38787356707269416</v>
      </c>
      <c r="G56" s="59">
        <f t="shared" ca="1" si="10"/>
        <v>9.1653555917825233</v>
      </c>
      <c r="H56" s="59">
        <f t="shared" ca="1" si="11"/>
        <v>49.583235719213697</v>
      </c>
      <c r="K56" s="59">
        <f t="shared" ca="1" si="12"/>
        <v>10.127595371993612</v>
      </c>
      <c r="L56" s="59">
        <f t="shared" ca="1" si="13"/>
        <v>30.290284755437565</v>
      </c>
      <c r="M56" s="59">
        <f t="shared" ca="1" si="14"/>
        <v>9.1653555917825233</v>
      </c>
      <c r="N56" s="59">
        <f t="shared" ca="1" si="15"/>
        <v>49.583235719213697</v>
      </c>
    </row>
    <row r="57" spans="1:14" x14ac:dyDescent="0.25">
      <c r="A57" s="1">
        <v>51</v>
      </c>
      <c r="B57" s="59">
        <f t="shared" ca="1" si="5"/>
        <v>0.92768667136278904</v>
      </c>
      <c r="C57" s="59">
        <f t="shared" ca="1" si="6"/>
        <v>15.987613399079047</v>
      </c>
      <c r="D57" s="59">
        <f t="shared" ca="1" si="7"/>
        <v>0.1609881774036046</v>
      </c>
      <c r="E57" s="59">
        <f t="shared" ca="1" si="8"/>
        <v>23.253834483650465</v>
      </c>
      <c r="F57" s="59">
        <f t="shared" ca="1" si="9"/>
        <v>0.86835024001492933</v>
      </c>
      <c r="G57" s="59">
        <f t="shared" ca="1" si="10"/>
        <v>13.408109623257285</v>
      </c>
      <c r="H57" s="59">
        <f t="shared" ca="1" si="11"/>
        <v>52.649557505986792</v>
      </c>
      <c r="K57" s="59">
        <f t="shared" ca="1" si="12"/>
        <v>15.987613399079047</v>
      </c>
      <c r="L57" s="59">
        <f t="shared" ca="1" si="13"/>
        <v>23.253834483650465</v>
      </c>
      <c r="M57" s="59">
        <f t="shared" ca="1" si="14"/>
        <v>13.408109623257285</v>
      </c>
      <c r="N57" s="59">
        <f t="shared" ca="1" si="15"/>
        <v>52.649557505986792</v>
      </c>
    </row>
    <row r="58" spans="1:14" x14ac:dyDescent="0.25">
      <c r="A58" s="1">
        <v>52</v>
      </c>
      <c r="B58" s="59">
        <f t="shared" ca="1" si="5"/>
        <v>0.23177415765276499</v>
      </c>
      <c r="C58" s="59">
        <f t="shared" ca="1" si="6"/>
        <v>6.2448382071387094</v>
      </c>
      <c r="D58" s="59">
        <f t="shared" ca="1" si="7"/>
        <v>0.44383698064205612</v>
      </c>
      <c r="E58" s="59">
        <f t="shared" ca="1" si="8"/>
        <v>27.213717728988787</v>
      </c>
      <c r="F58" s="59">
        <f t="shared" ca="1" si="9"/>
        <v>0.28690833510855207</v>
      </c>
      <c r="G58" s="59">
        <f t="shared" ca="1" si="10"/>
        <v>8.3025481459990633</v>
      </c>
      <c r="H58" s="59">
        <f t="shared" ca="1" si="11"/>
        <v>41.761104082126558</v>
      </c>
      <c r="K58" s="59">
        <f t="shared" ca="1" si="12"/>
        <v>6.2448382071387094</v>
      </c>
      <c r="L58" s="59">
        <f t="shared" ca="1" si="13"/>
        <v>27.213717728988787</v>
      </c>
      <c r="M58" s="59">
        <f t="shared" ca="1" si="14"/>
        <v>8.3025481459990633</v>
      </c>
      <c r="N58" s="59">
        <f t="shared" ca="1" si="15"/>
        <v>41.761104082126558</v>
      </c>
    </row>
    <row r="59" spans="1:14" x14ac:dyDescent="0.25">
      <c r="A59" s="1">
        <v>53</v>
      </c>
      <c r="B59" s="59">
        <f t="shared" ca="1" si="5"/>
        <v>0.53566891037770981</v>
      </c>
      <c r="C59" s="59">
        <f t="shared" ca="1" si="6"/>
        <v>10.499364745287938</v>
      </c>
      <c r="D59" s="59">
        <f t="shared" ca="1" si="7"/>
        <v>0.64070897899003998</v>
      </c>
      <c r="E59" s="59">
        <f t="shared" ca="1" si="8"/>
        <v>29.969925705860561</v>
      </c>
      <c r="F59" s="59">
        <f t="shared" ca="1" si="9"/>
        <v>0.46425150229888434</v>
      </c>
      <c r="G59" s="59">
        <f t="shared" ca="1" si="10"/>
        <v>9.7451202528413567</v>
      </c>
      <c r="H59" s="59">
        <f t="shared" ca="1" si="11"/>
        <v>50.214410703989856</v>
      </c>
      <c r="K59" s="59">
        <f t="shared" ca="1" si="12"/>
        <v>10.499364745287938</v>
      </c>
      <c r="L59" s="59">
        <f t="shared" ca="1" si="13"/>
        <v>29.969925705860561</v>
      </c>
      <c r="M59" s="59">
        <f t="shared" ca="1" si="14"/>
        <v>9.7451202528413567</v>
      </c>
      <c r="N59" s="59">
        <f t="shared" ca="1" si="15"/>
        <v>50.214410703989856</v>
      </c>
    </row>
    <row r="60" spans="1:14" x14ac:dyDescent="0.25">
      <c r="A60" s="1">
        <v>54</v>
      </c>
      <c r="B60" s="59">
        <f t="shared" ca="1" si="5"/>
        <v>0.15923089879124774</v>
      </c>
      <c r="C60" s="59">
        <f t="shared" ca="1" si="6"/>
        <v>5.2292325830774686</v>
      </c>
      <c r="D60" s="59">
        <f t="shared" ca="1" si="7"/>
        <v>1.6995859072929109E-3</v>
      </c>
      <c r="E60" s="59">
        <f t="shared" ca="1" si="8"/>
        <v>21.023794202702099</v>
      </c>
      <c r="F60" s="59">
        <f t="shared" ca="1" si="9"/>
        <v>0.12812640290977539</v>
      </c>
      <c r="G60" s="59">
        <f t="shared" ca="1" si="10"/>
        <v>6.5434993276643905</v>
      </c>
      <c r="H60" s="59">
        <f t="shared" ca="1" si="11"/>
        <v>32.79652611344396</v>
      </c>
      <c r="K60" s="59">
        <f t="shared" ca="1" si="12"/>
        <v>5.2292325830774686</v>
      </c>
      <c r="L60" s="59">
        <f t="shared" ca="1" si="13"/>
        <v>21.023794202702099</v>
      </c>
      <c r="M60" s="59">
        <f t="shared" ca="1" si="14"/>
        <v>6.5434993276643905</v>
      </c>
      <c r="N60" s="59">
        <f t="shared" ca="1" si="15"/>
        <v>32.79652611344396</v>
      </c>
    </row>
    <row r="61" spans="1:14" x14ac:dyDescent="0.25">
      <c r="A61" s="1">
        <v>55</v>
      </c>
      <c r="B61" s="59">
        <f t="shared" ca="1" si="5"/>
        <v>0.14936797155118586</v>
      </c>
      <c r="C61" s="59">
        <f t="shared" ca="1" si="6"/>
        <v>5.0911516017166019</v>
      </c>
      <c r="D61" s="59">
        <f t="shared" ca="1" si="7"/>
        <v>0.44872745729786057</v>
      </c>
      <c r="E61" s="59">
        <f t="shared" ca="1" si="8"/>
        <v>27.282184402170049</v>
      </c>
      <c r="F61" s="59">
        <f t="shared" ca="1" si="9"/>
        <v>0.50172629127466339</v>
      </c>
      <c r="G61" s="59">
        <f t="shared" ca="1" si="10"/>
        <v>10.012094487252782</v>
      </c>
      <c r="H61" s="59">
        <f t="shared" ca="1" si="11"/>
        <v>42.385430491139431</v>
      </c>
      <c r="K61" s="59">
        <f t="shared" ca="1" si="12"/>
        <v>5.0911516017166019</v>
      </c>
      <c r="L61" s="59">
        <f t="shared" ca="1" si="13"/>
        <v>27.282184402170049</v>
      </c>
      <c r="M61" s="59">
        <f t="shared" ca="1" si="14"/>
        <v>10.012094487252782</v>
      </c>
      <c r="N61" s="59">
        <f t="shared" ca="1" si="15"/>
        <v>42.385430491139431</v>
      </c>
    </row>
    <row r="62" spans="1:14" x14ac:dyDescent="0.25">
      <c r="A62" s="1">
        <v>56</v>
      </c>
      <c r="B62" s="59">
        <f t="shared" ca="1" si="5"/>
        <v>0.50387949738904958</v>
      </c>
      <c r="C62" s="59">
        <f t="shared" ca="1" si="6"/>
        <v>10.054312963446694</v>
      </c>
      <c r="D62" s="59">
        <f t="shared" ca="1" si="7"/>
        <v>0.67811977750878916</v>
      </c>
      <c r="E62" s="59">
        <f t="shared" ca="1" si="8"/>
        <v>30.493676885123048</v>
      </c>
      <c r="F62" s="59">
        <f t="shared" ca="1" si="9"/>
        <v>3.7121468215502995E-2</v>
      </c>
      <c r="G62" s="59">
        <f t="shared" ca="1" si="10"/>
        <v>4.9073289923658407</v>
      </c>
      <c r="H62" s="59">
        <f t="shared" ca="1" si="11"/>
        <v>45.455318840935583</v>
      </c>
      <c r="K62" s="59">
        <f t="shared" ca="1" si="12"/>
        <v>10.054312963446694</v>
      </c>
      <c r="L62" s="59">
        <f t="shared" ca="1" si="13"/>
        <v>30.493676885123048</v>
      </c>
      <c r="M62" s="59">
        <f t="shared" ca="1" si="14"/>
        <v>4.9073289923658407</v>
      </c>
      <c r="N62" s="59">
        <f t="shared" ca="1" si="15"/>
        <v>45.455318840935583</v>
      </c>
    </row>
    <row r="63" spans="1:14" x14ac:dyDescent="0.25">
      <c r="A63" s="1">
        <v>57</v>
      </c>
      <c r="B63" s="59">
        <f t="shared" ca="1" si="5"/>
        <v>0.74550932832818728</v>
      </c>
      <c r="C63" s="59">
        <f t="shared" ca="1" si="6"/>
        <v>13.437130596594622</v>
      </c>
      <c r="D63" s="59">
        <f t="shared" ca="1" si="7"/>
        <v>0.51303495777357988</v>
      </c>
      <c r="E63" s="59">
        <f t="shared" ca="1" si="8"/>
        <v>28.182489408830115</v>
      </c>
      <c r="F63" s="59">
        <f t="shared" ca="1" si="9"/>
        <v>8.8716812011686574E-2</v>
      </c>
      <c r="G63" s="59">
        <f t="shared" ca="1" si="10"/>
        <v>5.9486009525104073</v>
      </c>
      <c r="H63" s="59">
        <f t="shared" ca="1" si="11"/>
        <v>47.568220957935139</v>
      </c>
      <c r="K63" s="59">
        <f t="shared" ca="1" si="12"/>
        <v>13.437130596594622</v>
      </c>
      <c r="L63" s="59">
        <f t="shared" ca="1" si="13"/>
        <v>28.182489408830115</v>
      </c>
      <c r="M63" s="59">
        <f t="shared" ca="1" si="14"/>
        <v>5.9486009525104073</v>
      </c>
      <c r="N63" s="59">
        <f t="shared" ca="1" si="15"/>
        <v>47.568220957935139</v>
      </c>
    </row>
    <row r="64" spans="1:14" x14ac:dyDescent="0.25">
      <c r="A64" s="1">
        <v>58</v>
      </c>
      <c r="B64" s="59">
        <f t="shared" ca="1" si="5"/>
        <v>0.59353005078231269</v>
      </c>
      <c r="C64" s="59">
        <f t="shared" ca="1" si="6"/>
        <v>11.309420710952377</v>
      </c>
      <c r="D64" s="59">
        <f t="shared" ca="1" si="7"/>
        <v>0.83305522141648103</v>
      </c>
      <c r="E64" s="59">
        <f t="shared" ca="1" si="8"/>
        <v>32.662773099830737</v>
      </c>
      <c r="F64" s="59">
        <f t="shared" ca="1" si="9"/>
        <v>5.0804207920292943E-2</v>
      </c>
      <c r="G64" s="59">
        <f t="shared" ca="1" si="10"/>
        <v>5.2313252510982586</v>
      </c>
      <c r="H64" s="59">
        <f t="shared" ca="1" si="11"/>
        <v>49.203519061881366</v>
      </c>
      <c r="K64" s="59">
        <f t="shared" ca="1" si="12"/>
        <v>11.309420710952377</v>
      </c>
      <c r="L64" s="59">
        <f t="shared" ca="1" si="13"/>
        <v>32.662773099830737</v>
      </c>
      <c r="M64" s="59">
        <f t="shared" ca="1" si="14"/>
        <v>5.2313252510982586</v>
      </c>
      <c r="N64" s="59">
        <f t="shared" ca="1" si="15"/>
        <v>49.203519061881366</v>
      </c>
    </row>
    <row r="65" spans="1:14" x14ac:dyDescent="0.25">
      <c r="A65" s="1">
        <v>59</v>
      </c>
      <c r="B65" s="59">
        <f t="shared" ca="1" si="5"/>
        <v>0.39188326053667577</v>
      </c>
      <c r="C65" s="59">
        <f t="shared" ca="1" si="6"/>
        <v>8.4863656475134608</v>
      </c>
      <c r="D65" s="59">
        <f t="shared" ca="1" si="7"/>
        <v>0.59415112338687304</v>
      </c>
      <c r="E65" s="59">
        <f t="shared" ca="1" si="8"/>
        <v>29.318115727416227</v>
      </c>
      <c r="F65" s="59">
        <f t="shared" ca="1" si="9"/>
        <v>7.3219381329443167E-2</v>
      </c>
      <c r="G65" s="59">
        <f t="shared" ca="1" si="10"/>
        <v>5.678712259703425</v>
      </c>
      <c r="H65" s="59">
        <f t="shared" ca="1" si="11"/>
        <v>43.48319363463311</v>
      </c>
      <c r="K65" s="59">
        <f t="shared" ca="1" si="12"/>
        <v>8.4863656475134608</v>
      </c>
      <c r="L65" s="59">
        <f t="shared" ca="1" si="13"/>
        <v>29.318115727416227</v>
      </c>
      <c r="M65" s="59">
        <f t="shared" ca="1" si="14"/>
        <v>5.678712259703425</v>
      </c>
      <c r="N65" s="59">
        <f t="shared" ca="1" si="15"/>
        <v>43.48319363463311</v>
      </c>
    </row>
    <row r="66" spans="1:14" x14ac:dyDescent="0.25">
      <c r="A66" s="1">
        <v>60</v>
      </c>
      <c r="B66" s="59">
        <f t="shared" ca="1" si="5"/>
        <v>0.96081264193338578</v>
      </c>
      <c r="C66" s="59">
        <f t="shared" ca="1" si="6"/>
        <v>16.451376987067402</v>
      </c>
      <c r="D66" s="59">
        <f t="shared" ca="1" si="7"/>
        <v>1.3523826814872963E-2</v>
      </c>
      <c r="E66" s="59">
        <f t="shared" ca="1" si="8"/>
        <v>21.18933357540822</v>
      </c>
      <c r="F66" s="59">
        <f t="shared" ca="1" si="9"/>
        <v>5.0141990558266181E-2</v>
      </c>
      <c r="G66" s="59">
        <f t="shared" ca="1" si="10"/>
        <v>5.216735228824156</v>
      </c>
      <c r="H66" s="59">
        <f t="shared" ca="1" si="11"/>
        <v>42.857445791299774</v>
      </c>
      <c r="K66" s="59">
        <f t="shared" ca="1" si="12"/>
        <v>16.451376987067402</v>
      </c>
      <c r="L66" s="59">
        <f t="shared" ca="1" si="13"/>
        <v>21.18933357540822</v>
      </c>
      <c r="M66" s="59">
        <f t="shared" ca="1" si="14"/>
        <v>5.216735228824156</v>
      </c>
      <c r="N66" s="59">
        <f t="shared" ca="1" si="15"/>
        <v>42.857445791299774</v>
      </c>
    </row>
    <row r="67" spans="1:14" x14ac:dyDescent="0.25">
      <c r="A67" s="1">
        <v>61</v>
      </c>
      <c r="B67" s="59">
        <f t="shared" ca="1" si="5"/>
        <v>0.57744189816888525</v>
      </c>
      <c r="C67" s="59">
        <f t="shared" ca="1" si="6"/>
        <v>11.084186574364393</v>
      </c>
      <c r="D67" s="59">
        <f t="shared" ca="1" si="7"/>
        <v>0.89616524101815065</v>
      </c>
      <c r="E67" s="59">
        <f t="shared" ca="1" si="8"/>
        <v>33.546313374254112</v>
      </c>
      <c r="F67" s="59">
        <f t="shared" ca="1" si="9"/>
        <v>0.96867010106014784</v>
      </c>
      <c r="G67" s="59">
        <f t="shared" ca="1" si="10"/>
        <v>15.247764257839284</v>
      </c>
      <c r="H67" s="59">
        <f t="shared" ca="1" si="11"/>
        <v>59.878264206457793</v>
      </c>
      <c r="K67" s="59">
        <f t="shared" ca="1" si="12"/>
        <v>11.084186574364393</v>
      </c>
      <c r="L67" s="59">
        <f t="shared" ca="1" si="13"/>
        <v>33.546313374254112</v>
      </c>
      <c r="M67" s="59">
        <f t="shared" ca="1" si="14"/>
        <v>15.247764257839284</v>
      </c>
      <c r="N67" s="59">
        <f t="shared" ca="1" si="15"/>
        <v>59.878264206457793</v>
      </c>
    </row>
    <row r="68" spans="1:14" x14ac:dyDescent="0.25">
      <c r="A68" s="1">
        <v>62</v>
      </c>
      <c r="B68" s="59">
        <f t="shared" ca="1" si="5"/>
        <v>5.4463809173786126E-2</v>
      </c>
      <c r="C68" s="59">
        <f t="shared" ca="1" si="6"/>
        <v>3.7624933284330058</v>
      </c>
      <c r="D68" s="59">
        <f t="shared" ca="1" si="7"/>
        <v>0.17270076045047367</v>
      </c>
      <c r="E68" s="59">
        <f t="shared" ca="1" si="8"/>
        <v>23.417810646306631</v>
      </c>
      <c r="F68" s="59">
        <f t="shared" ca="1" si="9"/>
        <v>0.43856756942133168</v>
      </c>
      <c r="G68" s="59">
        <f t="shared" ca="1" si="10"/>
        <v>9.555884517232629</v>
      </c>
      <c r="H68" s="59">
        <f t="shared" ca="1" si="11"/>
        <v>36.736188491972264</v>
      </c>
      <c r="K68" s="59">
        <f t="shared" ca="1" si="12"/>
        <v>3.7624933284330058</v>
      </c>
      <c r="L68" s="59">
        <f t="shared" ca="1" si="13"/>
        <v>23.417810646306631</v>
      </c>
      <c r="M68" s="59">
        <f t="shared" ca="1" si="14"/>
        <v>9.555884517232629</v>
      </c>
      <c r="N68" s="59">
        <f t="shared" ca="1" si="15"/>
        <v>36.736188491972264</v>
      </c>
    </row>
    <row r="69" spans="1:14" x14ac:dyDescent="0.25">
      <c r="A69" s="1">
        <v>63</v>
      </c>
      <c r="B69" s="59">
        <f t="shared" ca="1" si="5"/>
        <v>0.99784965175690188</v>
      </c>
      <c r="C69" s="59">
        <f t="shared" ca="1" si="6"/>
        <v>16.969895124596626</v>
      </c>
      <c r="D69" s="59">
        <f t="shared" ca="1" si="7"/>
        <v>0.21035404696823745</v>
      </c>
      <c r="E69" s="59">
        <f t="shared" ca="1" si="8"/>
        <v>23.944956657555323</v>
      </c>
      <c r="F69" s="59">
        <f t="shared" ca="1" si="9"/>
        <v>0.74584204496638862</v>
      </c>
      <c r="G69" s="59">
        <f t="shared" ca="1" si="10"/>
        <v>12.00926061657254</v>
      </c>
      <c r="H69" s="59">
        <f t="shared" ca="1" si="11"/>
        <v>52.924112398724489</v>
      </c>
      <c r="K69" s="59">
        <f t="shared" ca="1" si="12"/>
        <v>16.969895124596626</v>
      </c>
      <c r="L69" s="59">
        <f t="shared" ca="1" si="13"/>
        <v>23.944956657555323</v>
      </c>
      <c r="M69" s="59">
        <f t="shared" ca="1" si="14"/>
        <v>12.00926061657254</v>
      </c>
      <c r="N69" s="59">
        <f t="shared" ca="1" si="15"/>
        <v>52.924112398724489</v>
      </c>
    </row>
    <row r="70" spans="1:14" x14ac:dyDescent="0.25">
      <c r="A70" s="1">
        <v>64</v>
      </c>
      <c r="B70" s="59">
        <f t="shared" ca="1" si="5"/>
        <v>0.24993140092675159</v>
      </c>
      <c r="C70" s="59">
        <f t="shared" ca="1" si="6"/>
        <v>6.4990396129745225</v>
      </c>
      <c r="D70" s="59">
        <f t="shared" ca="1" si="7"/>
        <v>0.57777131341101418</v>
      </c>
      <c r="E70" s="59">
        <f t="shared" ca="1" si="8"/>
        <v>29.088798387754199</v>
      </c>
      <c r="F70" s="59">
        <f t="shared" ca="1" si="9"/>
        <v>4.6520437058672259E-2</v>
      </c>
      <c r="G70" s="59">
        <f t="shared" ca="1" si="10"/>
        <v>5.1351821542317833</v>
      </c>
      <c r="H70" s="59">
        <f t="shared" ca="1" si="11"/>
        <v>40.723020154960508</v>
      </c>
      <c r="K70" s="59">
        <f t="shared" ca="1" si="12"/>
        <v>6.4990396129745225</v>
      </c>
      <c r="L70" s="59">
        <f t="shared" ca="1" si="13"/>
        <v>29.088798387754199</v>
      </c>
      <c r="M70" s="59">
        <f t="shared" ca="1" si="14"/>
        <v>5.1351821542317833</v>
      </c>
      <c r="N70" s="59">
        <f t="shared" ca="1" si="15"/>
        <v>40.723020154960508</v>
      </c>
    </row>
    <row r="71" spans="1:14" x14ac:dyDescent="0.25">
      <c r="A71" s="1">
        <v>65</v>
      </c>
      <c r="B71" s="59">
        <f t="shared" ca="1" si="5"/>
        <v>0.26637467811522975</v>
      </c>
      <c r="C71" s="59">
        <f t="shared" ca="1" si="6"/>
        <v>6.7292454936132167</v>
      </c>
      <c r="D71" s="59">
        <f t="shared" ca="1" si="7"/>
        <v>0.99338990840126484</v>
      </c>
      <c r="E71" s="59">
        <f t="shared" ca="1" si="8"/>
        <v>34.907458717617708</v>
      </c>
      <c r="F71" s="59">
        <f t="shared" ca="1" si="9"/>
        <v>0.7494833708861306</v>
      </c>
      <c r="G71" s="59">
        <f t="shared" ca="1" si="10"/>
        <v>12.04514080390177</v>
      </c>
      <c r="H71" s="59">
        <f t="shared" ca="1" si="11"/>
        <v>53.681845015132694</v>
      </c>
      <c r="K71" s="59">
        <f t="shared" ca="1" si="12"/>
        <v>6.7292454936132167</v>
      </c>
      <c r="L71" s="59">
        <f t="shared" ca="1" si="13"/>
        <v>34.907458717617708</v>
      </c>
      <c r="M71" s="59">
        <f t="shared" ca="1" si="14"/>
        <v>12.04514080390177</v>
      </c>
      <c r="N71" s="59">
        <f t="shared" ca="1" si="15"/>
        <v>53.681845015132694</v>
      </c>
    </row>
    <row r="72" spans="1:14" x14ac:dyDescent="0.25">
      <c r="A72" s="1">
        <v>66</v>
      </c>
      <c r="B72" s="59">
        <f t="shared" ref="B72:B135" ca="1" si="16">RAND()</f>
        <v>0.77659593407383931</v>
      </c>
      <c r="C72" s="59">
        <f t="shared" ref="C72:C135" ca="1" si="17">3+B72*(17-3)</f>
        <v>13.872343077033751</v>
      </c>
      <c r="D72" s="59">
        <f t="shared" ref="D72:D135" ca="1" si="18">RAND()</f>
        <v>0.12294927437648318</v>
      </c>
      <c r="E72" s="59">
        <f t="shared" ref="E72:E135" ca="1" si="19">7*(3+D72*(5-3))</f>
        <v>22.721289841270764</v>
      </c>
      <c r="F72" s="59">
        <f t="shared" ref="F72:F135" ca="1" si="20">RAND()</f>
        <v>0.89428488877363699</v>
      </c>
      <c r="G72" s="59">
        <f t="shared" ref="G72:G135" ca="1" si="21">IF(F72&lt;=0.5,3+SQRT(98*F72),17-SQRT(98*(1-F72)))</f>
        <v>13.781292044906284</v>
      </c>
      <c r="H72" s="59">
        <f t="shared" ref="H72:H135" ca="1" si="22">C72+E72+G72</f>
        <v>50.374924963210802</v>
      </c>
      <c r="K72" s="59">
        <f t="shared" ref="K72:K135" ca="1" si="23">C72</f>
        <v>13.872343077033751</v>
      </c>
      <c r="L72" s="59">
        <f t="shared" ref="L72:L135" ca="1" si="24">E72</f>
        <v>22.721289841270764</v>
      </c>
      <c r="M72" s="59">
        <f t="shared" ref="M72:M135" ca="1" si="25">G72</f>
        <v>13.781292044906284</v>
      </c>
      <c r="N72" s="59">
        <f t="shared" ref="N72:N135" ca="1" si="26">H72</f>
        <v>50.374924963210802</v>
      </c>
    </row>
    <row r="73" spans="1:14" x14ac:dyDescent="0.25">
      <c r="A73" s="1">
        <v>67</v>
      </c>
      <c r="B73" s="59">
        <f t="shared" ca="1" si="16"/>
        <v>0.89987553197521053</v>
      </c>
      <c r="C73" s="59">
        <f t="shared" ca="1" si="17"/>
        <v>15.598257447652948</v>
      </c>
      <c r="D73" s="59">
        <f t="shared" ca="1" si="18"/>
        <v>0.40282382231381419</v>
      </c>
      <c r="E73" s="59">
        <f t="shared" ca="1" si="19"/>
        <v>26.639533512393399</v>
      </c>
      <c r="F73" s="59">
        <f t="shared" ca="1" si="20"/>
        <v>0.17004799865347309</v>
      </c>
      <c r="G73" s="59">
        <f t="shared" ca="1" si="21"/>
        <v>7.0822425048054605</v>
      </c>
      <c r="H73" s="59">
        <f t="shared" ca="1" si="22"/>
        <v>49.320033464851804</v>
      </c>
      <c r="K73" s="59">
        <f t="shared" ca="1" si="23"/>
        <v>15.598257447652948</v>
      </c>
      <c r="L73" s="59">
        <f t="shared" ca="1" si="24"/>
        <v>26.639533512393399</v>
      </c>
      <c r="M73" s="59">
        <f t="shared" ca="1" si="25"/>
        <v>7.0822425048054605</v>
      </c>
      <c r="N73" s="59">
        <f t="shared" ca="1" si="26"/>
        <v>49.320033464851804</v>
      </c>
    </row>
    <row r="74" spans="1:14" x14ac:dyDescent="0.25">
      <c r="A74" s="1">
        <v>68</v>
      </c>
      <c r="B74" s="59">
        <f t="shared" ca="1" si="16"/>
        <v>0.25539733842689083</v>
      </c>
      <c r="C74" s="59">
        <f t="shared" ca="1" si="17"/>
        <v>6.5755627379764716</v>
      </c>
      <c r="D74" s="59">
        <f t="shared" ca="1" si="18"/>
        <v>0.45583037797032655</v>
      </c>
      <c r="E74" s="59">
        <f t="shared" ca="1" si="19"/>
        <v>27.381625291584573</v>
      </c>
      <c r="F74" s="59">
        <f t="shared" ca="1" si="20"/>
        <v>0.37026958688201184</v>
      </c>
      <c r="G74" s="59">
        <f t="shared" ca="1" si="21"/>
        <v>9.0238210061751634</v>
      </c>
      <c r="H74" s="59">
        <f t="shared" ca="1" si="22"/>
        <v>42.981009035736207</v>
      </c>
      <c r="K74" s="59">
        <f t="shared" ca="1" si="23"/>
        <v>6.5755627379764716</v>
      </c>
      <c r="L74" s="59">
        <f t="shared" ca="1" si="24"/>
        <v>27.381625291584573</v>
      </c>
      <c r="M74" s="59">
        <f t="shared" ca="1" si="25"/>
        <v>9.0238210061751634</v>
      </c>
      <c r="N74" s="59">
        <f t="shared" ca="1" si="26"/>
        <v>42.981009035736207</v>
      </c>
    </row>
    <row r="75" spans="1:14" x14ac:dyDescent="0.25">
      <c r="A75" s="1">
        <v>69</v>
      </c>
      <c r="B75" s="59">
        <f t="shared" ca="1" si="16"/>
        <v>0.34900209098471868</v>
      </c>
      <c r="C75" s="59">
        <f t="shared" ca="1" si="17"/>
        <v>7.8860292737860611</v>
      </c>
      <c r="D75" s="59">
        <f t="shared" ca="1" si="18"/>
        <v>0.59288616697749696</v>
      </c>
      <c r="E75" s="59">
        <f t="shared" ca="1" si="19"/>
        <v>29.300406337684954</v>
      </c>
      <c r="F75" s="59">
        <f t="shared" ca="1" si="20"/>
        <v>9.3006875802214006E-2</v>
      </c>
      <c r="G75" s="59">
        <f t="shared" ca="1" si="21"/>
        <v>6.0190518095284435</v>
      </c>
      <c r="H75" s="59">
        <f t="shared" ca="1" si="22"/>
        <v>43.205487420999454</v>
      </c>
      <c r="K75" s="59">
        <f t="shared" ca="1" si="23"/>
        <v>7.8860292737860611</v>
      </c>
      <c r="L75" s="59">
        <f t="shared" ca="1" si="24"/>
        <v>29.300406337684954</v>
      </c>
      <c r="M75" s="59">
        <f t="shared" ca="1" si="25"/>
        <v>6.0190518095284435</v>
      </c>
      <c r="N75" s="59">
        <f t="shared" ca="1" si="26"/>
        <v>43.205487420999454</v>
      </c>
    </row>
    <row r="76" spans="1:14" x14ac:dyDescent="0.25">
      <c r="A76" s="1">
        <v>70</v>
      </c>
      <c r="B76" s="59">
        <f t="shared" ca="1" si="16"/>
        <v>0.16675084754270808</v>
      </c>
      <c r="C76" s="59">
        <f t="shared" ca="1" si="17"/>
        <v>5.3345118655979133</v>
      </c>
      <c r="D76" s="59">
        <f t="shared" ca="1" si="18"/>
        <v>0.37763049614595534</v>
      </c>
      <c r="E76" s="59">
        <f t="shared" ca="1" si="19"/>
        <v>26.286826946043377</v>
      </c>
      <c r="F76" s="59">
        <f t="shared" ca="1" si="20"/>
        <v>0.84085066535623509</v>
      </c>
      <c r="G76" s="59">
        <f t="shared" ca="1" si="21"/>
        <v>13.050742500787146</v>
      </c>
      <c r="H76" s="59">
        <f t="shared" ca="1" si="22"/>
        <v>44.672081312428439</v>
      </c>
      <c r="K76" s="59">
        <f t="shared" ca="1" si="23"/>
        <v>5.3345118655979133</v>
      </c>
      <c r="L76" s="59">
        <f t="shared" ca="1" si="24"/>
        <v>26.286826946043377</v>
      </c>
      <c r="M76" s="59">
        <f t="shared" ca="1" si="25"/>
        <v>13.050742500787146</v>
      </c>
      <c r="N76" s="59">
        <f t="shared" ca="1" si="26"/>
        <v>44.672081312428439</v>
      </c>
    </row>
    <row r="77" spans="1:14" x14ac:dyDescent="0.25">
      <c r="A77" s="1">
        <v>71</v>
      </c>
      <c r="B77" s="59">
        <f t="shared" ca="1" si="16"/>
        <v>0.63729319095700032</v>
      </c>
      <c r="C77" s="59">
        <f t="shared" ca="1" si="17"/>
        <v>11.922104673398005</v>
      </c>
      <c r="D77" s="59">
        <f t="shared" ca="1" si="18"/>
        <v>0.86072500164042764</v>
      </c>
      <c r="E77" s="59">
        <f t="shared" ca="1" si="19"/>
        <v>33.050150022965987</v>
      </c>
      <c r="F77" s="59">
        <f t="shared" ca="1" si="20"/>
        <v>0.34436206939837288</v>
      </c>
      <c r="G77" s="59">
        <f t="shared" ca="1" si="21"/>
        <v>8.8092583692792097</v>
      </c>
      <c r="H77" s="59">
        <f t="shared" ca="1" si="22"/>
        <v>53.781513065643196</v>
      </c>
      <c r="K77" s="59">
        <f t="shared" ca="1" si="23"/>
        <v>11.922104673398005</v>
      </c>
      <c r="L77" s="59">
        <f t="shared" ca="1" si="24"/>
        <v>33.050150022965987</v>
      </c>
      <c r="M77" s="59">
        <f t="shared" ca="1" si="25"/>
        <v>8.8092583692792097</v>
      </c>
      <c r="N77" s="59">
        <f t="shared" ca="1" si="26"/>
        <v>53.781513065643196</v>
      </c>
    </row>
    <row r="78" spans="1:14" x14ac:dyDescent="0.25">
      <c r="A78" s="1">
        <v>72</v>
      </c>
      <c r="B78" s="59">
        <f t="shared" ca="1" si="16"/>
        <v>9.1540717351619283E-2</v>
      </c>
      <c r="C78" s="59">
        <f t="shared" ca="1" si="17"/>
        <v>4.2815700429226702</v>
      </c>
      <c r="D78" s="59">
        <f t="shared" ca="1" si="18"/>
        <v>0.43411942029347406</v>
      </c>
      <c r="E78" s="59">
        <f t="shared" ca="1" si="19"/>
        <v>27.077671884108639</v>
      </c>
      <c r="F78" s="59">
        <f t="shared" ca="1" si="20"/>
        <v>0.73821907008926857</v>
      </c>
      <c r="G78" s="59">
        <f t="shared" ca="1" si="21"/>
        <v>11.934969779828389</v>
      </c>
      <c r="H78" s="59">
        <f t="shared" ca="1" si="22"/>
        <v>43.294211706859699</v>
      </c>
      <c r="K78" s="59">
        <f t="shared" ca="1" si="23"/>
        <v>4.2815700429226702</v>
      </c>
      <c r="L78" s="59">
        <f t="shared" ca="1" si="24"/>
        <v>27.077671884108639</v>
      </c>
      <c r="M78" s="59">
        <f t="shared" ca="1" si="25"/>
        <v>11.934969779828389</v>
      </c>
      <c r="N78" s="59">
        <f t="shared" ca="1" si="26"/>
        <v>43.294211706859699</v>
      </c>
    </row>
    <row r="79" spans="1:14" x14ac:dyDescent="0.25">
      <c r="A79" s="1">
        <v>73</v>
      </c>
      <c r="B79" s="59">
        <f t="shared" ca="1" si="16"/>
        <v>0.90194026134239258</v>
      </c>
      <c r="C79" s="59">
        <f t="shared" ca="1" si="17"/>
        <v>15.627163658793496</v>
      </c>
      <c r="D79" s="59">
        <f t="shared" ca="1" si="18"/>
        <v>0.84274403846180257</v>
      </c>
      <c r="E79" s="59">
        <f t="shared" ca="1" si="19"/>
        <v>32.798416538465233</v>
      </c>
      <c r="F79" s="59">
        <f t="shared" ca="1" si="20"/>
        <v>0.87815116059893517</v>
      </c>
      <c r="G79" s="59">
        <f t="shared" ca="1" si="21"/>
        <v>13.544397843891119</v>
      </c>
      <c r="H79" s="59">
        <f t="shared" ca="1" si="22"/>
        <v>61.969978041149844</v>
      </c>
      <c r="K79" s="59">
        <f t="shared" ca="1" si="23"/>
        <v>15.627163658793496</v>
      </c>
      <c r="L79" s="59">
        <f t="shared" ca="1" si="24"/>
        <v>32.798416538465233</v>
      </c>
      <c r="M79" s="59">
        <f t="shared" ca="1" si="25"/>
        <v>13.544397843891119</v>
      </c>
      <c r="N79" s="59">
        <f t="shared" ca="1" si="26"/>
        <v>61.969978041149844</v>
      </c>
    </row>
    <row r="80" spans="1:14" x14ac:dyDescent="0.25">
      <c r="A80" s="1">
        <v>74</v>
      </c>
      <c r="B80" s="59">
        <f t="shared" ca="1" si="16"/>
        <v>0.96915746830771587</v>
      </c>
      <c r="C80" s="59">
        <f t="shared" ca="1" si="17"/>
        <v>16.568204556308022</v>
      </c>
      <c r="D80" s="59">
        <f t="shared" ca="1" si="18"/>
        <v>0.23180783759418866</v>
      </c>
      <c r="E80" s="59">
        <f t="shared" ca="1" si="19"/>
        <v>24.245309726318638</v>
      </c>
      <c r="F80" s="59">
        <f t="shared" ca="1" si="20"/>
        <v>6.8586574513926468E-2</v>
      </c>
      <c r="G80" s="59">
        <f t="shared" ca="1" si="21"/>
        <v>5.5925825545900736</v>
      </c>
      <c r="H80" s="59">
        <f t="shared" ca="1" si="22"/>
        <v>46.40609683721673</v>
      </c>
      <c r="K80" s="59">
        <f t="shared" ca="1" si="23"/>
        <v>16.568204556308022</v>
      </c>
      <c r="L80" s="59">
        <f t="shared" ca="1" si="24"/>
        <v>24.245309726318638</v>
      </c>
      <c r="M80" s="59">
        <f t="shared" ca="1" si="25"/>
        <v>5.5925825545900736</v>
      </c>
      <c r="N80" s="59">
        <f t="shared" ca="1" si="26"/>
        <v>46.40609683721673</v>
      </c>
    </row>
    <row r="81" spans="1:14" x14ac:dyDescent="0.25">
      <c r="A81" s="1">
        <v>75</v>
      </c>
      <c r="B81" s="59">
        <f t="shared" ca="1" si="16"/>
        <v>0.64639013296434922</v>
      </c>
      <c r="C81" s="59">
        <f t="shared" ca="1" si="17"/>
        <v>12.049461861500889</v>
      </c>
      <c r="D81" s="59">
        <f t="shared" ca="1" si="18"/>
        <v>0.63721972639352997</v>
      </c>
      <c r="E81" s="59">
        <f t="shared" ca="1" si="19"/>
        <v>29.921076169509423</v>
      </c>
      <c r="F81" s="59">
        <f t="shared" ca="1" si="20"/>
        <v>0.47324280681517239</v>
      </c>
      <c r="G81" s="59">
        <f t="shared" ca="1" si="21"/>
        <v>9.8101244531863649</v>
      </c>
      <c r="H81" s="59">
        <f t="shared" ca="1" si="22"/>
        <v>51.780662484196682</v>
      </c>
      <c r="K81" s="59">
        <f t="shared" ca="1" si="23"/>
        <v>12.049461861500889</v>
      </c>
      <c r="L81" s="59">
        <f t="shared" ca="1" si="24"/>
        <v>29.921076169509423</v>
      </c>
      <c r="M81" s="59">
        <f t="shared" ca="1" si="25"/>
        <v>9.8101244531863649</v>
      </c>
      <c r="N81" s="59">
        <f t="shared" ca="1" si="26"/>
        <v>51.780662484196682</v>
      </c>
    </row>
    <row r="82" spans="1:14" x14ac:dyDescent="0.25">
      <c r="A82" s="1">
        <v>76</v>
      </c>
      <c r="B82" s="59">
        <f t="shared" ca="1" si="16"/>
        <v>1.9763181486104342E-2</v>
      </c>
      <c r="C82" s="59">
        <f t="shared" ca="1" si="17"/>
        <v>3.2766845408054608</v>
      </c>
      <c r="D82" s="59">
        <f t="shared" ca="1" si="18"/>
        <v>0.47616972305530181</v>
      </c>
      <c r="E82" s="59">
        <f t="shared" ca="1" si="19"/>
        <v>27.666376122774228</v>
      </c>
      <c r="F82" s="59">
        <f t="shared" ca="1" si="20"/>
        <v>0.51908000360356388</v>
      </c>
      <c r="G82" s="59">
        <f t="shared" ca="1" si="21"/>
        <v>10.13485909490193</v>
      </c>
      <c r="H82" s="59">
        <f t="shared" ca="1" si="22"/>
        <v>41.07791975848162</v>
      </c>
      <c r="K82" s="59">
        <f t="shared" ca="1" si="23"/>
        <v>3.2766845408054608</v>
      </c>
      <c r="L82" s="59">
        <f t="shared" ca="1" si="24"/>
        <v>27.666376122774228</v>
      </c>
      <c r="M82" s="59">
        <f t="shared" ca="1" si="25"/>
        <v>10.13485909490193</v>
      </c>
      <c r="N82" s="59">
        <f t="shared" ca="1" si="26"/>
        <v>41.07791975848162</v>
      </c>
    </row>
    <row r="83" spans="1:14" x14ac:dyDescent="0.25">
      <c r="A83" s="1">
        <v>77</v>
      </c>
      <c r="B83" s="59">
        <f t="shared" ca="1" si="16"/>
        <v>0.81309686205358656</v>
      </c>
      <c r="C83" s="59">
        <f t="shared" ca="1" si="17"/>
        <v>14.383356068750212</v>
      </c>
      <c r="D83" s="59">
        <f t="shared" ca="1" si="18"/>
        <v>0.4666612404714362</v>
      </c>
      <c r="E83" s="59">
        <f t="shared" ca="1" si="19"/>
        <v>27.533257366600107</v>
      </c>
      <c r="F83" s="59">
        <f t="shared" ca="1" si="20"/>
        <v>0.42813838126102233</v>
      </c>
      <c r="G83" s="59">
        <f t="shared" ca="1" si="21"/>
        <v>9.4774656590043129</v>
      </c>
      <c r="H83" s="59">
        <f t="shared" ca="1" si="22"/>
        <v>51.394079094354638</v>
      </c>
      <c r="K83" s="59">
        <f t="shared" ca="1" si="23"/>
        <v>14.383356068750212</v>
      </c>
      <c r="L83" s="59">
        <f t="shared" ca="1" si="24"/>
        <v>27.533257366600107</v>
      </c>
      <c r="M83" s="59">
        <f t="shared" ca="1" si="25"/>
        <v>9.4774656590043129</v>
      </c>
      <c r="N83" s="59">
        <f t="shared" ca="1" si="26"/>
        <v>51.394079094354638</v>
      </c>
    </row>
    <row r="84" spans="1:14" x14ac:dyDescent="0.25">
      <c r="A84" s="1">
        <v>78</v>
      </c>
      <c r="B84" s="59">
        <f t="shared" ca="1" si="16"/>
        <v>0.84401631507669539</v>
      </c>
      <c r="C84" s="59">
        <f t="shared" ca="1" si="17"/>
        <v>14.816228411073736</v>
      </c>
      <c r="D84" s="59">
        <f t="shared" ca="1" si="18"/>
        <v>0.17468595698201383</v>
      </c>
      <c r="E84" s="59">
        <f t="shared" ca="1" si="19"/>
        <v>23.445603397748194</v>
      </c>
      <c r="F84" s="59">
        <f t="shared" ca="1" si="20"/>
        <v>0.63361191306814946</v>
      </c>
      <c r="G84" s="59">
        <f t="shared" ca="1" si="21"/>
        <v>11.007835739958278</v>
      </c>
      <c r="H84" s="59">
        <f t="shared" ca="1" si="22"/>
        <v>49.269667548780205</v>
      </c>
      <c r="K84" s="59">
        <f t="shared" ca="1" si="23"/>
        <v>14.816228411073736</v>
      </c>
      <c r="L84" s="59">
        <f t="shared" ca="1" si="24"/>
        <v>23.445603397748194</v>
      </c>
      <c r="M84" s="59">
        <f t="shared" ca="1" si="25"/>
        <v>11.007835739958278</v>
      </c>
      <c r="N84" s="59">
        <f t="shared" ca="1" si="26"/>
        <v>49.269667548780205</v>
      </c>
    </row>
    <row r="85" spans="1:14" x14ac:dyDescent="0.25">
      <c r="A85" s="1">
        <v>79</v>
      </c>
      <c r="B85" s="59">
        <f t="shared" ca="1" si="16"/>
        <v>0.26822570834014503</v>
      </c>
      <c r="C85" s="59">
        <f t="shared" ca="1" si="17"/>
        <v>6.7551599167620306</v>
      </c>
      <c r="D85" s="59">
        <f t="shared" ca="1" si="18"/>
        <v>0.71174008469411754</v>
      </c>
      <c r="E85" s="59">
        <f t="shared" ca="1" si="19"/>
        <v>30.964361185717642</v>
      </c>
      <c r="F85" s="59">
        <f t="shared" ca="1" si="20"/>
        <v>0.33666099299370233</v>
      </c>
      <c r="G85" s="59">
        <f t="shared" ca="1" si="21"/>
        <v>8.7439339579579816</v>
      </c>
      <c r="H85" s="59">
        <f t="shared" ca="1" si="22"/>
        <v>46.463455060437653</v>
      </c>
      <c r="K85" s="59">
        <f t="shared" ca="1" si="23"/>
        <v>6.7551599167620306</v>
      </c>
      <c r="L85" s="59">
        <f t="shared" ca="1" si="24"/>
        <v>30.964361185717642</v>
      </c>
      <c r="M85" s="59">
        <f t="shared" ca="1" si="25"/>
        <v>8.7439339579579816</v>
      </c>
      <c r="N85" s="59">
        <f t="shared" ca="1" si="26"/>
        <v>46.463455060437653</v>
      </c>
    </row>
    <row r="86" spans="1:14" x14ac:dyDescent="0.25">
      <c r="A86" s="1">
        <v>80</v>
      </c>
      <c r="B86" s="59">
        <f t="shared" ca="1" si="16"/>
        <v>0.59986532473262055</v>
      </c>
      <c r="C86" s="59">
        <f t="shared" ca="1" si="17"/>
        <v>11.398114546256688</v>
      </c>
      <c r="D86" s="59">
        <f t="shared" ca="1" si="18"/>
        <v>0.94559288010036413</v>
      </c>
      <c r="E86" s="59">
        <f t="shared" ca="1" si="19"/>
        <v>34.238300321405099</v>
      </c>
      <c r="F86" s="59">
        <f t="shared" ca="1" si="20"/>
        <v>0.24808804578744659</v>
      </c>
      <c r="G86" s="59">
        <f t="shared" ca="1" si="21"/>
        <v>7.9307837599280058</v>
      </c>
      <c r="H86" s="59">
        <f t="shared" ca="1" si="22"/>
        <v>53.567198627589789</v>
      </c>
      <c r="K86" s="59">
        <f t="shared" ca="1" si="23"/>
        <v>11.398114546256688</v>
      </c>
      <c r="L86" s="59">
        <f t="shared" ca="1" si="24"/>
        <v>34.238300321405099</v>
      </c>
      <c r="M86" s="59">
        <f t="shared" ca="1" si="25"/>
        <v>7.9307837599280058</v>
      </c>
      <c r="N86" s="59">
        <f t="shared" ca="1" si="26"/>
        <v>53.567198627589789</v>
      </c>
    </row>
    <row r="87" spans="1:14" x14ac:dyDescent="0.25">
      <c r="A87" s="1">
        <v>81</v>
      </c>
      <c r="B87" s="59">
        <f t="shared" ca="1" si="16"/>
        <v>0.72215542816268863</v>
      </c>
      <c r="C87" s="59">
        <f t="shared" ca="1" si="17"/>
        <v>13.110175994277641</v>
      </c>
      <c r="D87" s="59">
        <f t="shared" ca="1" si="18"/>
        <v>0.10382679564313402</v>
      </c>
      <c r="E87" s="59">
        <f t="shared" ca="1" si="19"/>
        <v>22.453575139003878</v>
      </c>
      <c r="F87" s="59">
        <f t="shared" ca="1" si="20"/>
        <v>0.30749293707872916</v>
      </c>
      <c r="G87" s="59">
        <f t="shared" ca="1" si="21"/>
        <v>8.4894724549555267</v>
      </c>
      <c r="H87" s="59">
        <f t="shared" ca="1" si="22"/>
        <v>44.053223588237046</v>
      </c>
      <c r="K87" s="59">
        <f t="shared" ca="1" si="23"/>
        <v>13.110175994277641</v>
      </c>
      <c r="L87" s="59">
        <f t="shared" ca="1" si="24"/>
        <v>22.453575139003878</v>
      </c>
      <c r="M87" s="59">
        <f t="shared" ca="1" si="25"/>
        <v>8.4894724549555267</v>
      </c>
      <c r="N87" s="59">
        <f t="shared" ca="1" si="26"/>
        <v>44.053223588237046</v>
      </c>
    </row>
    <row r="88" spans="1:14" x14ac:dyDescent="0.25">
      <c r="A88" s="1">
        <v>82</v>
      </c>
      <c r="B88" s="59">
        <f t="shared" ca="1" si="16"/>
        <v>0.11969478372293696</v>
      </c>
      <c r="C88" s="59">
        <f t="shared" ca="1" si="17"/>
        <v>4.675726972121117</v>
      </c>
      <c r="D88" s="59">
        <f t="shared" ca="1" si="18"/>
        <v>6.1961231650012882E-3</v>
      </c>
      <c r="E88" s="59">
        <f t="shared" ca="1" si="19"/>
        <v>21.08674572431002</v>
      </c>
      <c r="F88" s="59">
        <f t="shared" ca="1" si="20"/>
        <v>0.5678682929746055</v>
      </c>
      <c r="G88" s="59">
        <f t="shared" ca="1" si="21"/>
        <v>10.492396194566801</v>
      </c>
      <c r="H88" s="59">
        <f t="shared" ca="1" si="22"/>
        <v>36.25486889099794</v>
      </c>
      <c r="K88" s="59">
        <f t="shared" ca="1" si="23"/>
        <v>4.675726972121117</v>
      </c>
      <c r="L88" s="59">
        <f t="shared" ca="1" si="24"/>
        <v>21.08674572431002</v>
      </c>
      <c r="M88" s="59">
        <f t="shared" ca="1" si="25"/>
        <v>10.492396194566801</v>
      </c>
      <c r="N88" s="59">
        <f t="shared" ca="1" si="26"/>
        <v>36.25486889099794</v>
      </c>
    </row>
    <row r="89" spans="1:14" x14ac:dyDescent="0.25">
      <c r="A89" s="1">
        <v>83</v>
      </c>
      <c r="B89" s="59">
        <f t="shared" ca="1" si="16"/>
        <v>1.4590055311818229E-2</v>
      </c>
      <c r="C89" s="59">
        <f t="shared" ca="1" si="17"/>
        <v>3.204260774365455</v>
      </c>
      <c r="D89" s="59">
        <f t="shared" ca="1" si="18"/>
        <v>2.7493235296771945E-2</v>
      </c>
      <c r="E89" s="59">
        <f t="shared" ca="1" si="19"/>
        <v>21.384905294154809</v>
      </c>
      <c r="F89" s="59">
        <f t="shared" ca="1" si="20"/>
        <v>0.40199621672646124</v>
      </c>
      <c r="G89" s="59">
        <f t="shared" ca="1" si="21"/>
        <v>9.2765937608860121</v>
      </c>
      <c r="H89" s="59">
        <f t="shared" ca="1" si="22"/>
        <v>33.865759829406272</v>
      </c>
      <c r="K89" s="59">
        <f t="shared" ca="1" si="23"/>
        <v>3.204260774365455</v>
      </c>
      <c r="L89" s="59">
        <f t="shared" ca="1" si="24"/>
        <v>21.384905294154809</v>
      </c>
      <c r="M89" s="59">
        <f t="shared" ca="1" si="25"/>
        <v>9.2765937608860121</v>
      </c>
      <c r="N89" s="59">
        <f t="shared" ca="1" si="26"/>
        <v>33.865759829406272</v>
      </c>
    </row>
    <row r="90" spans="1:14" x14ac:dyDescent="0.25">
      <c r="A90" s="1">
        <v>84</v>
      </c>
      <c r="B90" s="59">
        <f t="shared" ca="1" si="16"/>
        <v>0.68321434822222793</v>
      </c>
      <c r="C90" s="59">
        <f t="shared" ca="1" si="17"/>
        <v>12.565000875111192</v>
      </c>
      <c r="D90" s="59">
        <f t="shared" ca="1" si="18"/>
        <v>0.79128898735346431</v>
      </c>
      <c r="E90" s="59">
        <f t="shared" ca="1" si="19"/>
        <v>32.078045822948503</v>
      </c>
      <c r="F90" s="59">
        <f t="shared" ca="1" si="20"/>
        <v>0.27467491525431731</v>
      </c>
      <c r="G90" s="59">
        <f t="shared" ca="1" si="21"/>
        <v>8.1882696243471287</v>
      </c>
      <c r="H90" s="59">
        <f t="shared" ca="1" si="22"/>
        <v>52.831316322406821</v>
      </c>
      <c r="K90" s="59">
        <f t="shared" ca="1" si="23"/>
        <v>12.565000875111192</v>
      </c>
      <c r="L90" s="59">
        <f t="shared" ca="1" si="24"/>
        <v>32.078045822948503</v>
      </c>
      <c r="M90" s="59">
        <f t="shared" ca="1" si="25"/>
        <v>8.1882696243471287</v>
      </c>
      <c r="N90" s="59">
        <f t="shared" ca="1" si="26"/>
        <v>52.831316322406821</v>
      </c>
    </row>
    <row r="91" spans="1:14" x14ac:dyDescent="0.25">
      <c r="A91" s="1">
        <v>85</v>
      </c>
      <c r="B91" s="59">
        <f t="shared" ca="1" si="16"/>
        <v>0.33238442929578871</v>
      </c>
      <c r="C91" s="59">
        <f t="shared" ca="1" si="17"/>
        <v>7.6533820101410424</v>
      </c>
      <c r="D91" s="59">
        <f t="shared" ca="1" si="18"/>
        <v>0.53456426440904858</v>
      </c>
      <c r="E91" s="59">
        <f t="shared" ca="1" si="19"/>
        <v>28.483899701726678</v>
      </c>
      <c r="F91" s="59">
        <f t="shared" ca="1" si="20"/>
        <v>0.6807210243492503</v>
      </c>
      <c r="G91" s="59">
        <f t="shared" ca="1" si="21"/>
        <v>11.406312520905956</v>
      </c>
      <c r="H91" s="59">
        <f t="shared" ca="1" si="22"/>
        <v>47.543594232773678</v>
      </c>
      <c r="K91" s="59">
        <f t="shared" ca="1" si="23"/>
        <v>7.6533820101410424</v>
      </c>
      <c r="L91" s="59">
        <f t="shared" ca="1" si="24"/>
        <v>28.483899701726678</v>
      </c>
      <c r="M91" s="59">
        <f t="shared" ca="1" si="25"/>
        <v>11.406312520905956</v>
      </c>
      <c r="N91" s="59">
        <f t="shared" ca="1" si="26"/>
        <v>47.543594232773678</v>
      </c>
    </row>
    <row r="92" spans="1:14" x14ac:dyDescent="0.25">
      <c r="A92" s="1">
        <v>86</v>
      </c>
      <c r="B92" s="59">
        <f t="shared" ca="1" si="16"/>
        <v>0.96718964909465444</v>
      </c>
      <c r="C92" s="59">
        <f t="shared" ca="1" si="17"/>
        <v>16.540655087325163</v>
      </c>
      <c r="D92" s="59">
        <f t="shared" ca="1" si="18"/>
        <v>0.64690181315842066</v>
      </c>
      <c r="E92" s="59">
        <f t="shared" ca="1" si="19"/>
        <v>30.056625384217892</v>
      </c>
      <c r="F92" s="59">
        <f t="shared" ca="1" si="20"/>
        <v>0.95515944340550041</v>
      </c>
      <c r="G92" s="59">
        <f t="shared" ca="1" si="21"/>
        <v>14.90372364744985</v>
      </c>
      <c r="H92" s="59">
        <f t="shared" ca="1" si="22"/>
        <v>61.50100411899291</v>
      </c>
      <c r="K92" s="59">
        <f t="shared" ca="1" si="23"/>
        <v>16.540655087325163</v>
      </c>
      <c r="L92" s="59">
        <f t="shared" ca="1" si="24"/>
        <v>30.056625384217892</v>
      </c>
      <c r="M92" s="59">
        <f t="shared" ca="1" si="25"/>
        <v>14.90372364744985</v>
      </c>
      <c r="N92" s="59">
        <f t="shared" ca="1" si="26"/>
        <v>61.50100411899291</v>
      </c>
    </row>
    <row r="93" spans="1:14" x14ac:dyDescent="0.25">
      <c r="A93" s="1">
        <v>87</v>
      </c>
      <c r="B93" s="59">
        <f t="shared" ca="1" si="16"/>
        <v>0.4870985221894385</v>
      </c>
      <c r="C93" s="59">
        <f t="shared" ca="1" si="17"/>
        <v>9.8193793106521383</v>
      </c>
      <c r="D93" s="59">
        <f t="shared" ca="1" si="18"/>
        <v>0.64937719714895359</v>
      </c>
      <c r="E93" s="59">
        <f t="shared" ca="1" si="19"/>
        <v>30.091280760085347</v>
      </c>
      <c r="F93" s="59">
        <f t="shared" ca="1" si="20"/>
        <v>0.38392319548836962</v>
      </c>
      <c r="G93" s="59">
        <f t="shared" ca="1" si="21"/>
        <v>9.1338791280771279</v>
      </c>
      <c r="H93" s="59">
        <f t="shared" ca="1" si="22"/>
        <v>49.044539198814611</v>
      </c>
      <c r="K93" s="59">
        <f t="shared" ca="1" si="23"/>
        <v>9.8193793106521383</v>
      </c>
      <c r="L93" s="59">
        <f t="shared" ca="1" si="24"/>
        <v>30.091280760085347</v>
      </c>
      <c r="M93" s="59">
        <f t="shared" ca="1" si="25"/>
        <v>9.1338791280771279</v>
      </c>
      <c r="N93" s="59">
        <f t="shared" ca="1" si="26"/>
        <v>49.044539198814611</v>
      </c>
    </row>
    <row r="94" spans="1:14" x14ac:dyDescent="0.25">
      <c r="A94" s="1">
        <v>88</v>
      </c>
      <c r="B94" s="59">
        <f t="shared" ca="1" si="16"/>
        <v>0.67800057370999989</v>
      </c>
      <c r="C94" s="59">
        <f t="shared" ca="1" si="17"/>
        <v>12.492008031939999</v>
      </c>
      <c r="D94" s="59">
        <f t="shared" ca="1" si="18"/>
        <v>0.13551550357062969</v>
      </c>
      <c r="E94" s="59">
        <f t="shared" ca="1" si="19"/>
        <v>22.897217049988814</v>
      </c>
      <c r="F94" s="59">
        <f t="shared" ca="1" si="20"/>
        <v>0.1504901769867738</v>
      </c>
      <c r="G94" s="59">
        <f t="shared" ca="1" si="21"/>
        <v>6.8403173494782736</v>
      </c>
      <c r="H94" s="59">
        <f t="shared" ca="1" si="22"/>
        <v>42.22954243140709</v>
      </c>
      <c r="K94" s="59">
        <f t="shared" ca="1" si="23"/>
        <v>12.492008031939999</v>
      </c>
      <c r="L94" s="59">
        <f t="shared" ca="1" si="24"/>
        <v>22.897217049988814</v>
      </c>
      <c r="M94" s="59">
        <f t="shared" ca="1" si="25"/>
        <v>6.8403173494782736</v>
      </c>
      <c r="N94" s="59">
        <f t="shared" ca="1" si="26"/>
        <v>42.22954243140709</v>
      </c>
    </row>
    <row r="95" spans="1:14" x14ac:dyDescent="0.25">
      <c r="A95" s="1">
        <v>89</v>
      </c>
      <c r="B95" s="59">
        <f t="shared" ca="1" si="16"/>
        <v>0.39850775589349685</v>
      </c>
      <c r="C95" s="59">
        <f t="shared" ca="1" si="17"/>
        <v>8.5791085825089564</v>
      </c>
      <c r="D95" s="59">
        <f t="shared" ca="1" si="18"/>
        <v>0.79588266031824439</v>
      </c>
      <c r="E95" s="59">
        <f t="shared" ca="1" si="19"/>
        <v>32.142357244455418</v>
      </c>
      <c r="F95" s="59">
        <f t="shared" ca="1" si="20"/>
        <v>0.45269636320139262</v>
      </c>
      <c r="G95" s="59">
        <f t="shared" ca="1" si="21"/>
        <v>9.6606488868380147</v>
      </c>
      <c r="H95" s="59">
        <f t="shared" ca="1" si="22"/>
        <v>50.382114713802395</v>
      </c>
      <c r="K95" s="59">
        <f t="shared" ca="1" si="23"/>
        <v>8.5791085825089564</v>
      </c>
      <c r="L95" s="59">
        <f t="shared" ca="1" si="24"/>
        <v>32.142357244455418</v>
      </c>
      <c r="M95" s="59">
        <f t="shared" ca="1" si="25"/>
        <v>9.6606488868380147</v>
      </c>
      <c r="N95" s="59">
        <f t="shared" ca="1" si="26"/>
        <v>50.382114713802395</v>
      </c>
    </row>
    <row r="96" spans="1:14" x14ac:dyDescent="0.25">
      <c r="A96" s="1">
        <v>90</v>
      </c>
      <c r="B96" s="59">
        <f t="shared" ca="1" si="16"/>
        <v>0.90687951376862408</v>
      </c>
      <c r="C96" s="59">
        <f t="shared" ca="1" si="17"/>
        <v>15.696313192760737</v>
      </c>
      <c r="D96" s="59">
        <f t="shared" ca="1" si="18"/>
        <v>6.493463022422985E-2</v>
      </c>
      <c r="E96" s="59">
        <f t="shared" ca="1" si="19"/>
        <v>21.909084823139217</v>
      </c>
      <c r="F96" s="59">
        <f t="shared" ca="1" si="20"/>
        <v>9.1393118316757116E-3</v>
      </c>
      <c r="G96" s="59">
        <f t="shared" ca="1" si="21"/>
        <v>3.9463892219928436</v>
      </c>
      <c r="H96" s="59">
        <f t="shared" ca="1" si="22"/>
        <v>41.551787237892796</v>
      </c>
      <c r="K96" s="59">
        <f t="shared" ca="1" si="23"/>
        <v>15.696313192760737</v>
      </c>
      <c r="L96" s="59">
        <f t="shared" ca="1" si="24"/>
        <v>21.909084823139217</v>
      </c>
      <c r="M96" s="59">
        <f t="shared" ca="1" si="25"/>
        <v>3.9463892219928436</v>
      </c>
      <c r="N96" s="59">
        <f t="shared" ca="1" si="26"/>
        <v>41.551787237892796</v>
      </c>
    </row>
    <row r="97" spans="1:14" x14ac:dyDescent="0.25">
      <c r="A97" s="1">
        <v>91</v>
      </c>
      <c r="B97" s="59">
        <f t="shared" ca="1" si="16"/>
        <v>0.80620825446266697</v>
      </c>
      <c r="C97" s="59">
        <f t="shared" ca="1" si="17"/>
        <v>14.286915562477338</v>
      </c>
      <c r="D97" s="59">
        <f t="shared" ca="1" si="18"/>
        <v>6.532584879019232E-2</v>
      </c>
      <c r="E97" s="59">
        <f t="shared" ca="1" si="19"/>
        <v>21.914561883062696</v>
      </c>
      <c r="F97" s="59">
        <f t="shared" ca="1" si="20"/>
        <v>0.88156556602116676</v>
      </c>
      <c r="G97" s="59">
        <f t="shared" ca="1" si="21"/>
        <v>13.593157689307347</v>
      </c>
      <c r="H97" s="59">
        <f t="shared" ca="1" si="22"/>
        <v>49.794635134847383</v>
      </c>
      <c r="K97" s="59">
        <f t="shared" ca="1" si="23"/>
        <v>14.286915562477338</v>
      </c>
      <c r="L97" s="59">
        <f t="shared" ca="1" si="24"/>
        <v>21.914561883062696</v>
      </c>
      <c r="M97" s="59">
        <f t="shared" ca="1" si="25"/>
        <v>13.593157689307347</v>
      </c>
      <c r="N97" s="59">
        <f t="shared" ca="1" si="26"/>
        <v>49.794635134847383</v>
      </c>
    </row>
    <row r="98" spans="1:14" x14ac:dyDescent="0.25">
      <c r="A98" s="1">
        <v>92</v>
      </c>
      <c r="B98" s="59">
        <f t="shared" ca="1" si="16"/>
        <v>0.63789580960609271</v>
      </c>
      <c r="C98" s="59">
        <f t="shared" ca="1" si="17"/>
        <v>11.930541334485298</v>
      </c>
      <c r="D98" s="59">
        <f t="shared" ca="1" si="18"/>
        <v>3.5912194569241884E-2</v>
      </c>
      <c r="E98" s="59">
        <f t="shared" ca="1" si="19"/>
        <v>21.502770723969384</v>
      </c>
      <c r="F98" s="59">
        <f t="shared" ca="1" si="20"/>
        <v>8.1555529050885145E-2</v>
      </c>
      <c r="G98" s="59">
        <f t="shared" ca="1" si="21"/>
        <v>5.8270907037070359</v>
      </c>
      <c r="H98" s="59">
        <f t="shared" ca="1" si="22"/>
        <v>39.260402762161718</v>
      </c>
      <c r="K98" s="59">
        <f t="shared" ca="1" si="23"/>
        <v>11.930541334485298</v>
      </c>
      <c r="L98" s="59">
        <f t="shared" ca="1" si="24"/>
        <v>21.502770723969384</v>
      </c>
      <c r="M98" s="59">
        <f t="shared" ca="1" si="25"/>
        <v>5.8270907037070359</v>
      </c>
      <c r="N98" s="59">
        <f t="shared" ca="1" si="26"/>
        <v>39.260402762161718</v>
      </c>
    </row>
    <row r="99" spans="1:14" x14ac:dyDescent="0.25">
      <c r="A99" s="1">
        <v>93</v>
      </c>
      <c r="B99" s="59">
        <f t="shared" ca="1" si="16"/>
        <v>0.90123303967220936</v>
      </c>
      <c r="C99" s="59">
        <f t="shared" ca="1" si="17"/>
        <v>15.617262555410932</v>
      </c>
      <c r="D99" s="59">
        <f t="shared" ca="1" si="18"/>
        <v>0.67816379209560418</v>
      </c>
      <c r="E99" s="59">
        <f t="shared" ca="1" si="19"/>
        <v>30.494293089338459</v>
      </c>
      <c r="F99" s="59">
        <f t="shared" ca="1" si="20"/>
        <v>0.19353930457098645</v>
      </c>
      <c r="G99" s="59">
        <f t="shared" ca="1" si="21"/>
        <v>7.355094929844431</v>
      </c>
      <c r="H99" s="59">
        <f t="shared" ca="1" si="22"/>
        <v>53.466650574593821</v>
      </c>
      <c r="K99" s="59">
        <f t="shared" ca="1" si="23"/>
        <v>15.617262555410932</v>
      </c>
      <c r="L99" s="59">
        <f t="shared" ca="1" si="24"/>
        <v>30.494293089338459</v>
      </c>
      <c r="M99" s="59">
        <f t="shared" ca="1" si="25"/>
        <v>7.355094929844431</v>
      </c>
      <c r="N99" s="59">
        <f t="shared" ca="1" si="26"/>
        <v>53.466650574593821</v>
      </c>
    </row>
    <row r="100" spans="1:14" x14ac:dyDescent="0.25">
      <c r="A100" s="1">
        <v>94</v>
      </c>
      <c r="B100" s="59">
        <f t="shared" ca="1" si="16"/>
        <v>0.32896743892275715</v>
      </c>
      <c r="C100" s="59">
        <f t="shared" ca="1" si="17"/>
        <v>7.6055441449185999</v>
      </c>
      <c r="D100" s="59">
        <f t="shared" ca="1" si="18"/>
        <v>0.99374944139083199</v>
      </c>
      <c r="E100" s="59">
        <f t="shared" ca="1" si="19"/>
        <v>34.912492179471649</v>
      </c>
      <c r="F100" s="59">
        <f t="shared" ca="1" si="20"/>
        <v>0.42050129162194083</v>
      </c>
      <c r="G100" s="59">
        <f t="shared" ca="1" si="21"/>
        <v>9.4194335091930199</v>
      </c>
      <c r="H100" s="59">
        <f t="shared" ca="1" si="22"/>
        <v>51.937469833583272</v>
      </c>
      <c r="K100" s="59">
        <f t="shared" ca="1" si="23"/>
        <v>7.6055441449185999</v>
      </c>
      <c r="L100" s="59">
        <f t="shared" ca="1" si="24"/>
        <v>34.912492179471649</v>
      </c>
      <c r="M100" s="59">
        <f t="shared" ca="1" si="25"/>
        <v>9.4194335091930199</v>
      </c>
      <c r="N100" s="59">
        <f t="shared" ca="1" si="26"/>
        <v>51.937469833583272</v>
      </c>
    </row>
    <row r="101" spans="1:14" x14ac:dyDescent="0.25">
      <c r="A101" s="1">
        <v>95</v>
      </c>
      <c r="B101" s="59">
        <f t="shared" ca="1" si="16"/>
        <v>0.82266189668419154</v>
      </c>
      <c r="C101" s="59">
        <f t="shared" ca="1" si="17"/>
        <v>14.517266553578681</v>
      </c>
      <c r="D101" s="59">
        <f t="shared" ca="1" si="18"/>
        <v>0.76326874558448177</v>
      </c>
      <c r="E101" s="59">
        <f t="shared" ca="1" si="19"/>
        <v>31.685762438182746</v>
      </c>
      <c r="F101" s="59">
        <f t="shared" ca="1" si="20"/>
        <v>0.31129596211118504</v>
      </c>
      <c r="G101" s="59">
        <f t="shared" ca="1" si="21"/>
        <v>8.5233146105301785</v>
      </c>
      <c r="H101" s="59">
        <f t="shared" ca="1" si="22"/>
        <v>54.726343602291607</v>
      </c>
      <c r="K101" s="59">
        <f t="shared" ca="1" si="23"/>
        <v>14.517266553578681</v>
      </c>
      <c r="L101" s="59">
        <f t="shared" ca="1" si="24"/>
        <v>31.685762438182746</v>
      </c>
      <c r="M101" s="59">
        <f t="shared" ca="1" si="25"/>
        <v>8.5233146105301785</v>
      </c>
      <c r="N101" s="59">
        <f t="shared" ca="1" si="26"/>
        <v>54.726343602291607</v>
      </c>
    </row>
    <row r="102" spans="1:14" x14ac:dyDescent="0.25">
      <c r="A102" s="1">
        <v>96</v>
      </c>
      <c r="B102" s="59">
        <f t="shared" ca="1" si="16"/>
        <v>0.3699108310972824</v>
      </c>
      <c r="C102" s="59">
        <f t="shared" ca="1" si="17"/>
        <v>8.1787516353619534</v>
      </c>
      <c r="D102" s="59">
        <f t="shared" ca="1" si="18"/>
        <v>0.82998004292906868</v>
      </c>
      <c r="E102" s="59">
        <f t="shared" ca="1" si="19"/>
        <v>32.619720601006961</v>
      </c>
      <c r="F102" s="59">
        <f t="shared" ca="1" si="20"/>
        <v>0.60657901817524829</v>
      </c>
      <c r="G102" s="59">
        <f t="shared" ca="1" si="21"/>
        <v>10.790712100504143</v>
      </c>
      <c r="H102" s="59">
        <f t="shared" ca="1" si="22"/>
        <v>51.58918433687306</v>
      </c>
      <c r="K102" s="59">
        <f t="shared" ca="1" si="23"/>
        <v>8.1787516353619534</v>
      </c>
      <c r="L102" s="59">
        <f t="shared" ca="1" si="24"/>
        <v>32.619720601006961</v>
      </c>
      <c r="M102" s="59">
        <f t="shared" ca="1" si="25"/>
        <v>10.790712100504143</v>
      </c>
      <c r="N102" s="59">
        <f t="shared" ca="1" si="26"/>
        <v>51.58918433687306</v>
      </c>
    </row>
    <row r="103" spans="1:14" x14ac:dyDescent="0.25">
      <c r="A103" s="1">
        <v>97</v>
      </c>
      <c r="B103" s="59">
        <f t="shared" ca="1" si="16"/>
        <v>0.9847003315799181</v>
      </c>
      <c r="C103" s="59">
        <f t="shared" ca="1" si="17"/>
        <v>16.785804642118855</v>
      </c>
      <c r="D103" s="59">
        <f t="shared" ca="1" si="18"/>
        <v>2.5775978375853326E-2</v>
      </c>
      <c r="E103" s="59">
        <f t="shared" ca="1" si="19"/>
        <v>21.360863697261948</v>
      </c>
      <c r="F103" s="59">
        <f t="shared" ca="1" si="20"/>
        <v>0.9830173424834493</v>
      </c>
      <c r="G103" s="59">
        <f t="shared" ca="1" si="21"/>
        <v>15.709922313726041</v>
      </c>
      <c r="H103" s="59">
        <f t="shared" ca="1" si="22"/>
        <v>53.856590653106842</v>
      </c>
      <c r="K103" s="59">
        <f t="shared" ca="1" si="23"/>
        <v>16.785804642118855</v>
      </c>
      <c r="L103" s="59">
        <f t="shared" ca="1" si="24"/>
        <v>21.360863697261948</v>
      </c>
      <c r="M103" s="59">
        <f t="shared" ca="1" si="25"/>
        <v>15.709922313726041</v>
      </c>
      <c r="N103" s="59">
        <f t="shared" ca="1" si="26"/>
        <v>53.856590653106842</v>
      </c>
    </row>
    <row r="104" spans="1:14" x14ac:dyDescent="0.25">
      <c r="A104" s="1">
        <v>98</v>
      </c>
      <c r="B104" s="59">
        <f t="shared" ca="1" si="16"/>
        <v>0.56409827514604283</v>
      </c>
      <c r="C104" s="59">
        <f t="shared" ca="1" si="17"/>
        <v>10.8973758520446</v>
      </c>
      <c r="D104" s="59">
        <f t="shared" ca="1" si="18"/>
        <v>0.59296546066568112</v>
      </c>
      <c r="E104" s="59">
        <f t="shared" ca="1" si="19"/>
        <v>29.301516449319536</v>
      </c>
      <c r="F104" s="59">
        <f t="shared" ca="1" si="20"/>
        <v>0.85991795897579337</v>
      </c>
      <c r="G104" s="59">
        <f t="shared" ca="1" si="21"/>
        <v>13.294863022724767</v>
      </c>
      <c r="H104" s="59">
        <f t="shared" ca="1" si="22"/>
        <v>53.493755324088909</v>
      </c>
      <c r="K104" s="59">
        <f t="shared" ca="1" si="23"/>
        <v>10.8973758520446</v>
      </c>
      <c r="L104" s="59">
        <f t="shared" ca="1" si="24"/>
        <v>29.301516449319536</v>
      </c>
      <c r="M104" s="59">
        <f t="shared" ca="1" si="25"/>
        <v>13.294863022724767</v>
      </c>
      <c r="N104" s="59">
        <f t="shared" ca="1" si="26"/>
        <v>53.493755324088909</v>
      </c>
    </row>
    <row r="105" spans="1:14" x14ac:dyDescent="0.25">
      <c r="A105" s="1">
        <v>99</v>
      </c>
      <c r="B105" s="59">
        <f t="shared" ca="1" si="16"/>
        <v>0.34410188064018732</v>
      </c>
      <c r="C105" s="59">
        <f t="shared" ca="1" si="17"/>
        <v>7.8174263289626227</v>
      </c>
      <c r="D105" s="59">
        <f t="shared" ca="1" si="18"/>
        <v>0.27660580086646436</v>
      </c>
      <c r="E105" s="59">
        <f t="shared" ca="1" si="19"/>
        <v>24.872481212130499</v>
      </c>
      <c r="F105" s="59">
        <f t="shared" ca="1" si="20"/>
        <v>0.8639529268929792</v>
      </c>
      <c r="G105" s="59">
        <f t="shared" ca="1" si="21"/>
        <v>13.348614897810965</v>
      </c>
      <c r="H105" s="59">
        <f t="shared" ca="1" si="22"/>
        <v>46.038522438904081</v>
      </c>
      <c r="K105" s="59">
        <f t="shared" ca="1" si="23"/>
        <v>7.8174263289626227</v>
      </c>
      <c r="L105" s="59">
        <f t="shared" ca="1" si="24"/>
        <v>24.872481212130499</v>
      </c>
      <c r="M105" s="59">
        <f t="shared" ca="1" si="25"/>
        <v>13.348614897810965</v>
      </c>
      <c r="N105" s="59">
        <f t="shared" ca="1" si="26"/>
        <v>46.038522438904081</v>
      </c>
    </row>
    <row r="106" spans="1:14" x14ac:dyDescent="0.25">
      <c r="A106" s="1">
        <v>100</v>
      </c>
      <c r="B106" s="59">
        <f t="shared" ca="1" si="16"/>
        <v>0.78394598715173103</v>
      </c>
      <c r="C106" s="59">
        <f t="shared" ca="1" si="17"/>
        <v>13.975243820124234</v>
      </c>
      <c r="D106" s="59">
        <f t="shared" ca="1" si="18"/>
        <v>0.99212978735134272</v>
      </c>
      <c r="E106" s="59">
        <f t="shared" ca="1" si="19"/>
        <v>34.889817022918798</v>
      </c>
      <c r="F106" s="59">
        <f t="shared" ca="1" si="20"/>
        <v>0.20071984605180104</v>
      </c>
      <c r="G106" s="59">
        <f t="shared" ca="1" si="21"/>
        <v>7.4351488039384313</v>
      </c>
      <c r="H106" s="59">
        <f t="shared" ca="1" si="22"/>
        <v>56.300209646981465</v>
      </c>
      <c r="K106" s="59">
        <f t="shared" ca="1" si="23"/>
        <v>13.975243820124234</v>
      </c>
      <c r="L106" s="59">
        <f t="shared" ca="1" si="24"/>
        <v>34.889817022918798</v>
      </c>
      <c r="M106" s="59">
        <f t="shared" ca="1" si="25"/>
        <v>7.4351488039384313</v>
      </c>
      <c r="N106" s="59">
        <f t="shared" ca="1" si="26"/>
        <v>56.300209646981465</v>
      </c>
    </row>
    <row r="107" spans="1:14" x14ac:dyDescent="0.25">
      <c r="A107" s="1">
        <v>101</v>
      </c>
      <c r="B107" s="59">
        <f t="shared" ca="1" si="16"/>
        <v>7.3743178531021636E-2</v>
      </c>
      <c r="C107" s="59">
        <f t="shared" ca="1" si="17"/>
        <v>4.0324044994343033</v>
      </c>
      <c r="D107" s="59">
        <f t="shared" ca="1" si="18"/>
        <v>0.14255188304014799</v>
      </c>
      <c r="E107" s="59">
        <f t="shared" ca="1" si="19"/>
        <v>22.99572636256207</v>
      </c>
      <c r="F107" s="59">
        <f t="shared" ca="1" si="20"/>
        <v>0.81356725724960677</v>
      </c>
      <c r="G107" s="59">
        <f t="shared" ca="1" si="21"/>
        <v>12.725610126633448</v>
      </c>
      <c r="H107" s="59">
        <f t="shared" ca="1" si="22"/>
        <v>39.753740988629822</v>
      </c>
      <c r="K107" s="59">
        <f t="shared" ca="1" si="23"/>
        <v>4.0324044994343033</v>
      </c>
      <c r="L107" s="59">
        <f t="shared" ca="1" si="24"/>
        <v>22.99572636256207</v>
      </c>
      <c r="M107" s="59">
        <f t="shared" ca="1" si="25"/>
        <v>12.725610126633448</v>
      </c>
      <c r="N107" s="59">
        <f t="shared" ca="1" si="26"/>
        <v>39.753740988629822</v>
      </c>
    </row>
    <row r="108" spans="1:14" x14ac:dyDescent="0.25">
      <c r="A108" s="1">
        <v>102</v>
      </c>
      <c r="B108" s="59">
        <f t="shared" ca="1" si="16"/>
        <v>0.94953213460055963</v>
      </c>
      <c r="C108" s="59">
        <f t="shared" ca="1" si="17"/>
        <v>16.293449884407835</v>
      </c>
      <c r="D108" s="59">
        <f t="shared" ca="1" si="18"/>
        <v>0.77886107116120884</v>
      </c>
      <c r="E108" s="59">
        <f t="shared" ca="1" si="19"/>
        <v>31.904054996256924</v>
      </c>
      <c r="F108" s="59">
        <f t="shared" ca="1" si="20"/>
        <v>0.1255592962442198</v>
      </c>
      <c r="G108" s="59">
        <f t="shared" ca="1" si="21"/>
        <v>6.5078214082152961</v>
      </c>
      <c r="H108" s="59">
        <f t="shared" ca="1" si="22"/>
        <v>54.705326288880059</v>
      </c>
      <c r="K108" s="59">
        <f t="shared" ca="1" si="23"/>
        <v>16.293449884407835</v>
      </c>
      <c r="L108" s="59">
        <f t="shared" ca="1" si="24"/>
        <v>31.904054996256924</v>
      </c>
      <c r="M108" s="59">
        <f t="shared" ca="1" si="25"/>
        <v>6.5078214082152961</v>
      </c>
      <c r="N108" s="59">
        <f t="shared" ca="1" si="26"/>
        <v>54.705326288880059</v>
      </c>
    </row>
    <row r="109" spans="1:14" x14ac:dyDescent="0.25">
      <c r="A109" s="1">
        <v>103</v>
      </c>
      <c r="B109" s="59">
        <f t="shared" ca="1" si="16"/>
        <v>0.19918463699554279</v>
      </c>
      <c r="C109" s="59">
        <f t="shared" ca="1" si="17"/>
        <v>5.788584917937599</v>
      </c>
      <c r="D109" s="59">
        <f t="shared" ca="1" si="18"/>
        <v>0.56342854708489087</v>
      </c>
      <c r="E109" s="59">
        <f t="shared" ca="1" si="19"/>
        <v>28.88799965918847</v>
      </c>
      <c r="F109" s="59">
        <f t="shared" ca="1" si="20"/>
        <v>0.8387550307645496</v>
      </c>
      <c r="G109" s="59">
        <f t="shared" ca="1" si="21"/>
        <v>13.024826169200379</v>
      </c>
      <c r="H109" s="59">
        <f t="shared" ca="1" si="22"/>
        <v>47.701410746326452</v>
      </c>
      <c r="K109" s="59">
        <f t="shared" ca="1" si="23"/>
        <v>5.788584917937599</v>
      </c>
      <c r="L109" s="59">
        <f t="shared" ca="1" si="24"/>
        <v>28.88799965918847</v>
      </c>
      <c r="M109" s="59">
        <f t="shared" ca="1" si="25"/>
        <v>13.024826169200379</v>
      </c>
      <c r="N109" s="59">
        <f t="shared" ca="1" si="26"/>
        <v>47.701410746326452</v>
      </c>
    </row>
    <row r="110" spans="1:14" x14ac:dyDescent="0.25">
      <c r="A110" s="1">
        <v>104</v>
      </c>
      <c r="B110" s="59">
        <f t="shared" ca="1" si="16"/>
        <v>0.24314549034146793</v>
      </c>
      <c r="C110" s="59">
        <f t="shared" ca="1" si="17"/>
        <v>6.4040368647805508</v>
      </c>
      <c r="D110" s="59">
        <f t="shared" ca="1" si="18"/>
        <v>0.9869867896677218</v>
      </c>
      <c r="E110" s="59">
        <f t="shared" ca="1" si="19"/>
        <v>34.817815055348106</v>
      </c>
      <c r="F110" s="59">
        <f t="shared" ca="1" si="20"/>
        <v>0.50177594218135346</v>
      </c>
      <c r="G110" s="59">
        <f t="shared" ca="1" si="21"/>
        <v>10.012442653814757</v>
      </c>
      <c r="H110" s="59">
        <f t="shared" ca="1" si="22"/>
        <v>51.234294573943416</v>
      </c>
      <c r="K110" s="59">
        <f t="shared" ca="1" si="23"/>
        <v>6.4040368647805508</v>
      </c>
      <c r="L110" s="59">
        <f t="shared" ca="1" si="24"/>
        <v>34.817815055348106</v>
      </c>
      <c r="M110" s="59">
        <f t="shared" ca="1" si="25"/>
        <v>10.012442653814757</v>
      </c>
      <c r="N110" s="59">
        <f t="shared" ca="1" si="26"/>
        <v>51.234294573943416</v>
      </c>
    </row>
    <row r="111" spans="1:14" x14ac:dyDescent="0.25">
      <c r="A111" s="1">
        <v>105</v>
      </c>
      <c r="B111" s="59">
        <f t="shared" ca="1" si="16"/>
        <v>0.55946925851948903</v>
      </c>
      <c r="C111" s="59">
        <f t="shared" ca="1" si="17"/>
        <v>10.832569619272846</v>
      </c>
      <c r="D111" s="59">
        <f t="shared" ca="1" si="18"/>
        <v>7.4968412544084151E-3</v>
      </c>
      <c r="E111" s="59">
        <f t="shared" ca="1" si="19"/>
        <v>21.10495577756172</v>
      </c>
      <c r="F111" s="59">
        <f t="shared" ca="1" si="20"/>
        <v>0.99657526997304735</v>
      </c>
      <c r="G111" s="59">
        <f t="shared" ca="1" si="21"/>
        <v>16.420669746481888</v>
      </c>
      <c r="H111" s="59">
        <f t="shared" ca="1" si="22"/>
        <v>48.358195143316451</v>
      </c>
      <c r="K111" s="59">
        <f t="shared" ca="1" si="23"/>
        <v>10.832569619272846</v>
      </c>
      <c r="L111" s="59">
        <f t="shared" ca="1" si="24"/>
        <v>21.10495577756172</v>
      </c>
      <c r="M111" s="59">
        <f t="shared" ca="1" si="25"/>
        <v>16.420669746481888</v>
      </c>
      <c r="N111" s="59">
        <f t="shared" ca="1" si="26"/>
        <v>48.358195143316451</v>
      </c>
    </row>
    <row r="112" spans="1:14" x14ac:dyDescent="0.25">
      <c r="A112" s="1">
        <v>106</v>
      </c>
      <c r="B112" s="59">
        <f t="shared" ca="1" si="16"/>
        <v>0.75108179105862949</v>
      </c>
      <c r="C112" s="59">
        <f t="shared" ca="1" si="17"/>
        <v>13.515145074820813</v>
      </c>
      <c r="D112" s="59">
        <f t="shared" ca="1" si="18"/>
        <v>0.66150617515517807</v>
      </c>
      <c r="E112" s="59">
        <f t="shared" ca="1" si="19"/>
        <v>30.261086452172492</v>
      </c>
      <c r="F112" s="59">
        <f t="shared" ca="1" si="20"/>
        <v>2.1710653676827452E-3</v>
      </c>
      <c r="G112" s="59">
        <f t="shared" ca="1" si="21"/>
        <v>3.4612639223187838</v>
      </c>
      <c r="H112" s="59">
        <f t="shared" ca="1" si="22"/>
        <v>47.237495449312092</v>
      </c>
      <c r="K112" s="59">
        <f t="shared" ca="1" si="23"/>
        <v>13.515145074820813</v>
      </c>
      <c r="L112" s="59">
        <f t="shared" ca="1" si="24"/>
        <v>30.261086452172492</v>
      </c>
      <c r="M112" s="59">
        <f t="shared" ca="1" si="25"/>
        <v>3.4612639223187838</v>
      </c>
      <c r="N112" s="59">
        <f t="shared" ca="1" si="26"/>
        <v>47.237495449312092</v>
      </c>
    </row>
    <row r="113" spans="1:14" x14ac:dyDescent="0.25">
      <c r="A113" s="1">
        <v>107</v>
      </c>
      <c r="B113" s="59">
        <f t="shared" ca="1" si="16"/>
        <v>0.29427331620492359</v>
      </c>
      <c r="C113" s="59">
        <f t="shared" ca="1" si="17"/>
        <v>7.1198264268689302</v>
      </c>
      <c r="D113" s="59">
        <f t="shared" ca="1" si="18"/>
        <v>0.68659201726466235</v>
      </c>
      <c r="E113" s="59">
        <f t="shared" ca="1" si="19"/>
        <v>30.612288241705272</v>
      </c>
      <c r="F113" s="59">
        <f t="shared" ca="1" si="20"/>
        <v>3.4108708542097022E-2</v>
      </c>
      <c r="G113" s="59">
        <f t="shared" ca="1" si="21"/>
        <v>4.828292492224783</v>
      </c>
      <c r="H113" s="59">
        <f t="shared" ca="1" si="22"/>
        <v>42.560407160798988</v>
      </c>
      <c r="K113" s="59">
        <f t="shared" ca="1" si="23"/>
        <v>7.1198264268689302</v>
      </c>
      <c r="L113" s="59">
        <f t="shared" ca="1" si="24"/>
        <v>30.612288241705272</v>
      </c>
      <c r="M113" s="59">
        <f t="shared" ca="1" si="25"/>
        <v>4.828292492224783</v>
      </c>
      <c r="N113" s="59">
        <f t="shared" ca="1" si="26"/>
        <v>42.560407160798988</v>
      </c>
    </row>
    <row r="114" spans="1:14" x14ac:dyDescent="0.25">
      <c r="A114" s="1">
        <v>108</v>
      </c>
      <c r="B114" s="59">
        <f t="shared" ca="1" si="16"/>
        <v>7.2542127295659231E-2</v>
      </c>
      <c r="C114" s="59">
        <f t="shared" ca="1" si="17"/>
        <v>4.0155897821392292</v>
      </c>
      <c r="D114" s="59">
        <f t="shared" ca="1" si="18"/>
        <v>0.49487484056223607</v>
      </c>
      <c r="E114" s="59">
        <f t="shared" ca="1" si="19"/>
        <v>27.928247767871305</v>
      </c>
      <c r="F114" s="59">
        <f t="shared" ca="1" si="20"/>
        <v>0.52826802081070845</v>
      </c>
      <c r="G114" s="59">
        <f t="shared" ca="1" si="21"/>
        <v>10.200754897744119</v>
      </c>
      <c r="H114" s="59">
        <f t="shared" ca="1" si="22"/>
        <v>42.144592447754654</v>
      </c>
      <c r="K114" s="59">
        <f t="shared" ca="1" si="23"/>
        <v>4.0155897821392292</v>
      </c>
      <c r="L114" s="59">
        <f t="shared" ca="1" si="24"/>
        <v>27.928247767871305</v>
      </c>
      <c r="M114" s="59">
        <f t="shared" ca="1" si="25"/>
        <v>10.200754897744119</v>
      </c>
      <c r="N114" s="59">
        <f t="shared" ca="1" si="26"/>
        <v>42.144592447754654</v>
      </c>
    </row>
    <row r="115" spans="1:14" x14ac:dyDescent="0.25">
      <c r="A115" s="1">
        <v>109</v>
      </c>
      <c r="B115" s="59">
        <f t="shared" ca="1" si="16"/>
        <v>0.51296771307019273</v>
      </c>
      <c r="C115" s="59">
        <f t="shared" ca="1" si="17"/>
        <v>10.181547982982698</v>
      </c>
      <c r="D115" s="59">
        <f t="shared" ca="1" si="18"/>
        <v>0.75046696943463487</v>
      </c>
      <c r="E115" s="59">
        <f t="shared" ca="1" si="19"/>
        <v>31.506537572084891</v>
      </c>
      <c r="F115" s="59">
        <f t="shared" ca="1" si="20"/>
        <v>0.47388255490530051</v>
      </c>
      <c r="G115" s="59">
        <f t="shared" ca="1" si="21"/>
        <v>9.8147259945444212</v>
      </c>
      <c r="H115" s="59">
        <f t="shared" ca="1" si="22"/>
        <v>51.502811549612005</v>
      </c>
      <c r="K115" s="59">
        <f t="shared" ca="1" si="23"/>
        <v>10.181547982982698</v>
      </c>
      <c r="L115" s="59">
        <f t="shared" ca="1" si="24"/>
        <v>31.506537572084891</v>
      </c>
      <c r="M115" s="59">
        <f t="shared" ca="1" si="25"/>
        <v>9.8147259945444212</v>
      </c>
      <c r="N115" s="59">
        <f t="shared" ca="1" si="26"/>
        <v>51.502811549612005</v>
      </c>
    </row>
    <row r="116" spans="1:14" x14ac:dyDescent="0.25">
      <c r="A116" s="1">
        <v>110</v>
      </c>
      <c r="B116" s="59">
        <f t="shared" ca="1" si="16"/>
        <v>0.69173058069297944</v>
      </c>
      <c r="C116" s="59">
        <f t="shared" ca="1" si="17"/>
        <v>12.684228129701712</v>
      </c>
      <c r="D116" s="59">
        <f t="shared" ca="1" si="18"/>
        <v>0.37025931074588447</v>
      </c>
      <c r="E116" s="59">
        <f t="shared" ca="1" si="19"/>
        <v>26.183630350442382</v>
      </c>
      <c r="F116" s="59">
        <f t="shared" ca="1" si="20"/>
        <v>0.17589394155191451</v>
      </c>
      <c r="G116" s="59">
        <f t="shared" ca="1" si="21"/>
        <v>7.151819633857861</v>
      </c>
      <c r="H116" s="59">
        <f t="shared" ca="1" si="22"/>
        <v>46.019678114001955</v>
      </c>
      <c r="K116" s="59">
        <f t="shared" ca="1" si="23"/>
        <v>12.684228129701712</v>
      </c>
      <c r="L116" s="59">
        <f t="shared" ca="1" si="24"/>
        <v>26.183630350442382</v>
      </c>
      <c r="M116" s="59">
        <f t="shared" ca="1" si="25"/>
        <v>7.151819633857861</v>
      </c>
      <c r="N116" s="59">
        <f t="shared" ca="1" si="26"/>
        <v>46.019678114001955</v>
      </c>
    </row>
    <row r="117" spans="1:14" x14ac:dyDescent="0.25">
      <c r="A117" s="1">
        <v>111</v>
      </c>
      <c r="B117" s="59">
        <f t="shared" ca="1" si="16"/>
        <v>0.69374362124902789</v>
      </c>
      <c r="C117" s="59">
        <f t="shared" ca="1" si="17"/>
        <v>12.712410697486391</v>
      </c>
      <c r="D117" s="59">
        <f t="shared" ca="1" si="18"/>
        <v>0.53226406941144078</v>
      </c>
      <c r="E117" s="59">
        <f t="shared" ca="1" si="19"/>
        <v>28.451696971760171</v>
      </c>
      <c r="F117" s="59">
        <f t="shared" ca="1" si="20"/>
        <v>0.13581706418589357</v>
      </c>
      <c r="G117" s="59">
        <f t="shared" ca="1" si="21"/>
        <v>6.6482971767959871</v>
      </c>
      <c r="H117" s="59">
        <f t="shared" ca="1" si="22"/>
        <v>47.812404846042547</v>
      </c>
      <c r="K117" s="59">
        <f t="shared" ca="1" si="23"/>
        <v>12.712410697486391</v>
      </c>
      <c r="L117" s="59">
        <f t="shared" ca="1" si="24"/>
        <v>28.451696971760171</v>
      </c>
      <c r="M117" s="59">
        <f t="shared" ca="1" si="25"/>
        <v>6.6482971767959871</v>
      </c>
      <c r="N117" s="59">
        <f t="shared" ca="1" si="26"/>
        <v>47.812404846042547</v>
      </c>
    </row>
    <row r="118" spans="1:14" x14ac:dyDescent="0.25">
      <c r="A118" s="1">
        <v>112</v>
      </c>
      <c r="B118" s="59">
        <f t="shared" ca="1" si="16"/>
        <v>3.6554855549407628E-2</v>
      </c>
      <c r="C118" s="59">
        <f t="shared" ca="1" si="17"/>
        <v>3.511767977691707</v>
      </c>
      <c r="D118" s="59">
        <f t="shared" ca="1" si="18"/>
        <v>0.56917275630814823</v>
      </c>
      <c r="E118" s="59">
        <f t="shared" ca="1" si="19"/>
        <v>28.968418588314073</v>
      </c>
      <c r="F118" s="59">
        <f t="shared" ca="1" si="20"/>
        <v>0.47717032650404523</v>
      </c>
      <c r="G118" s="59">
        <f t="shared" ca="1" si="21"/>
        <v>9.8383252333737694</v>
      </c>
      <c r="H118" s="59">
        <f t="shared" ca="1" si="22"/>
        <v>42.31851179937955</v>
      </c>
      <c r="K118" s="59">
        <f t="shared" ca="1" si="23"/>
        <v>3.511767977691707</v>
      </c>
      <c r="L118" s="59">
        <f t="shared" ca="1" si="24"/>
        <v>28.968418588314073</v>
      </c>
      <c r="M118" s="59">
        <f t="shared" ca="1" si="25"/>
        <v>9.8383252333737694</v>
      </c>
      <c r="N118" s="59">
        <f t="shared" ca="1" si="26"/>
        <v>42.31851179937955</v>
      </c>
    </row>
    <row r="119" spans="1:14" x14ac:dyDescent="0.25">
      <c r="A119" s="1">
        <v>113</v>
      </c>
      <c r="B119" s="59">
        <f t="shared" ca="1" si="16"/>
        <v>0.28158219868461387</v>
      </c>
      <c r="C119" s="59">
        <f t="shared" ca="1" si="17"/>
        <v>6.9421507815845942</v>
      </c>
      <c r="D119" s="59">
        <f t="shared" ca="1" si="18"/>
        <v>0.32357738676212677</v>
      </c>
      <c r="E119" s="59">
        <f t="shared" ca="1" si="19"/>
        <v>25.530083414669775</v>
      </c>
      <c r="F119" s="59">
        <f t="shared" ca="1" si="20"/>
        <v>0.775185363884622</v>
      </c>
      <c r="G119" s="59">
        <f t="shared" ca="1" si="21"/>
        <v>12.306191914947199</v>
      </c>
      <c r="H119" s="59">
        <f t="shared" ca="1" si="22"/>
        <v>44.778426111201568</v>
      </c>
      <c r="K119" s="59">
        <f t="shared" ca="1" si="23"/>
        <v>6.9421507815845942</v>
      </c>
      <c r="L119" s="59">
        <f t="shared" ca="1" si="24"/>
        <v>25.530083414669775</v>
      </c>
      <c r="M119" s="59">
        <f t="shared" ca="1" si="25"/>
        <v>12.306191914947199</v>
      </c>
      <c r="N119" s="59">
        <f t="shared" ca="1" si="26"/>
        <v>44.778426111201568</v>
      </c>
    </row>
    <row r="120" spans="1:14" x14ac:dyDescent="0.25">
      <c r="A120" s="1">
        <v>114</v>
      </c>
      <c r="B120" s="59">
        <f t="shared" ca="1" si="16"/>
        <v>0.3854253126788858</v>
      </c>
      <c r="C120" s="59">
        <f t="shared" ca="1" si="17"/>
        <v>8.3959543775044008</v>
      </c>
      <c r="D120" s="59">
        <f t="shared" ca="1" si="18"/>
        <v>0.12903375613884316</v>
      </c>
      <c r="E120" s="59">
        <f t="shared" ca="1" si="19"/>
        <v>22.806472585943805</v>
      </c>
      <c r="F120" s="59">
        <f t="shared" ca="1" si="20"/>
        <v>0.7466532221877582</v>
      </c>
      <c r="G120" s="59">
        <f t="shared" ca="1" si="21"/>
        <v>12.017231269103522</v>
      </c>
      <c r="H120" s="59">
        <f t="shared" ca="1" si="22"/>
        <v>43.219658232551723</v>
      </c>
      <c r="K120" s="59">
        <f t="shared" ca="1" si="23"/>
        <v>8.3959543775044008</v>
      </c>
      <c r="L120" s="59">
        <f t="shared" ca="1" si="24"/>
        <v>22.806472585943805</v>
      </c>
      <c r="M120" s="59">
        <f t="shared" ca="1" si="25"/>
        <v>12.017231269103522</v>
      </c>
      <c r="N120" s="59">
        <f t="shared" ca="1" si="26"/>
        <v>43.219658232551723</v>
      </c>
    </row>
    <row r="121" spans="1:14" x14ac:dyDescent="0.25">
      <c r="A121" s="1">
        <v>115</v>
      </c>
      <c r="B121" s="59">
        <f t="shared" ca="1" si="16"/>
        <v>0.41262361615351217</v>
      </c>
      <c r="C121" s="59">
        <f t="shared" ca="1" si="17"/>
        <v>8.7767306261491704</v>
      </c>
      <c r="D121" s="59">
        <f t="shared" ca="1" si="18"/>
        <v>0.3446237114833347</v>
      </c>
      <c r="E121" s="59">
        <f t="shared" ca="1" si="19"/>
        <v>25.824731960766687</v>
      </c>
      <c r="F121" s="59">
        <f t="shared" ca="1" si="20"/>
        <v>0.74014946450186059</v>
      </c>
      <c r="G121" s="59">
        <f t="shared" ca="1" si="21"/>
        <v>11.953679312725194</v>
      </c>
      <c r="H121" s="59">
        <f t="shared" ca="1" si="22"/>
        <v>46.55514189964105</v>
      </c>
      <c r="K121" s="59">
        <f t="shared" ca="1" si="23"/>
        <v>8.7767306261491704</v>
      </c>
      <c r="L121" s="59">
        <f t="shared" ca="1" si="24"/>
        <v>25.824731960766687</v>
      </c>
      <c r="M121" s="59">
        <f t="shared" ca="1" si="25"/>
        <v>11.953679312725194</v>
      </c>
      <c r="N121" s="59">
        <f t="shared" ca="1" si="26"/>
        <v>46.55514189964105</v>
      </c>
    </row>
    <row r="122" spans="1:14" x14ac:dyDescent="0.25">
      <c r="A122" s="1">
        <v>116</v>
      </c>
      <c r="B122" s="59">
        <f t="shared" ca="1" si="16"/>
        <v>6.2435732070214578E-2</v>
      </c>
      <c r="C122" s="59">
        <f t="shared" ca="1" si="17"/>
        <v>3.8741002489830043</v>
      </c>
      <c r="D122" s="59">
        <f t="shared" ca="1" si="18"/>
        <v>0.78348169773379839</v>
      </c>
      <c r="E122" s="59">
        <f t="shared" ca="1" si="19"/>
        <v>31.968743768273178</v>
      </c>
      <c r="F122" s="59">
        <f t="shared" ca="1" si="20"/>
        <v>0.39472120349940598</v>
      </c>
      <c r="G122" s="59">
        <f t="shared" ca="1" si="21"/>
        <v>9.2195400105588021</v>
      </c>
      <c r="H122" s="59">
        <f t="shared" ca="1" si="22"/>
        <v>45.062384027814986</v>
      </c>
      <c r="K122" s="59">
        <f t="shared" ca="1" si="23"/>
        <v>3.8741002489830043</v>
      </c>
      <c r="L122" s="59">
        <f t="shared" ca="1" si="24"/>
        <v>31.968743768273178</v>
      </c>
      <c r="M122" s="59">
        <f t="shared" ca="1" si="25"/>
        <v>9.2195400105588021</v>
      </c>
      <c r="N122" s="59">
        <f t="shared" ca="1" si="26"/>
        <v>45.062384027814986</v>
      </c>
    </row>
    <row r="123" spans="1:14" x14ac:dyDescent="0.25">
      <c r="A123" s="1">
        <v>117</v>
      </c>
      <c r="B123" s="59">
        <f t="shared" ca="1" si="16"/>
        <v>0.5712951584363497</v>
      </c>
      <c r="C123" s="59">
        <f t="shared" ca="1" si="17"/>
        <v>10.998132218108896</v>
      </c>
      <c r="D123" s="59">
        <f t="shared" ca="1" si="18"/>
        <v>0.72396292474679491</v>
      </c>
      <c r="E123" s="59">
        <f t="shared" ca="1" si="19"/>
        <v>31.135480946455129</v>
      </c>
      <c r="F123" s="59">
        <f t="shared" ca="1" si="20"/>
        <v>0.1480161694345723</v>
      </c>
      <c r="G123" s="59">
        <f t="shared" ca="1" si="21"/>
        <v>6.8086197768467365</v>
      </c>
      <c r="H123" s="59">
        <f t="shared" ca="1" si="22"/>
        <v>48.942232941410765</v>
      </c>
      <c r="K123" s="59">
        <f t="shared" ca="1" si="23"/>
        <v>10.998132218108896</v>
      </c>
      <c r="L123" s="59">
        <f t="shared" ca="1" si="24"/>
        <v>31.135480946455129</v>
      </c>
      <c r="M123" s="59">
        <f t="shared" ca="1" si="25"/>
        <v>6.8086197768467365</v>
      </c>
      <c r="N123" s="59">
        <f t="shared" ca="1" si="26"/>
        <v>48.942232941410765</v>
      </c>
    </row>
    <row r="124" spans="1:14" x14ac:dyDescent="0.25">
      <c r="A124" s="1">
        <v>118</v>
      </c>
      <c r="B124" s="59">
        <f t="shared" ca="1" si="16"/>
        <v>0.80096839111018858</v>
      </c>
      <c r="C124" s="59">
        <f t="shared" ca="1" si="17"/>
        <v>14.21355747554264</v>
      </c>
      <c r="D124" s="59">
        <f t="shared" ca="1" si="18"/>
        <v>0.88884051325682589</v>
      </c>
      <c r="E124" s="59">
        <f t="shared" ca="1" si="19"/>
        <v>33.443767185595561</v>
      </c>
      <c r="F124" s="59">
        <f t="shared" ca="1" si="20"/>
        <v>0.31976184481730219</v>
      </c>
      <c r="G124" s="59">
        <f t="shared" ca="1" si="21"/>
        <v>8.5979157542870901</v>
      </c>
      <c r="H124" s="59">
        <f t="shared" ca="1" si="22"/>
        <v>56.255240415425291</v>
      </c>
      <c r="K124" s="59">
        <f t="shared" ca="1" si="23"/>
        <v>14.21355747554264</v>
      </c>
      <c r="L124" s="59">
        <f t="shared" ca="1" si="24"/>
        <v>33.443767185595561</v>
      </c>
      <c r="M124" s="59">
        <f t="shared" ca="1" si="25"/>
        <v>8.5979157542870901</v>
      </c>
      <c r="N124" s="59">
        <f t="shared" ca="1" si="26"/>
        <v>56.255240415425291</v>
      </c>
    </row>
    <row r="125" spans="1:14" x14ac:dyDescent="0.25">
      <c r="A125" s="1">
        <v>119</v>
      </c>
      <c r="B125" s="59">
        <f t="shared" ca="1" si="16"/>
        <v>3.8019041434623091E-2</v>
      </c>
      <c r="C125" s="59">
        <f t="shared" ca="1" si="17"/>
        <v>3.5322665800847233</v>
      </c>
      <c r="D125" s="59">
        <f t="shared" ca="1" si="18"/>
        <v>0.9862133597699988</v>
      </c>
      <c r="E125" s="59">
        <f t="shared" ca="1" si="19"/>
        <v>34.806987036779987</v>
      </c>
      <c r="F125" s="59">
        <f t="shared" ca="1" si="20"/>
        <v>7.4138864227767387E-3</v>
      </c>
      <c r="G125" s="59">
        <f t="shared" ca="1" si="21"/>
        <v>3.852385399588778</v>
      </c>
      <c r="H125" s="59">
        <f t="shared" ca="1" si="22"/>
        <v>42.191639016453486</v>
      </c>
      <c r="K125" s="59">
        <f t="shared" ca="1" si="23"/>
        <v>3.5322665800847233</v>
      </c>
      <c r="L125" s="59">
        <f t="shared" ca="1" si="24"/>
        <v>34.806987036779987</v>
      </c>
      <c r="M125" s="59">
        <f t="shared" ca="1" si="25"/>
        <v>3.852385399588778</v>
      </c>
      <c r="N125" s="59">
        <f t="shared" ca="1" si="26"/>
        <v>42.191639016453486</v>
      </c>
    </row>
    <row r="126" spans="1:14" x14ac:dyDescent="0.25">
      <c r="A126" s="1">
        <v>120</v>
      </c>
      <c r="B126" s="59">
        <f t="shared" ca="1" si="16"/>
        <v>0.35124841630393988</v>
      </c>
      <c r="C126" s="59">
        <f t="shared" ca="1" si="17"/>
        <v>7.9174778282551586</v>
      </c>
      <c r="D126" s="59">
        <f t="shared" ca="1" si="18"/>
        <v>0.18308068820862267</v>
      </c>
      <c r="E126" s="59">
        <f t="shared" ca="1" si="19"/>
        <v>23.563129634920717</v>
      </c>
      <c r="F126" s="59">
        <f t="shared" ca="1" si="20"/>
        <v>0.59138541673130951</v>
      </c>
      <c r="G126" s="59">
        <f t="shared" ca="1" si="21"/>
        <v>10.671949023567235</v>
      </c>
      <c r="H126" s="59">
        <f t="shared" ca="1" si="22"/>
        <v>42.152556486743109</v>
      </c>
      <c r="K126" s="59">
        <f t="shared" ca="1" si="23"/>
        <v>7.9174778282551586</v>
      </c>
      <c r="L126" s="59">
        <f t="shared" ca="1" si="24"/>
        <v>23.563129634920717</v>
      </c>
      <c r="M126" s="59">
        <f t="shared" ca="1" si="25"/>
        <v>10.671949023567235</v>
      </c>
      <c r="N126" s="59">
        <f t="shared" ca="1" si="26"/>
        <v>42.152556486743109</v>
      </c>
    </row>
    <row r="127" spans="1:14" x14ac:dyDescent="0.25">
      <c r="A127" s="1">
        <v>121</v>
      </c>
      <c r="B127" s="59">
        <f t="shared" ca="1" si="16"/>
        <v>0.31159705929712611</v>
      </c>
      <c r="C127" s="59">
        <f t="shared" ca="1" si="17"/>
        <v>7.3623588301597653</v>
      </c>
      <c r="D127" s="59">
        <f t="shared" ca="1" si="18"/>
        <v>0.64988128138903845</v>
      </c>
      <c r="E127" s="59">
        <f t="shared" ca="1" si="19"/>
        <v>30.098337939446537</v>
      </c>
      <c r="F127" s="59">
        <f t="shared" ca="1" si="20"/>
        <v>0.38713299484325658</v>
      </c>
      <c r="G127" s="59">
        <f t="shared" ca="1" si="21"/>
        <v>9.1594669813742122</v>
      </c>
      <c r="H127" s="59">
        <f t="shared" ca="1" si="22"/>
        <v>46.62016375098051</v>
      </c>
      <c r="K127" s="59">
        <f t="shared" ca="1" si="23"/>
        <v>7.3623588301597653</v>
      </c>
      <c r="L127" s="59">
        <f t="shared" ca="1" si="24"/>
        <v>30.098337939446537</v>
      </c>
      <c r="M127" s="59">
        <f t="shared" ca="1" si="25"/>
        <v>9.1594669813742122</v>
      </c>
      <c r="N127" s="59">
        <f t="shared" ca="1" si="26"/>
        <v>46.62016375098051</v>
      </c>
    </row>
    <row r="128" spans="1:14" x14ac:dyDescent="0.25">
      <c r="A128" s="1">
        <v>122</v>
      </c>
      <c r="B128" s="59">
        <f t="shared" ca="1" si="16"/>
        <v>0.16910021433617783</v>
      </c>
      <c r="C128" s="59">
        <f t="shared" ca="1" si="17"/>
        <v>5.3674030007064895</v>
      </c>
      <c r="D128" s="59">
        <f t="shared" ca="1" si="18"/>
        <v>0.86035362649231895</v>
      </c>
      <c r="E128" s="59">
        <f t="shared" ca="1" si="19"/>
        <v>33.044950770892463</v>
      </c>
      <c r="F128" s="59">
        <f t="shared" ca="1" si="20"/>
        <v>0.56826623700442702</v>
      </c>
      <c r="G128" s="59">
        <f t="shared" ca="1" si="21"/>
        <v>10.495393265264521</v>
      </c>
      <c r="H128" s="59">
        <f t="shared" ca="1" si="22"/>
        <v>48.907747036863469</v>
      </c>
      <c r="K128" s="59">
        <f t="shared" ca="1" si="23"/>
        <v>5.3674030007064895</v>
      </c>
      <c r="L128" s="59">
        <f t="shared" ca="1" si="24"/>
        <v>33.044950770892463</v>
      </c>
      <c r="M128" s="59">
        <f t="shared" ca="1" si="25"/>
        <v>10.495393265264521</v>
      </c>
      <c r="N128" s="59">
        <f t="shared" ca="1" si="26"/>
        <v>48.907747036863469</v>
      </c>
    </row>
    <row r="129" spans="1:14" x14ac:dyDescent="0.25">
      <c r="A129" s="1">
        <v>123</v>
      </c>
      <c r="B129" s="59">
        <f t="shared" ca="1" si="16"/>
        <v>0.95904920171353258</v>
      </c>
      <c r="C129" s="59">
        <f t="shared" ca="1" si="17"/>
        <v>16.426688823989458</v>
      </c>
      <c r="D129" s="59">
        <f t="shared" ca="1" si="18"/>
        <v>0.21148279039488882</v>
      </c>
      <c r="E129" s="59">
        <f t="shared" ca="1" si="19"/>
        <v>23.960759065528443</v>
      </c>
      <c r="F129" s="59">
        <f t="shared" ca="1" si="20"/>
        <v>0.16937181205153329</v>
      </c>
      <c r="G129" s="59">
        <f t="shared" ca="1" si="21"/>
        <v>7.0741180126562684</v>
      </c>
      <c r="H129" s="59">
        <f t="shared" ca="1" si="22"/>
        <v>47.461565902174172</v>
      </c>
      <c r="K129" s="59">
        <f t="shared" ca="1" si="23"/>
        <v>16.426688823989458</v>
      </c>
      <c r="L129" s="59">
        <f t="shared" ca="1" si="24"/>
        <v>23.960759065528443</v>
      </c>
      <c r="M129" s="59">
        <f t="shared" ca="1" si="25"/>
        <v>7.0741180126562684</v>
      </c>
      <c r="N129" s="59">
        <f t="shared" ca="1" si="26"/>
        <v>47.461565902174172</v>
      </c>
    </row>
    <row r="130" spans="1:14" x14ac:dyDescent="0.25">
      <c r="A130" s="1">
        <v>124</v>
      </c>
      <c r="B130" s="59">
        <f t="shared" ca="1" si="16"/>
        <v>0.78483854956159105</v>
      </c>
      <c r="C130" s="59">
        <f t="shared" ca="1" si="17"/>
        <v>13.987739693862274</v>
      </c>
      <c r="D130" s="59">
        <f t="shared" ca="1" si="18"/>
        <v>5.1729401738881631E-2</v>
      </c>
      <c r="E130" s="59">
        <f t="shared" ca="1" si="19"/>
        <v>21.724211624344342</v>
      </c>
      <c r="F130" s="59">
        <f t="shared" ca="1" si="20"/>
        <v>5.614547815992188E-2</v>
      </c>
      <c r="G130" s="59">
        <f t="shared" ca="1" si="21"/>
        <v>5.345688994660704</v>
      </c>
      <c r="H130" s="59">
        <f t="shared" ca="1" si="22"/>
        <v>41.057640312867321</v>
      </c>
      <c r="K130" s="59">
        <f t="shared" ca="1" si="23"/>
        <v>13.987739693862274</v>
      </c>
      <c r="L130" s="59">
        <f t="shared" ca="1" si="24"/>
        <v>21.724211624344342</v>
      </c>
      <c r="M130" s="59">
        <f t="shared" ca="1" si="25"/>
        <v>5.345688994660704</v>
      </c>
      <c r="N130" s="59">
        <f t="shared" ca="1" si="26"/>
        <v>41.057640312867321</v>
      </c>
    </row>
    <row r="131" spans="1:14" x14ac:dyDescent="0.25">
      <c r="A131" s="1">
        <v>125</v>
      </c>
      <c r="B131" s="59">
        <f t="shared" ca="1" si="16"/>
        <v>0.18844186132870666</v>
      </c>
      <c r="C131" s="59">
        <f t="shared" ca="1" si="17"/>
        <v>5.6381860586018933</v>
      </c>
      <c r="D131" s="59">
        <f t="shared" ca="1" si="18"/>
        <v>0.7692085811354018</v>
      </c>
      <c r="E131" s="59">
        <f t="shared" ca="1" si="19"/>
        <v>31.768920135895627</v>
      </c>
      <c r="F131" s="59">
        <f t="shared" ca="1" si="20"/>
        <v>0.14139129920802007</v>
      </c>
      <c r="G131" s="59">
        <f t="shared" ca="1" si="21"/>
        <v>6.722411492888174</v>
      </c>
      <c r="H131" s="59">
        <f t="shared" ca="1" si="22"/>
        <v>44.1295176873857</v>
      </c>
      <c r="K131" s="59">
        <f t="shared" ca="1" si="23"/>
        <v>5.6381860586018933</v>
      </c>
      <c r="L131" s="59">
        <f t="shared" ca="1" si="24"/>
        <v>31.768920135895627</v>
      </c>
      <c r="M131" s="59">
        <f t="shared" ca="1" si="25"/>
        <v>6.722411492888174</v>
      </c>
      <c r="N131" s="59">
        <f t="shared" ca="1" si="26"/>
        <v>44.1295176873857</v>
      </c>
    </row>
    <row r="132" spans="1:14" x14ac:dyDescent="0.25">
      <c r="A132" s="1">
        <v>126</v>
      </c>
      <c r="B132" s="59">
        <f t="shared" ca="1" si="16"/>
        <v>0.78312999253753079</v>
      </c>
      <c r="C132" s="59">
        <f t="shared" ca="1" si="17"/>
        <v>13.963819895525431</v>
      </c>
      <c r="D132" s="59">
        <f t="shared" ca="1" si="18"/>
        <v>0.20713461157374047</v>
      </c>
      <c r="E132" s="59">
        <f t="shared" ca="1" si="19"/>
        <v>23.899884562032366</v>
      </c>
      <c r="F132" s="59">
        <f t="shared" ca="1" si="20"/>
        <v>0.15704851904926809</v>
      </c>
      <c r="G132" s="59">
        <f t="shared" ca="1" si="21"/>
        <v>6.9231052581887571</v>
      </c>
      <c r="H132" s="59">
        <f t="shared" ca="1" si="22"/>
        <v>44.78680971574655</v>
      </c>
      <c r="K132" s="59">
        <f t="shared" ca="1" si="23"/>
        <v>13.963819895525431</v>
      </c>
      <c r="L132" s="59">
        <f t="shared" ca="1" si="24"/>
        <v>23.899884562032366</v>
      </c>
      <c r="M132" s="59">
        <f t="shared" ca="1" si="25"/>
        <v>6.9231052581887571</v>
      </c>
      <c r="N132" s="59">
        <f t="shared" ca="1" si="26"/>
        <v>44.78680971574655</v>
      </c>
    </row>
    <row r="133" spans="1:14" x14ac:dyDescent="0.25">
      <c r="A133" s="1">
        <v>127</v>
      </c>
      <c r="B133" s="59">
        <f t="shared" ca="1" si="16"/>
        <v>0.44918034039223498</v>
      </c>
      <c r="C133" s="59">
        <f t="shared" ca="1" si="17"/>
        <v>9.2885247654912888</v>
      </c>
      <c r="D133" s="59">
        <f t="shared" ca="1" si="18"/>
        <v>0.49346311504149043</v>
      </c>
      <c r="E133" s="59">
        <f t="shared" ca="1" si="19"/>
        <v>27.908483610580866</v>
      </c>
      <c r="F133" s="59">
        <f t="shared" ca="1" si="20"/>
        <v>4.4466079556088833E-2</v>
      </c>
      <c r="G133" s="59">
        <f t="shared" ca="1" si="21"/>
        <v>5.0875046817903682</v>
      </c>
      <c r="H133" s="59">
        <f t="shared" ca="1" si="22"/>
        <v>42.284513057862526</v>
      </c>
      <c r="K133" s="59">
        <f t="shared" ca="1" si="23"/>
        <v>9.2885247654912888</v>
      </c>
      <c r="L133" s="59">
        <f t="shared" ca="1" si="24"/>
        <v>27.908483610580866</v>
      </c>
      <c r="M133" s="59">
        <f t="shared" ca="1" si="25"/>
        <v>5.0875046817903682</v>
      </c>
      <c r="N133" s="59">
        <f t="shared" ca="1" si="26"/>
        <v>42.284513057862526</v>
      </c>
    </row>
    <row r="134" spans="1:14" x14ac:dyDescent="0.25">
      <c r="A134" s="1">
        <v>128</v>
      </c>
      <c r="B134" s="59">
        <f t="shared" ca="1" si="16"/>
        <v>0.20609131665383984</v>
      </c>
      <c r="C134" s="59">
        <f t="shared" ca="1" si="17"/>
        <v>5.8852784331537578</v>
      </c>
      <c r="D134" s="59">
        <f t="shared" ca="1" si="18"/>
        <v>0.83140627443469683</v>
      </c>
      <c r="E134" s="59">
        <f t="shared" ca="1" si="19"/>
        <v>32.639687842085749</v>
      </c>
      <c r="F134" s="59">
        <f t="shared" ca="1" si="20"/>
        <v>0.11276247857445465</v>
      </c>
      <c r="G134" s="59">
        <f t="shared" ca="1" si="21"/>
        <v>6.3242627604171959</v>
      </c>
      <c r="H134" s="59">
        <f t="shared" ca="1" si="22"/>
        <v>44.849229035656705</v>
      </c>
      <c r="K134" s="59">
        <f t="shared" ca="1" si="23"/>
        <v>5.8852784331537578</v>
      </c>
      <c r="L134" s="59">
        <f t="shared" ca="1" si="24"/>
        <v>32.639687842085749</v>
      </c>
      <c r="M134" s="59">
        <f t="shared" ca="1" si="25"/>
        <v>6.3242627604171959</v>
      </c>
      <c r="N134" s="59">
        <f t="shared" ca="1" si="26"/>
        <v>44.849229035656705</v>
      </c>
    </row>
    <row r="135" spans="1:14" x14ac:dyDescent="0.25">
      <c r="A135" s="1">
        <v>129</v>
      </c>
      <c r="B135" s="59">
        <f t="shared" ca="1" si="16"/>
        <v>0.95099673850207811</v>
      </c>
      <c r="C135" s="59">
        <f t="shared" ca="1" si="17"/>
        <v>16.313954339029095</v>
      </c>
      <c r="D135" s="59">
        <f t="shared" ca="1" si="18"/>
        <v>0.52691700941477715</v>
      </c>
      <c r="E135" s="59">
        <f t="shared" ca="1" si="19"/>
        <v>28.376838131806878</v>
      </c>
      <c r="F135" s="59">
        <f t="shared" ca="1" si="20"/>
        <v>0.54304032669286917</v>
      </c>
      <c r="G135" s="59">
        <f t="shared" ca="1" si="21"/>
        <v>10.308060969786199</v>
      </c>
      <c r="H135" s="59">
        <f t="shared" ca="1" si="22"/>
        <v>54.99885344062217</v>
      </c>
      <c r="K135" s="59">
        <f t="shared" ca="1" si="23"/>
        <v>16.313954339029095</v>
      </c>
      <c r="L135" s="59">
        <f t="shared" ca="1" si="24"/>
        <v>28.376838131806878</v>
      </c>
      <c r="M135" s="59">
        <f t="shared" ca="1" si="25"/>
        <v>10.308060969786199</v>
      </c>
      <c r="N135" s="59">
        <f t="shared" ca="1" si="26"/>
        <v>54.99885344062217</v>
      </c>
    </row>
    <row r="136" spans="1:14" x14ac:dyDescent="0.25">
      <c r="A136" s="1">
        <v>130</v>
      </c>
      <c r="B136" s="59">
        <f t="shared" ref="B136:B199" ca="1" si="27">RAND()</f>
        <v>0.53534162015460218</v>
      </c>
      <c r="C136" s="59">
        <f t="shared" ref="C136:C199" ca="1" si="28">3+B136*(17-3)</f>
        <v>10.494782682164431</v>
      </c>
      <c r="D136" s="59">
        <f t="shared" ref="D136:D199" ca="1" si="29">RAND()</f>
        <v>2.444888751528751E-2</v>
      </c>
      <c r="E136" s="59">
        <f t="shared" ref="E136:E199" ca="1" si="30">7*(3+D136*(5-3))</f>
        <v>21.342284425214025</v>
      </c>
      <c r="F136" s="59">
        <f t="shared" ref="F136:F199" ca="1" si="31">RAND()</f>
        <v>0.74651865928548744</v>
      </c>
      <c r="G136" s="59">
        <f t="shared" ref="G136:G199" ca="1" si="32">IF(F136&lt;=0.5,3+SQRT(98*F136),17-SQRT(98*(1-F136)))</f>
        <v>12.015908167978619</v>
      </c>
      <c r="H136" s="59">
        <f t="shared" ref="H136:H199" ca="1" si="33">C136+E136+G136</f>
        <v>43.852975275357075</v>
      </c>
      <c r="K136" s="59">
        <f t="shared" ref="K136:K199" ca="1" si="34">C136</f>
        <v>10.494782682164431</v>
      </c>
      <c r="L136" s="59">
        <f t="shared" ref="L136:L199" ca="1" si="35">E136</f>
        <v>21.342284425214025</v>
      </c>
      <c r="M136" s="59">
        <f t="shared" ref="M136:M199" ca="1" si="36">G136</f>
        <v>12.015908167978619</v>
      </c>
      <c r="N136" s="59">
        <f t="shared" ref="N136:N199" ca="1" si="37">H136</f>
        <v>43.852975275357075</v>
      </c>
    </row>
    <row r="137" spans="1:14" x14ac:dyDescent="0.25">
      <c r="A137" s="1">
        <v>131</v>
      </c>
      <c r="B137" s="59">
        <f t="shared" ca="1" si="27"/>
        <v>0.99376181556082754</v>
      </c>
      <c r="C137" s="59">
        <f t="shared" ca="1" si="28"/>
        <v>16.912665417851585</v>
      </c>
      <c r="D137" s="59">
        <f t="shared" ca="1" si="29"/>
        <v>0.33209441431737796</v>
      </c>
      <c r="E137" s="59">
        <f t="shared" ca="1" si="30"/>
        <v>25.649321800443289</v>
      </c>
      <c r="F137" s="59">
        <f t="shared" ca="1" si="31"/>
        <v>0.57778213453026794</v>
      </c>
      <c r="G137" s="59">
        <f t="shared" ca="1" si="32"/>
        <v>10.567477103341664</v>
      </c>
      <c r="H137" s="59">
        <f t="shared" ca="1" si="33"/>
        <v>53.12946432163654</v>
      </c>
      <c r="K137" s="59">
        <f t="shared" ca="1" si="34"/>
        <v>16.912665417851585</v>
      </c>
      <c r="L137" s="59">
        <f t="shared" ca="1" si="35"/>
        <v>25.649321800443289</v>
      </c>
      <c r="M137" s="59">
        <f t="shared" ca="1" si="36"/>
        <v>10.567477103341664</v>
      </c>
      <c r="N137" s="59">
        <f t="shared" ca="1" si="37"/>
        <v>53.12946432163654</v>
      </c>
    </row>
    <row r="138" spans="1:14" x14ac:dyDescent="0.25">
      <c r="A138" s="1">
        <v>132</v>
      </c>
      <c r="B138" s="59">
        <f t="shared" ca="1" si="27"/>
        <v>2.796599205374517E-2</v>
      </c>
      <c r="C138" s="59">
        <f t="shared" ca="1" si="28"/>
        <v>3.3915238887524324</v>
      </c>
      <c r="D138" s="59">
        <f t="shared" ca="1" si="29"/>
        <v>0.48654972828386245</v>
      </c>
      <c r="E138" s="59">
        <f t="shared" ca="1" si="30"/>
        <v>27.811696195974076</v>
      </c>
      <c r="F138" s="59">
        <f t="shared" ca="1" si="31"/>
        <v>6.647388955242084E-3</v>
      </c>
      <c r="G138" s="59">
        <f t="shared" ca="1" si="32"/>
        <v>3.807120881661306</v>
      </c>
      <c r="H138" s="59">
        <f t="shared" ca="1" si="33"/>
        <v>35.010340966387815</v>
      </c>
      <c r="K138" s="59">
        <f t="shared" ca="1" si="34"/>
        <v>3.3915238887524324</v>
      </c>
      <c r="L138" s="59">
        <f t="shared" ca="1" si="35"/>
        <v>27.811696195974076</v>
      </c>
      <c r="M138" s="59">
        <f t="shared" ca="1" si="36"/>
        <v>3.807120881661306</v>
      </c>
      <c r="N138" s="59">
        <f t="shared" ca="1" si="37"/>
        <v>35.010340966387815</v>
      </c>
    </row>
    <row r="139" spans="1:14" x14ac:dyDescent="0.25">
      <c r="A139" s="1">
        <v>133</v>
      </c>
      <c r="B139" s="59">
        <f t="shared" ca="1" si="27"/>
        <v>0.50588370566240737</v>
      </c>
      <c r="C139" s="59">
        <f t="shared" ca="1" si="28"/>
        <v>10.082371879273703</v>
      </c>
      <c r="D139" s="59">
        <f t="shared" ca="1" si="29"/>
        <v>0.39497233960302747</v>
      </c>
      <c r="E139" s="59">
        <f t="shared" ca="1" si="30"/>
        <v>26.529612754442386</v>
      </c>
      <c r="F139" s="59">
        <f t="shared" ca="1" si="31"/>
        <v>0.83095176588099984</v>
      </c>
      <c r="G139" s="59">
        <f t="shared" ca="1" si="32"/>
        <v>12.929775565934722</v>
      </c>
      <c r="H139" s="59">
        <f t="shared" ca="1" si="33"/>
        <v>49.54176019965081</v>
      </c>
      <c r="K139" s="59">
        <f t="shared" ca="1" si="34"/>
        <v>10.082371879273703</v>
      </c>
      <c r="L139" s="59">
        <f t="shared" ca="1" si="35"/>
        <v>26.529612754442386</v>
      </c>
      <c r="M139" s="59">
        <f t="shared" ca="1" si="36"/>
        <v>12.929775565934722</v>
      </c>
      <c r="N139" s="59">
        <f t="shared" ca="1" si="37"/>
        <v>49.54176019965081</v>
      </c>
    </row>
    <row r="140" spans="1:14" x14ac:dyDescent="0.25">
      <c r="A140" s="1">
        <v>134</v>
      </c>
      <c r="B140" s="59">
        <f t="shared" ca="1" si="27"/>
        <v>0.47611479589667582</v>
      </c>
      <c r="C140" s="59">
        <f t="shared" ca="1" si="28"/>
        <v>9.665607142553462</v>
      </c>
      <c r="D140" s="59">
        <f t="shared" ca="1" si="29"/>
        <v>5.6885826434157072E-2</v>
      </c>
      <c r="E140" s="59">
        <f t="shared" ca="1" si="30"/>
        <v>21.796401570078196</v>
      </c>
      <c r="F140" s="59">
        <f t="shared" ca="1" si="31"/>
        <v>0.22871393280269459</v>
      </c>
      <c r="G140" s="59">
        <f t="shared" ca="1" si="32"/>
        <v>7.7343389627976649</v>
      </c>
      <c r="H140" s="59">
        <f t="shared" ca="1" si="33"/>
        <v>39.196347675429323</v>
      </c>
      <c r="K140" s="59">
        <f t="shared" ca="1" si="34"/>
        <v>9.665607142553462</v>
      </c>
      <c r="L140" s="59">
        <f t="shared" ca="1" si="35"/>
        <v>21.796401570078196</v>
      </c>
      <c r="M140" s="59">
        <f t="shared" ca="1" si="36"/>
        <v>7.7343389627976649</v>
      </c>
      <c r="N140" s="59">
        <f t="shared" ca="1" si="37"/>
        <v>39.196347675429323</v>
      </c>
    </row>
    <row r="141" spans="1:14" x14ac:dyDescent="0.25">
      <c r="A141" s="1">
        <v>135</v>
      </c>
      <c r="B141" s="59">
        <f t="shared" ca="1" si="27"/>
        <v>0.90302459806898949</v>
      </c>
      <c r="C141" s="59">
        <f t="shared" ca="1" si="28"/>
        <v>15.642344372965853</v>
      </c>
      <c r="D141" s="59">
        <f t="shared" ca="1" si="29"/>
        <v>0.66847411133323009</v>
      </c>
      <c r="E141" s="59">
        <f t="shared" ca="1" si="30"/>
        <v>30.358637558665219</v>
      </c>
      <c r="F141" s="59">
        <f t="shared" ca="1" si="31"/>
        <v>0.18530918943478591</v>
      </c>
      <c r="G141" s="59">
        <f t="shared" ca="1" si="32"/>
        <v>7.2614904158767057</v>
      </c>
      <c r="H141" s="59">
        <f t="shared" ca="1" si="33"/>
        <v>53.262472347507781</v>
      </c>
      <c r="K141" s="59">
        <f t="shared" ca="1" si="34"/>
        <v>15.642344372965853</v>
      </c>
      <c r="L141" s="59">
        <f t="shared" ca="1" si="35"/>
        <v>30.358637558665219</v>
      </c>
      <c r="M141" s="59">
        <f t="shared" ca="1" si="36"/>
        <v>7.2614904158767057</v>
      </c>
      <c r="N141" s="59">
        <f t="shared" ca="1" si="37"/>
        <v>53.262472347507781</v>
      </c>
    </row>
    <row r="142" spans="1:14" x14ac:dyDescent="0.25">
      <c r="A142" s="1">
        <v>136</v>
      </c>
      <c r="B142" s="59">
        <f t="shared" ca="1" si="27"/>
        <v>0.24036621230810629</v>
      </c>
      <c r="C142" s="59">
        <f t="shared" ca="1" si="28"/>
        <v>6.3651269723134885</v>
      </c>
      <c r="D142" s="59">
        <f t="shared" ca="1" si="29"/>
        <v>0.50482180145172395</v>
      </c>
      <c r="E142" s="59">
        <f t="shared" ca="1" si="30"/>
        <v>28.067505220324133</v>
      </c>
      <c r="F142" s="59">
        <f t="shared" ca="1" si="31"/>
        <v>0.45206859546264666</v>
      </c>
      <c r="G142" s="59">
        <f t="shared" ca="1" si="32"/>
        <v>9.6560290230241161</v>
      </c>
      <c r="H142" s="59">
        <f t="shared" ca="1" si="33"/>
        <v>44.088661215661737</v>
      </c>
      <c r="K142" s="59">
        <f t="shared" ca="1" si="34"/>
        <v>6.3651269723134885</v>
      </c>
      <c r="L142" s="59">
        <f t="shared" ca="1" si="35"/>
        <v>28.067505220324133</v>
      </c>
      <c r="M142" s="59">
        <f t="shared" ca="1" si="36"/>
        <v>9.6560290230241161</v>
      </c>
      <c r="N142" s="59">
        <f t="shared" ca="1" si="37"/>
        <v>44.088661215661737</v>
      </c>
    </row>
    <row r="143" spans="1:14" x14ac:dyDescent="0.25">
      <c r="A143" s="1">
        <v>137</v>
      </c>
      <c r="B143" s="59">
        <f t="shared" ca="1" si="27"/>
        <v>0.38654719814355398</v>
      </c>
      <c r="C143" s="59">
        <f t="shared" ca="1" si="28"/>
        <v>8.4116607740097553</v>
      </c>
      <c r="D143" s="59">
        <f t="shared" ca="1" si="29"/>
        <v>0.99641957753218147</v>
      </c>
      <c r="E143" s="59">
        <f t="shared" ca="1" si="30"/>
        <v>34.949874085450546</v>
      </c>
      <c r="F143" s="59">
        <f t="shared" ca="1" si="31"/>
        <v>0.65396766168021914</v>
      </c>
      <c r="G143" s="59">
        <f t="shared" ca="1" si="32"/>
        <v>11.176670269052376</v>
      </c>
      <c r="H143" s="59">
        <f t="shared" ca="1" si="33"/>
        <v>54.538205128512672</v>
      </c>
      <c r="K143" s="59">
        <f t="shared" ca="1" si="34"/>
        <v>8.4116607740097553</v>
      </c>
      <c r="L143" s="59">
        <f t="shared" ca="1" si="35"/>
        <v>34.949874085450546</v>
      </c>
      <c r="M143" s="59">
        <f t="shared" ca="1" si="36"/>
        <v>11.176670269052376</v>
      </c>
      <c r="N143" s="59">
        <f t="shared" ca="1" si="37"/>
        <v>54.538205128512672</v>
      </c>
    </row>
    <row r="144" spans="1:14" x14ac:dyDescent="0.25">
      <c r="A144" s="1">
        <v>138</v>
      </c>
      <c r="B144" s="59">
        <f t="shared" ca="1" si="27"/>
        <v>1.795960530715135E-2</v>
      </c>
      <c r="C144" s="59">
        <f t="shared" ca="1" si="28"/>
        <v>3.2514344743001189</v>
      </c>
      <c r="D144" s="59">
        <f t="shared" ca="1" si="29"/>
        <v>0.4504786782435759</v>
      </c>
      <c r="E144" s="59">
        <f t="shared" ca="1" si="30"/>
        <v>27.306701495410064</v>
      </c>
      <c r="F144" s="59">
        <f t="shared" ca="1" si="31"/>
        <v>0.27553588186478406</v>
      </c>
      <c r="G144" s="59">
        <f t="shared" ca="1" si="32"/>
        <v>8.1963945599568202</v>
      </c>
      <c r="H144" s="59">
        <f t="shared" ca="1" si="33"/>
        <v>38.754530529667001</v>
      </c>
      <c r="K144" s="59">
        <f t="shared" ca="1" si="34"/>
        <v>3.2514344743001189</v>
      </c>
      <c r="L144" s="59">
        <f t="shared" ca="1" si="35"/>
        <v>27.306701495410064</v>
      </c>
      <c r="M144" s="59">
        <f t="shared" ca="1" si="36"/>
        <v>8.1963945599568202</v>
      </c>
      <c r="N144" s="59">
        <f t="shared" ca="1" si="37"/>
        <v>38.754530529667001</v>
      </c>
    </row>
    <row r="145" spans="1:14" x14ac:dyDescent="0.25">
      <c r="A145" s="1">
        <v>139</v>
      </c>
      <c r="B145" s="59">
        <f t="shared" ca="1" si="27"/>
        <v>0.54670581030262788</v>
      </c>
      <c r="C145" s="59">
        <f t="shared" ca="1" si="28"/>
        <v>10.65388134423679</v>
      </c>
      <c r="D145" s="59">
        <f t="shared" ca="1" si="29"/>
        <v>0.75843443069988303</v>
      </c>
      <c r="E145" s="59">
        <f t="shared" ca="1" si="30"/>
        <v>31.618082029798366</v>
      </c>
      <c r="F145" s="59">
        <f t="shared" ca="1" si="31"/>
        <v>0.88572934277494397</v>
      </c>
      <c r="G145" s="59">
        <f t="shared" ca="1" si="32"/>
        <v>13.653580359838969</v>
      </c>
      <c r="H145" s="59">
        <f t="shared" ca="1" si="33"/>
        <v>55.925543733874122</v>
      </c>
      <c r="K145" s="59">
        <f t="shared" ca="1" si="34"/>
        <v>10.65388134423679</v>
      </c>
      <c r="L145" s="59">
        <f t="shared" ca="1" si="35"/>
        <v>31.618082029798366</v>
      </c>
      <c r="M145" s="59">
        <f t="shared" ca="1" si="36"/>
        <v>13.653580359838969</v>
      </c>
      <c r="N145" s="59">
        <f t="shared" ca="1" si="37"/>
        <v>55.925543733874122</v>
      </c>
    </row>
    <row r="146" spans="1:14" x14ac:dyDescent="0.25">
      <c r="A146" s="1">
        <v>140</v>
      </c>
      <c r="B146" s="59">
        <f t="shared" ca="1" si="27"/>
        <v>0.51707709431337667</v>
      </c>
      <c r="C146" s="59">
        <f t="shared" ca="1" si="28"/>
        <v>10.239079320387273</v>
      </c>
      <c r="D146" s="59">
        <f t="shared" ca="1" si="29"/>
        <v>0.70036914007212347</v>
      </c>
      <c r="E146" s="59">
        <f t="shared" ca="1" si="30"/>
        <v>30.80516796100973</v>
      </c>
      <c r="F146" s="59">
        <f t="shared" ca="1" si="31"/>
        <v>0.63452102975289393</v>
      </c>
      <c r="G146" s="59">
        <f t="shared" ca="1" si="32"/>
        <v>11.015274518892584</v>
      </c>
      <c r="H146" s="59">
        <f t="shared" ca="1" si="33"/>
        <v>52.059521800289588</v>
      </c>
      <c r="K146" s="59">
        <f t="shared" ca="1" si="34"/>
        <v>10.239079320387273</v>
      </c>
      <c r="L146" s="59">
        <f t="shared" ca="1" si="35"/>
        <v>30.80516796100973</v>
      </c>
      <c r="M146" s="59">
        <f t="shared" ca="1" si="36"/>
        <v>11.015274518892584</v>
      </c>
      <c r="N146" s="59">
        <f t="shared" ca="1" si="37"/>
        <v>52.059521800289588</v>
      </c>
    </row>
    <row r="147" spans="1:14" x14ac:dyDescent="0.25">
      <c r="A147" s="1">
        <v>141</v>
      </c>
      <c r="B147" s="59">
        <f t="shared" ca="1" si="27"/>
        <v>0.51525981558760403</v>
      </c>
      <c r="C147" s="59">
        <f t="shared" ca="1" si="28"/>
        <v>10.213637418226456</v>
      </c>
      <c r="D147" s="59">
        <f t="shared" ca="1" si="29"/>
        <v>0.74541088494715302</v>
      </c>
      <c r="E147" s="59">
        <f t="shared" ca="1" si="30"/>
        <v>31.435752389260141</v>
      </c>
      <c r="F147" s="59">
        <f t="shared" ca="1" si="31"/>
        <v>7.1312602620344667E-2</v>
      </c>
      <c r="G147" s="59">
        <f t="shared" ca="1" si="32"/>
        <v>5.643602666210219</v>
      </c>
      <c r="H147" s="59">
        <f t="shared" ca="1" si="33"/>
        <v>47.29299247369682</v>
      </c>
      <c r="K147" s="59">
        <f t="shared" ca="1" si="34"/>
        <v>10.213637418226456</v>
      </c>
      <c r="L147" s="59">
        <f t="shared" ca="1" si="35"/>
        <v>31.435752389260141</v>
      </c>
      <c r="M147" s="59">
        <f t="shared" ca="1" si="36"/>
        <v>5.643602666210219</v>
      </c>
      <c r="N147" s="59">
        <f t="shared" ca="1" si="37"/>
        <v>47.29299247369682</v>
      </c>
    </row>
    <row r="148" spans="1:14" x14ac:dyDescent="0.25">
      <c r="A148" s="1">
        <v>142</v>
      </c>
      <c r="B148" s="59">
        <f t="shared" ca="1" si="27"/>
        <v>7.7123884790080144E-2</v>
      </c>
      <c r="C148" s="59">
        <f t="shared" ca="1" si="28"/>
        <v>4.079734387061122</v>
      </c>
      <c r="D148" s="59">
        <f t="shared" ca="1" si="29"/>
        <v>0.96233774173839493</v>
      </c>
      <c r="E148" s="59">
        <f t="shared" ca="1" si="30"/>
        <v>34.472728384337529</v>
      </c>
      <c r="F148" s="59">
        <f t="shared" ca="1" si="31"/>
        <v>0.29292096363501063</v>
      </c>
      <c r="G148" s="59">
        <f t="shared" ca="1" si="32"/>
        <v>8.3578217995964597</v>
      </c>
      <c r="H148" s="59">
        <f t="shared" ca="1" si="33"/>
        <v>46.91028457099511</v>
      </c>
      <c r="K148" s="59">
        <f t="shared" ca="1" si="34"/>
        <v>4.079734387061122</v>
      </c>
      <c r="L148" s="59">
        <f t="shared" ca="1" si="35"/>
        <v>34.472728384337529</v>
      </c>
      <c r="M148" s="59">
        <f t="shared" ca="1" si="36"/>
        <v>8.3578217995964597</v>
      </c>
      <c r="N148" s="59">
        <f t="shared" ca="1" si="37"/>
        <v>46.91028457099511</v>
      </c>
    </row>
    <row r="149" spans="1:14" x14ac:dyDescent="0.25">
      <c r="A149" s="1">
        <v>143</v>
      </c>
      <c r="B149" s="59">
        <f t="shared" ca="1" si="27"/>
        <v>0.78202655743856853</v>
      </c>
      <c r="C149" s="59">
        <f t="shared" ca="1" si="28"/>
        <v>13.94837180413996</v>
      </c>
      <c r="D149" s="59">
        <f t="shared" ca="1" si="29"/>
        <v>0.62094140653947183</v>
      </c>
      <c r="E149" s="59">
        <f t="shared" ca="1" si="30"/>
        <v>29.693179691552601</v>
      </c>
      <c r="F149" s="59">
        <f t="shared" ca="1" si="31"/>
        <v>0.95140078508672299</v>
      </c>
      <c r="G149" s="59">
        <f t="shared" ca="1" si="32"/>
        <v>14.81763360970227</v>
      </c>
      <c r="H149" s="59">
        <f t="shared" ca="1" si="33"/>
        <v>58.45918510539483</v>
      </c>
      <c r="K149" s="59">
        <f t="shared" ca="1" si="34"/>
        <v>13.94837180413996</v>
      </c>
      <c r="L149" s="59">
        <f t="shared" ca="1" si="35"/>
        <v>29.693179691552601</v>
      </c>
      <c r="M149" s="59">
        <f t="shared" ca="1" si="36"/>
        <v>14.81763360970227</v>
      </c>
      <c r="N149" s="59">
        <f t="shared" ca="1" si="37"/>
        <v>58.45918510539483</v>
      </c>
    </row>
    <row r="150" spans="1:14" x14ac:dyDescent="0.25">
      <c r="A150" s="1">
        <v>144</v>
      </c>
      <c r="B150" s="59">
        <f t="shared" ca="1" si="27"/>
        <v>0.3802453334525453</v>
      </c>
      <c r="C150" s="59">
        <f t="shared" ca="1" si="28"/>
        <v>8.3234346683356346</v>
      </c>
      <c r="D150" s="59">
        <f t="shared" ca="1" si="29"/>
        <v>0.87084430736581475</v>
      </c>
      <c r="E150" s="59">
        <f t="shared" ca="1" si="30"/>
        <v>33.191820303121403</v>
      </c>
      <c r="F150" s="59">
        <f t="shared" ca="1" si="31"/>
        <v>0.37776576857845456</v>
      </c>
      <c r="G150" s="59">
        <f t="shared" ca="1" si="32"/>
        <v>9.0844921990819039</v>
      </c>
      <c r="H150" s="59">
        <f t="shared" ca="1" si="33"/>
        <v>50.599747170538947</v>
      </c>
      <c r="K150" s="59">
        <f t="shared" ca="1" si="34"/>
        <v>8.3234346683356346</v>
      </c>
      <c r="L150" s="59">
        <f t="shared" ca="1" si="35"/>
        <v>33.191820303121403</v>
      </c>
      <c r="M150" s="59">
        <f t="shared" ca="1" si="36"/>
        <v>9.0844921990819039</v>
      </c>
      <c r="N150" s="59">
        <f t="shared" ca="1" si="37"/>
        <v>50.599747170538947</v>
      </c>
    </row>
    <row r="151" spans="1:14" x14ac:dyDescent="0.25">
      <c r="A151" s="1">
        <v>145</v>
      </c>
      <c r="B151" s="59">
        <f t="shared" ca="1" si="27"/>
        <v>0.47681061570510375</v>
      </c>
      <c r="C151" s="59">
        <f t="shared" ca="1" si="28"/>
        <v>9.6753486198714533</v>
      </c>
      <c r="D151" s="59">
        <f t="shared" ca="1" si="29"/>
        <v>0.7253692920420578</v>
      </c>
      <c r="E151" s="59">
        <f t="shared" ca="1" si="30"/>
        <v>31.155170088588811</v>
      </c>
      <c r="F151" s="59">
        <f t="shared" ca="1" si="31"/>
        <v>0.44510849587294243</v>
      </c>
      <c r="G151" s="59">
        <f t="shared" ca="1" si="32"/>
        <v>9.6045917811435064</v>
      </c>
      <c r="H151" s="59">
        <f t="shared" ca="1" si="33"/>
        <v>50.435110489603765</v>
      </c>
      <c r="K151" s="59">
        <f t="shared" ca="1" si="34"/>
        <v>9.6753486198714533</v>
      </c>
      <c r="L151" s="59">
        <f t="shared" ca="1" si="35"/>
        <v>31.155170088588811</v>
      </c>
      <c r="M151" s="59">
        <f t="shared" ca="1" si="36"/>
        <v>9.6045917811435064</v>
      </c>
      <c r="N151" s="59">
        <f t="shared" ca="1" si="37"/>
        <v>50.435110489603765</v>
      </c>
    </row>
    <row r="152" spans="1:14" x14ac:dyDescent="0.25">
      <c r="A152" s="1">
        <v>146</v>
      </c>
      <c r="B152" s="59">
        <f t="shared" ca="1" si="27"/>
        <v>0.10856089897827026</v>
      </c>
      <c r="C152" s="59">
        <f t="shared" ca="1" si="28"/>
        <v>4.5198525856957836</v>
      </c>
      <c r="D152" s="59">
        <f t="shared" ca="1" si="29"/>
        <v>0.93832205174155081</v>
      </c>
      <c r="E152" s="59">
        <f t="shared" ca="1" si="30"/>
        <v>34.136508724381713</v>
      </c>
      <c r="F152" s="59">
        <f t="shared" ca="1" si="31"/>
        <v>0.90857349003360544</v>
      </c>
      <c r="G152" s="59">
        <f t="shared" ca="1" si="32"/>
        <v>14.006707836393737</v>
      </c>
      <c r="H152" s="59">
        <f t="shared" ca="1" si="33"/>
        <v>52.663069146471237</v>
      </c>
      <c r="K152" s="59">
        <f t="shared" ca="1" si="34"/>
        <v>4.5198525856957836</v>
      </c>
      <c r="L152" s="59">
        <f t="shared" ca="1" si="35"/>
        <v>34.136508724381713</v>
      </c>
      <c r="M152" s="59">
        <f t="shared" ca="1" si="36"/>
        <v>14.006707836393737</v>
      </c>
      <c r="N152" s="59">
        <f t="shared" ca="1" si="37"/>
        <v>52.663069146471237</v>
      </c>
    </row>
    <row r="153" spans="1:14" x14ac:dyDescent="0.25">
      <c r="A153" s="1">
        <v>147</v>
      </c>
      <c r="B153" s="59">
        <f t="shared" ca="1" si="27"/>
        <v>0.72531003900615898</v>
      </c>
      <c r="C153" s="59">
        <f t="shared" ca="1" si="28"/>
        <v>13.154340546086226</v>
      </c>
      <c r="D153" s="59">
        <f t="shared" ca="1" si="29"/>
        <v>0.41287996536838223</v>
      </c>
      <c r="E153" s="59">
        <f t="shared" ca="1" si="30"/>
        <v>26.780319515157352</v>
      </c>
      <c r="F153" s="59">
        <f t="shared" ca="1" si="31"/>
        <v>0.91876090757912254</v>
      </c>
      <c r="G153" s="59">
        <f t="shared" ca="1" si="32"/>
        <v>14.178399203068231</v>
      </c>
      <c r="H153" s="59">
        <f t="shared" ca="1" si="33"/>
        <v>54.113059264311808</v>
      </c>
      <c r="K153" s="59">
        <f t="shared" ca="1" si="34"/>
        <v>13.154340546086226</v>
      </c>
      <c r="L153" s="59">
        <f t="shared" ca="1" si="35"/>
        <v>26.780319515157352</v>
      </c>
      <c r="M153" s="59">
        <f t="shared" ca="1" si="36"/>
        <v>14.178399203068231</v>
      </c>
      <c r="N153" s="59">
        <f t="shared" ca="1" si="37"/>
        <v>54.113059264311808</v>
      </c>
    </row>
    <row r="154" spans="1:14" x14ac:dyDescent="0.25">
      <c r="A154" s="1">
        <v>148</v>
      </c>
      <c r="B154" s="59">
        <f t="shared" ca="1" si="27"/>
        <v>0.58636743124038793</v>
      </c>
      <c r="C154" s="59">
        <f t="shared" ca="1" si="28"/>
        <v>11.20914403736543</v>
      </c>
      <c r="D154" s="59">
        <f t="shared" ca="1" si="29"/>
        <v>0.6705852788633222</v>
      </c>
      <c r="E154" s="59">
        <f t="shared" ca="1" si="30"/>
        <v>30.38819390408651</v>
      </c>
      <c r="F154" s="59">
        <f t="shared" ca="1" si="31"/>
        <v>0.9263537590913099</v>
      </c>
      <c r="G154" s="59">
        <f t="shared" ca="1" si="32"/>
        <v>14.313490813518102</v>
      </c>
      <c r="H154" s="59">
        <f t="shared" ca="1" si="33"/>
        <v>55.910828754970041</v>
      </c>
      <c r="K154" s="59">
        <f t="shared" ca="1" si="34"/>
        <v>11.20914403736543</v>
      </c>
      <c r="L154" s="59">
        <f t="shared" ca="1" si="35"/>
        <v>30.38819390408651</v>
      </c>
      <c r="M154" s="59">
        <f t="shared" ca="1" si="36"/>
        <v>14.313490813518102</v>
      </c>
      <c r="N154" s="59">
        <f t="shared" ca="1" si="37"/>
        <v>55.910828754970041</v>
      </c>
    </row>
    <row r="155" spans="1:14" x14ac:dyDescent="0.25">
      <c r="A155" s="1">
        <v>149</v>
      </c>
      <c r="B155" s="59">
        <f t="shared" ca="1" si="27"/>
        <v>0.53319721590082658</v>
      </c>
      <c r="C155" s="59">
        <f t="shared" ca="1" si="28"/>
        <v>10.464761022611572</v>
      </c>
      <c r="D155" s="59">
        <f t="shared" ca="1" si="29"/>
        <v>0.6678371902638589</v>
      </c>
      <c r="E155" s="59">
        <f t="shared" ca="1" si="30"/>
        <v>30.349720663694026</v>
      </c>
      <c r="F155" s="59">
        <f t="shared" ca="1" si="31"/>
        <v>0.92352982844781317</v>
      </c>
      <c r="G155" s="59">
        <f t="shared" ca="1" si="32"/>
        <v>14.262468847279669</v>
      </c>
      <c r="H155" s="59">
        <f t="shared" ca="1" si="33"/>
        <v>55.076950533585268</v>
      </c>
      <c r="K155" s="59">
        <f t="shared" ca="1" si="34"/>
        <v>10.464761022611572</v>
      </c>
      <c r="L155" s="59">
        <f t="shared" ca="1" si="35"/>
        <v>30.349720663694026</v>
      </c>
      <c r="M155" s="59">
        <f t="shared" ca="1" si="36"/>
        <v>14.262468847279669</v>
      </c>
      <c r="N155" s="59">
        <f t="shared" ca="1" si="37"/>
        <v>55.076950533585268</v>
      </c>
    </row>
    <row r="156" spans="1:14" x14ac:dyDescent="0.25">
      <c r="A156" s="1">
        <v>150</v>
      </c>
      <c r="B156" s="59">
        <f t="shared" ca="1" si="27"/>
        <v>0.56640892407610843</v>
      </c>
      <c r="C156" s="59">
        <f t="shared" ca="1" si="28"/>
        <v>10.929724937065519</v>
      </c>
      <c r="D156" s="59">
        <f t="shared" ca="1" si="29"/>
        <v>0.61467572288891781</v>
      </c>
      <c r="E156" s="59">
        <f t="shared" ca="1" si="30"/>
        <v>29.605460120444846</v>
      </c>
      <c r="F156" s="59">
        <f t="shared" ca="1" si="31"/>
        <v>0.98453777797692854</v>
      </c>
      <c r="G156" s="59">
        <f t="shared" ca="1" si="32"/>
        <v>15.76902568740814</v>
      </c>
      <c r="H156" s="59">
        <f t="shared" ca="1" si="33"/>
        <v>56.3042107449185</v>
      </c>
      <c r="K156" s="59">
        <f t="shared" ca="1" si="34"/>
        <v>10.929724937065519</v>
      </c>
      <c r="L156" s="59">
        <f t="shared" ca="1" si="35"/>
        <v>29.605460120444846</v>
      </c>
      <c r="M156" s="59">
        <f t="shared" ca="1" si="36"/>
        <v>15.76902568740814</v>
      </c>
      <c r="N156" s="59">
        <f t="shared" ca="1" si="37"/>
        <v>56.3042107449185</v>
      </c>
    </row>
    <row r="157" spans="1:14" x14ac:dyDescent="0.25">
      <c r="A157" s="1">
        <v>151</v>
      </c>
      <c r="B157" s="59">
        <f t="shared" ca="1" si="27"/>
        <v>0.42385349876935319</v>
      </c>
      <c r="C157" s="59">
        <f t="shared" ca="1" si="28"/>
        <v>8.9339489827709446</v>
      </c>
      <c r="D157" s="59">
        <f t="shared" ca="1" si="29"/>
        <v>0.96708426774606937</v>
      </c>
      <c r="E157" s="59">
        <f t="shared" ca="1" si="30"/>
        <v>34.539179748444973</v>
      </c>
      <c r="F157" s="59">
        <f t="shared" ca="1" si="31"/>
        <v>0.57217897624816316</v>
      </c>
      <c r="G157" s="59">
        <f t="shared" ca="1" si="32"/>
        <v>10.524935496253338</v>
      </c>
      <c r="H157" s="59">
        <f t="shared" ca="1" si="33"/>
        <v>53.998064227469257</v>
      </c>
      <c r="K157" s="59">
        <f t="shared" ca="1" si="34"/>
        <v>8.9339489827709446</v>
      </c>
      <c r="L157" s="59">
        <f t="shared" ca="1" si="35"/>
        <v>34.539179748444973</v>
      </c>
      <c r="M157" s="59">
        <f t="shared" ca="1" si="36"/>
        <v>10.524935496253338</v>
      </c>
      <c r="N157" s="59">
        <f t="shared" ca="1" si="37"/>
        <v>53.998064227469257</v>
      </c>
    </row>
    <row r="158" spans="1:14" x14ac:dyDescent="0.25">
      <c r="A158" s="1">
        <v>152</v>
      </c>
      <c r="B158" s="59">
        <f t="shared" ca="1" si="27"/>
        <v>0.86138433037516493</v>
      </c>
      <c r="C158" s="59">
        <f t="shared" ca="1" si="28"/>
        <v>15.059380625252309</v>
      </c>
      <c r="D158" s="59">
        <f t="shared" ca="1" si="29"/>
        <v>0.18619244061501161</v>
      </c>
      <c r="E158" s="59">
        <f t="shared" ca="1" si="30"/>
        <v>23.606694168610165</v>
      </c>
      <c r="F158" s="59">
        <f t="shared" ca="1" si="31"/>
        <v>0.97271138502883414</v>
      </c>
      <c r="G158" s="59">
        <f t="shared" ca="1" si="32"/>
        <v>15.364676097167825</v>
      </c>
      <c r="H158" s="59">
        <f t="shared" ca="1" si="33"/>
        <v>54.030750891030301</v>
      </c>
      <c r="K158" s="59">
        <f t="shared" ca="1" si="34"/>
        <v>15.059380625252309</v>
      </c>
      <c r="L158" s="59">
        <f t="shared" ca="1" si="35"/>
        <v>23.606694168610165</v>
      </c>
      <c r="M158" s="59">
        <f t="shared" ca="1" si="36"/>
        <v>15.364676097167825</v>
      </c>
      <c r="N158" s="59">
        <f t="shared" ca="1" si="37"/>
        <v>54.030750891030301</v>
      </c>
    </row>
    <row r="159" spans="1:14" x14ac:dyDescent="0.25">
      <c r="A159" s="1">
        <v>153</v>
      </c>
      <c r="B159" s="59">
        <f t="shared" ca="1" si="27"/>
        <v>0.7072886171509507</v>
      </c>
      <c r="C159" s="59">
        <f t="shared" ca="1" si="28"/>
        <v>12.902040640113309</v>
      </c>
      <c r="D159" s="59">
        <f t="shared" ca="1" si="29"/>
        <v>0.13811072446417716</v>
      </c>
      <c r="E159" s="59">
        <f t="shared" ca="1" si="30"/>
        <v>22.933550142498483</v>
      </c>
      <c r="F159" s="59">
        <f t="shared" ca="1" si="31"/>
        <v>0.5297951953945792</v>
      </c>
      <c r="G159" s="59">
        <f t="shared" ca="1" si="32"/>
        <v>10.211769681917737</v>
      </c>
      <c r="H159" s="59">
        <f t="shared" ca="1" si="33"/>
        <v>46.047360464529525</v>
      </c>
      <c r="K159" s="59">
        <f t="shared" ca="1" si="34"/>
        <v>12.902040640113309</v>
      </c>
      <c r="L159" s="59">
        <f t="shared" ca="1" si="35"/>
        <v>22.933550142498483</v>
      </c>
      <c r="M159" s="59">
        <f t="shared" ca="1" si="36"/>
        <v>10.211769681917737</v>
      </c>
      <c r="N159" s="59">
        <f t="shared" ca="1" si="37"/>
        <v>46.047360464529525</v>
      </c>
    </row>
    <row r="160" spans="1:14" x14ac:dyDescent="0.25">
      <c r="A160" s="1">
        <v>154</v>
      </c>
      <c r="B160" s="59">
        <f t="shared" ca="1" si="27"/>
        <v>0.75326158805738264</v>
      </c>
      <c r="C160" s="59">
        <f t="shared" ca="1" si="28"/>
        <v>13.545662232803357</v>
      </c>
      <c r="D160" s="59">
        <f t="shared" ca="1" si="29"/>
        <v>0.62447997001645683</v>
      </c>
      <c r="E160" s="59">
        <f t="shared" ca="1" si="30"/>
        <v>29.742719580230396</v>
      </c>
      <c r="F160" s="59">
        <f t="shared" ca="1" si="31"/>
        <v>0.86319947704143996</v>
      </c>
      <c r="G160" s="59">
        <f t="shared" ca="1" si="32"/>
        <v>13.338517888895415</v>
      </c>
      <c r="H160" s="59">
        <f t="shared" ca="1" si="33"/>
        <v>56.626899701929169</v>
      </c>
      <c r="K160" s="59">
        <f t="shared" ca="1" si="34"/>
        <v>13.545662232803357</v>
      </c>
      <c r="L160" s="59">
        <f t="shared" ca="1" si="35"/>
        <v>29.742719580230396</v>
      </c>
      <c r="M160" s="59">
        <f t="shared" ca="1" si="36"/>
        <v>13.338517888895415</v>
      </c>
      <c r="N160" s="59">
        <f t="shared" ca="1" si="37"/>
        <v>56.626899701929169</v>
      </c>
    </row>
    <row r="161" spans="1:14" x14ac:dyDescent="0.25">
      <c r="A161" s="1">
        <v>155</v>
      </c>
      <c r="B161" s="59">
        <f t="shared" ca="1" si="27"/>
        <v>0.62500699589126574</v>
      </c>
      <c r="C161" s="59">
        <f t="shared" ca="1" si="28"/>
        <v>11.750097942477721</v>
      </c>
      <c r="D161" s="59">
        <f t="shared" ca="1" si="29"/>
        <v>0.8181172490600318</v>
      </c>
      <c r="E161" s="59">
        <f t="shared" ca="1" si="30"/>
        <v>32.453641486840446</v>
      </c>
      <c r="F161" s="59">
        <f t="shared" ca="1" si="31"/>
        <v>0.24432214068901592</v>
      </c>
      <c r="G161" s="59">
        <f t="shared" ca="1" si="32"/>
        <v>7.8932167116860423</v>
      </c>
      <c r="H161" s="59">
        <f t="shared" ca="1" si="33"/>
        <v>52.096956141004213</v>
      </c>
      <c r="K161" s="59">
        <f t="shared" ca="1" si="34"/>
        <v>11.750097942477721</v>
      </c>
      <c r="L161" s="59">
        <f t="shared" ca="1" si="35"/>
        <v>32.453641486840446</v>
      </c>
      <c r="M161" s="59">
        <f t="shared" ca="1" si="36"/>
        <v>7.8932167116860423</v>
      </c>
      <c r="N161" s="59">
        <f t="shared" ca="1" si="37"/>
        <v>52.096956141004213</v>
      </c>
    </row>
    <row r="162" spans="1:14" x14ac:dyDescent="0.25">
      <c r="A162" s="1">
        <v>156</v>
      </c>
      <c r="B162" s="59">
        <f t="shared" ca="1" si="27"/>
        <v>0.2330334426120898</v>
      </c>
      <c r="C162" s="59">
        <f t="shared" ca="1" si="28"/>
        <v>6.262468196569257</v>
      </c>
      <c r="D162" s="59">
        <f t="shared" ca="1" si="29"/>
        <v>0.28033556545600635</v>
      </c>
      <c r="E162" s="59">
        <f t="shared" ca="1" si="30"/>
        <v>24.92469791638409</v>
      </c>
      <c r="F162" s="59">
        <f t="shared" ca="1" si="31"/>
        <v>0.10741314484179099</v>
      </c>
      <c r="G162" s="59">
        <f t="shared" ca="1" si="32"/>
        <v>6.2444549919047292</v>
      </c>
      <c r="H162" s="59">
        <f t="shared" ca="1" si="33"/>
        <v>37.431621104858081</v>
      </c>
      <c r="K162" s="59">
        <f t="shared" ca="1" si="34"/>
        <v>6.262468196569257</v>
      </c>
      <c r="L162" s="59">
        <f t="shared" ca="1" si="35"/>
        <v>24.92469791638409</v>
      </c>
      <c r="M162" s="59">
        <f t="shared" ca="1" si="36"/>
        <v>6.2444549919047292</v>
      </c>
      <c r="N162" s="59">
        <f t="shared" ca="1" si="37"/>
        <v>37.431621104858081</v>
      </c>
    </row>
    <row r="163" spans="1:14" x14ac:dyDescent="0.25">
      <c r="A163" s="1">
        <v>157</v>
      </c>
      <c r="B163" s="59">
        <f t="shared" ca="1" si="27"/>
        <v>0.81839292524939478</v>
      </c>
      <c r="C163" s="59">
        <f t="shared" ca="1" si="28"/>
        <v>14.457500953491527</v>
      </c>
      <c r="D163" s="59">
        <f t="shared" ca="1" si="29"/>
        <v>0.6234916969990798</v>
      </c>
      <c r="E163" s="59">
        <f t="shared" ca="1" si="30"/>
        <v>29.728883757987116</v>
      </c>
      <c r="F163" s="59">
        <f t="shared" ca="1" si="31"/>
        <v>0.28904493423595246</v>
      </c>
      <c r="G163" s="59">
        <f t="shared" ca="1" si="32"/>
        <v>8.3222554951001122</v>
      </c>
      <c r="H163" s="59">
        <f t="shared" ca="1" si="33"/>
        <v>52.508640206578761</v>
      </c>
      <c r="K163" s="59">
        <f t="shared" ca="1" si="34"/>
        <v>14.457500953491527</v>
      </c>
      <c r="L163" s="59">
        <f t="shared" ca="1" si="35"/>
        <v>29.728883757987116</v>
      </c>
      <c r="M163" s="59">
        <f t="shared" ca="1" si="36"/>
        <v>8.3222554951001122</v>
      </c>
      <c r="N163" s="59">
        <f t="shared" ca="1" si="37"/>
        <v>52.508640206578761</v>
      </c>
    </row>
    <row r="164" spans="1:14" x14ac:dyDescent="0.25">
      <c r="A164" s="1">
        <v>158</v>
      </c>
      <c r="B164" s="59">
        <f t="shared" ca="1" si="27"/>
        <v>0.95029133362050011</v>
      </c>
      <c r="C164" s="59">
        <f t="shared" ca="1" si="28"/>
        <v>16.304078670687002</v>
      </c>
      <c r="D164" s="59">
        <f t="shared" ca="1" si="29"/>
        <v>0.79376073199545183</v>
      </c>
      <c r="E164" s="59">
        <f t="shared" ca="1" si="30"/>
        <v>32.112650247936323</v>
      </c>
      <c r="F164" s="59">
        <f t="shared" ca="1" si="31"/>
        <v>0.24031635040165689</v>
      </c>
      <c r="G164" s="59">
        <f t="shared" ca="1" si="32"/>
        <v>7.8529374959257794</v>
      </c>
      <c r="H164" s="59">
        <f t="shared" ca="1" si="33"/>
        <v>56.2696664145491</v>
      </c>
      <c r="K164" s="59">
        <f t="shared" ca="1" si="34"/>
        <v>16.304078670687002</v>
      </c>
      <c r="L164" s="59">
        <f t="shared" ca="1" si="35"/>
        <v>32.112650247936323</v>
      </c>
      <c r="M164" s="59">
        <f t="shared" ca="1" si="36"/>
        <v>7.8529374959257794</v>
      </c>
      <c r="N164" s="59">
        <f t="shared" ca="1" si="37"/>
        <v>56.2696664145491</v>
      </c>
    </row>
    <row r="165" spans="1:14" x14ac:dyDescent="0.25">
      <c r="A165" s="1">
        <v>159</v>
      </c>
      <c r="B165" s="59">
        <f t="shared" ca="1" si="27"/>
        <v>0.49563491399547344</v>
      </c>
      <c r="C165" s="59">
        <f t="shared" ca="1" si="28"/>
        <v>9.9388887959366272</v>
      </c>
      <c r="D165" s="59">
        <f t="shared" ca="1" si="29"/>
        <v>0.73506336051469601</v>
      </c>
      <c r="E165" s="59">
        <f t="shared" ca="1" si="30"/>
        <v>31.290887047205747</v>
      </c>
      <c r="F165" s="59">
        <f t="shared" ca="1" si="31"/>
        <v>0.42696156338260927</v>
      </c>
      <c r="G165" s="59">
        <f t="shared" ca="1" si="32"/>
        <v>9.4685572743460895</v>
      </c>
      <c r="H165" s="59">
        <f t="shared" ca="1" si="33"/>
        <v>50.698333117488467</v>
      </c>
      <c r="K165" s="59">
        <f t="shared" ca="1" si="34"/>
        <v>9.9388887959366272</v>
      </c>
      <c r="L165" s="59">
        <f t="shared" ca="1" si="35"/>
        <v>31.290887047205747</v>
      </c>
      <c r="M165" s="59">
        <f t="shared" ca="1" si="36"/>
        <v>9.4685572743460895</v>
      </c>
      <c r="N165" s="59">
        <f t="shared" ca="1" si="37"/>
        <v>50.698333117488467</v>
      </c>
    </row>
    <row r="166" spans="1:14" x14ac:dyDescent="0.25">
      <c r="A166" s="1">
        <v>160</v>
      </c>
      <c r="B166" s="59">
        <f t="shared" ca="1" si="27"/>
        <v>0.92304841605541865</v>
      </c>
      <c r="C166" s="59">
        <f t="shared" ca="1" si="28"/>
        <v>15.92267782477586</v>
      </c>
      <c r="D166" s="59">
        <f t="shared" ca="1" si="29"/>
        <v>0.10306448679296498</v>
      </c>
      <c r="E166" s="59">
        <f t="shared" ca="1" si="30"/>
        <v>22.442902815101508</v>
      </c>
      <c r="F166" s="59">
        <f t="shared" ca="1" si="31"/>
        <v>0.63736195897958026</v>
      </c>
      <c r="G166" s="59">
        <f t="shared" ca="1" si="32"/>
        <v>11.038580033247017</v>
      </c>
      <c r="H166" s="59">
        <f t="shared" ca="1" si="33"/>
        <v>49.40416067312438</v>
      </c>
      <c r="K166" s="59">
        <f t="shared" ca="1" si="34"/>
        <v>15.92267782477586</v>
      </c>
      <c r="L166" s="59">
        <f t="shared" ca="1" si="35"/>
        <v>22.442902815101508</v>
      </c>
      <c r="M166" s="59">
        <f t="shared" ca="1" si="36"/>
        <v>11.038580033247017</v>
      </c>
      <c r="N166" s="59">
        <f t="shared" ca="1" si="37"/>
        <v>49.40416067312438</v>
      </c>
    </row>
    <row r="167" spans="1:14" x14ac:dyDescent="0.25">
      <c r="A167" s="1">
        <v>161</v>
      </c>
      <c r="B167" s="59">
        <f t="shared" ca="1" si="27"/>
        <v>0.65878369934852365</v>
      </c>
      <c r="C167" s="59">
        <f t="shared" ca="1" si="28"/>
        <v>12.222971790879331</v>
      </c>
      <c r="D167" s="59">
        <f t="shared" ca="1" si="29"/>
        <v>0.91110340661508993</v>
      </c>
      <c r="E167" s="59">
        <f t="shared" ca="1" si="30"/>
        <v>33.755447692611256</v>
      </c>
      <c r="F167" s="59">
        <f t="shared" ca="1" si="31"/>
        <v>0.95291800074157129</v>
      </c>
      <c r="G167" s="59">
        <f t="shared" ca="1" si="32"/>
        <v>14.851969290879198</v>
      </c>
      <c r="H167" s="59">
        <f t="shared" ca="1" si="33"/>
        <v>60.83038877436978</v>
      </c>
      <c r="K167" s="59">
        <f t="shared" ca="1" si="34"/>
        <v>12.222971790879331</v>
      </c>
      <c r="L167" s="59">
        <f t="shared" ca="1" si="35"/>
        <v>33.755447692611256</v>
      </c>
      <c r="M167" s="59">
        <f t="shared" ca="1" si="36"/>
        <v>14.851969290879198</v>
      </c>
      <c r="N167" s="59">
        <f t="shared" ca="1" si="37"/>
        <v>60.83038877436978</v>
      </c>
    </row>
    <row r="168" spans="1:14" x14ac:dyDescent="0.25">
      <c r="A168" s="1">
        <v>162</v>
      </c>
      <c r="B168" s="59">
        <f t="shared" ca="1" si="27"/>
        <v>0.91295256220818433</v>
      </c>
      <c r="C168" s="59">
        <f t="shared" ca="1" si="28"/>
        <v>15.78133587091458</v>
      </c>
      <c r="D168" s="59">
        <f t="shared" ca="1" si="29"/>
        <v>0.86235403761490936</v>
      </c>
      <c r="E168" s="59">
        <f t="shared" ca="1" si="30"/>
        <v>33.072956526608728</v>
      </c>
      <c r="F168" s="59">
        <f t="shared" ca="1" si="31"/>
        <v>0.81135173413825579</v>
      </c>
      <c r="G168" s="59">
        <f t="shared" ca="1" si="32"/>
        <v>12.700287212562806</v>
      </c>
      <c r="H168" s="59">
        <f t="shared" ca="1" si="33"/>
        <v>61.554579610086115</v>
      </c>
      <c r="K168" s="59">
        <f t="shared" ca="1" si="34"/>
        <v>15.78133587091458</v>
      </c>
      <c r="L168" s="59">
        <f t="shared" ca="1" si="35"/>
        <v>33.072956526608728</v>
      </c>
      <c r="M168" s="59">
        <f t="shared" ca="1" si="36"/>
        <v>12.700287212562806</v>
      </c>
      <c r="N168" s="59">
        <f t="shared" ca="1" si="37"/>
        <v>61.554579610086115</v>
      </c>
    </row>
    <row r="169" spans="1:14" x14ac:dyDescent="0.25">
      <c r="A169" s="1">
        <v>163</v>
      </c>
      <c r="B169" s="59">
        <f t="shared" ca="1" si="27"/>
        <v>3.1129509861570259E-2</v>
      </c>
      <c r="C169" s="59">
        <f t="shared" ca="1" si="28"/>
        <v>3.4358131380619836</v>
      </c>
      <c r="D169" s="59">
        <f t="shared" ca="1" si="29"/>
        <v>0.9473151214596357</v>
      </c>
      <c r="E169" s="59">
        <f t="shared" ca="1" si="30"/>
        <v>34.262411700434903</v>
      </c>
      <c r="F169" s="59">
        <f t="shared" ca="1" si="31"/>
        <v>0.53683783769833515</v>
      </c>
      <c r="G169" s="59">
        <f t="shared" ca="1" si="32"/>
        <v>10.262797917119959</v>
      </c>
      <c r="H169" s="59">
        <f t="shared" ca="1" si="33"/>
        <v>47.961022755616845</v>
      </c>
      <c r="K169" s="59">
        <f t="shared" ca="1" si="34"/>
        <v>3.4358131380619836</v>
      </c>
      <c r="L169" s="59">
        <f t="shared" ca="1" si="35"/>
        <v>34.262411700434903</v>
      </c>
      <c r="M169" s="59">
        <f t="shared" ca="1" si="36"/>
        <v>10.262797917119959</v>
      </c>
      <c r="N169" s="59">
        <f t="shared" ca="1" si="37"/>
        <v>47.961022755616845</v>
      </c>
    </row>
    <row r="170" spans="1:14" x14ac:dyDescent="0.25">
      <c r="A170" s="1">
        <v>164</v>
      </c>
      <c r="B170" s="59">
        <f t="shared" ca="1" si="27"/>
        <v>0.53630310642481493</v>
      </c>
      <c r="C170" s="59">
        <f t="shared" ca="1" si="28"/>
        <v>10.508243489947409</v>
      </c>
      <c r="D170" s="59">
        <f t="shared" ca="1" si="29"/>
        <v>0.87452153851952619</v>
      </c>
      <c r="E170" s="59">
        <f t="shared" ca="1" si="30"/>
        <v>33.243301539273368</v>
      </c>
      <c r="F170" s="59">
        <f t="shared" ca="1" si="31"/>
        <v>0.70565434045881859</v>
      </c>
      <c r="G170" s="59">
        <f t="shared" ca="1" si="32"/>
        <v>11.629164437907658</v>
      </c>
      <c r="H170" s="59">
        <f t="shared" ca="1" si="33"/>
        <v>55.38070946712844</v>
      </c>
      <c r="K170" s="59">
        <f t="shared" ca="1" si="34"/>
        <v>10.508243489947409</v>
      </c>
      <c r="L170" s="59">
        <f t="shared" ca="1" si="35"/>
        <v>33.243301539273368</v>
      </c>
      <c r="M170" s="59">
        <f t="shared" ca="1" si="36"/>
        <v>11.629164437907658</v>
      </c>
      <c r="N170" s="59">
        <f t="shared" ca="1" si="37"/>
        <v>55.38070946712844</v>
      </c>
    </row>
    <row r="171" spans="1:14" x14ac:dyDescent="0.25">
      <c r="A171" s="1">
        <v>165</v>
      </c>
      <c r="B171" s="59">
        <f t="shared" ca="1" si="27"/>
        <v>0.69412572023727759</v>
      </c>
      <c r="C171" s="59">
        <f t="shared" ca="1" si="28"/>
        <v>12.717760083321886</v>
      </c>
      <c r="D171" s="59">
        <f t="shared" ca="1" si="29"/>
        <v>0.75057057100886615</v>
      </c>
      <c r="E171" s="59">
        <f t="shared" ca="1" si="30"/>
        <v>31.507987994124125</v>
      </c>
      <c r="F171" s="59">
        <f t="shared" ca="1" si="31"/>
        <v>8.1187395670034412E-2</v>
      </c>
      <c r="G171" s="59">
        <f t="shared" ca="1" si="32"/>
        <v>5.8207028868109045</v>
      </c>
      <c r="H171" s="59">
        <f t="shared" ca="1" si="33"/>
        <v>50.04645096425692</v>
      </c>
      <c r="K171" s="59">
        <f t="shared" ca="1" si="34"/>
        <v>12.717760083321886</v>
      </c>
      <c r="L171" s="59">
        <f t="shared" ca="1" si="35"/>
        <v>31.507987994124125</v>
      </c>
      <c r="M171" s="59">
        <f t="shared" ca="1" si="36"/>
        <v>5.8207028868109045</v>
      </c>
      <c r="N171" s="59">
        <f t="shared" ca="1" si="37"/>
        <v>50.04645096425692</v>
      </c>
    </row>
    <row r="172" spans="1:14" x14ac:dyDescent="0.25">
      <c r="A172" s="1">
        <v>166</v>
      </c>
      <c r="B172" s="59">
        <f t="shared" ca="1" si="27"/>
        <v>0.90519409636099546</v>
      </c>
      <c r="C172" s="59">
        <f t="shared" ca="1" si="28"/>
        <v>15.672717349053936</v>
      </c>
      <c r="D172" s="59">
        <f t="shared" ca="1" si="29"/>
        <v>0.33403523960425896</v>
      </c>
      <c r="E172" s="59">
        <f t="shared" ca="1" si="30"/>
        <v>25.676493354459627</v>
      </c>
      <c r="F172" s="59">
        <f t="shared" ca="1" si="31"/>
        <v>0.68052217465397935</v>
      </c>
      <c r="G172" s="59">
        <f t="shared" ca="1" si="32"/>
        <v>11.404570893674908</v>
      </c>
      <c r="H172" s="59">
        <f t="shared" ca="1" si="33"/>
        <v>52.753781597188471</v>
      </c>
      <c r="K172" s="59">
        <f t="shared" ca="1" si="34"/>
        <v>15.672717349053936</v>
      </c>
      <c r="L172" s="59">
        <f t="shared" ca="1" si="35"/>
        <v>25.676493354459627</v>
      </c>
      <c r="M172" s="59">
        <f t="shared" ca="1" si="36"/>
        <v>11.404570893674908</v>
      </c>
      <c r="N172" s="59">
        <f t="shared" ca="1" si="37"/>
        <v>52.753781597188471</v>
      </c>
    </row>
    <row r="173" spans="1:14" x14ac:dyDescent="0.25">
      <c r="A173" s="1">
        <v>167</v>
      </c>
      <c r="B173" s="59">
        <f t="shared" ca="1" si="27"/>
        <v>0.53927461116653796</v>
      </c>
      <c r="C173" s="59">
        <f t="shared" ca="1" si="28"/>
        <v>10.549844556331532</v>
      </c>
      <c r="D173" s="59">
        <f t="shared" ca="1" si="29"/>
        <v>1.6867442867429472E-2</v>
      </c>
      <c r="E173" s="59">
        <f t="shared" ca="1" si="30"/>
        <v>21.236144200144011</v>
      </c>
      <c r="F173" s="59">
        <f t="shared" ca="1" si="31"/>
        <v>0.98059235444541493</v>
      </c>
      <c r="G173" s="59">
        <f t="shared" ca="1" si="32"/>
        <v>15.620888233554171</v>
      </c>
      <c r="H173" s="59">
        <f t="shared" ca="1" si="33"/>
        <v>47.406876990029716</v>
      </c>
      <c r="K173" s="59">
        <f t="shared" ca="1" si="34"/>
        <v>10.549844556331532</v>
      </c>
      <c r="L173" s="59">
        <f t="shared" ca="1" si="35"/>
        <v>21.236144200144011</v>
      </c>
      <c r="M173" s="59">
        <f t="shared" ca="1" si="36"/>
        <v>15.620888233554171</v>
      </c>
      <c r="N173" s="59">
        <f t="shared" ca="1" si="37"/>
        <v>47.406876990029716</v>
      </c>
    </row>
    <row r="174" spans="1:14" x14ac:dyDescent="0.25">
      <c r="A174" s="1">
        <v>168</v>
      </c>
      <c r="B174" s="59">
        <f t="shared" ca="1" si="27"/>
        <v>0.17004643395541041</v>
      </c>
      <c r="C174" s="59">
        <f t="shared" ca="1" si="28"/>
        <v>5.3806500753757458</v>
      </c>
      <c r="D174" s="59">
        <f t="shared" ca="1" si="29"/>
        <v>0.12473383173290331</v>
      </c>
      <c r="E174" s="59">
        <f t="shared" ca="1" si="30"/>
        <v>22.746273644260647</v>
      </c>
      <c r="F174" s="59">
        <f t="shared" ca="1" si="31"/>
        <v>0.5795399630275121</v>
      </c>
      <c r="G174" s="59">
        <f t="shared" ca="1" si="32"/>
        <v>10.580881398252263</v>
      </c>
      <c r="H174" s="59">
        <f t="shared" ca="1" si="33"/>
        <v>38.707805117888654</v>
      </c>
      <c r="K174" s="59">
        <f t="shared" ca="1" si="34"/>
        <v>5.3806500753757458</v>
      </c>
      <c r="L174" s="59">
        <f t="shared" ca="1" si="35"/>
        <v>22.746273644260647</v>
      </c>
      <c r="M174" s="59">
        <f t="shared" ca="1" si="36"/>
        <v>10.580881398252263</v>
      </c>
      <c r="N174" s="59">
        <f t="shared" ca="1" si="37"/>
        <v>38.707805117888654</v>
      </c>
    </row>
    <row r="175" spans="1:14" x14ac:dyDescent="0.25">
      <c r="A175" s="1">
        <v>169</v>
      </c>
      <c r="B175" s="59">
        <f t="shared" ca="1" si="27"/>
        <v>0.87877943529193392</v>
      </c>
      <c r="C175" s="59">
        <f t="shared" ca="1" si="28"/>
        <v>15.302912094087075</v>
      </c>
      <c r="D175" s="59">
        <f t="shared" ca="1" si="29"/>
        <v>0.79015909494808367</v>
      </c>
      <c r="E175" s="59">
        <f t="shared" ca="1" si="30"/>
        <v>32.062227329273171</v>
      </c>
      <c r="F175" s="59">
        <f t="shared" ca="1" si="31"/>
        <v>0.94923683431118266</v>
      </c>
      <c r="G175" s="59">
        <f t="shared" ca="1" si="32"/>
        <v>14.769576220198481</v>
      </c>
      <c r="H175" s="59">
        <f t="shared" ca="1" si="33"/>
        <v>62.134715643558728</v>
      </c>
      <c r="K175" s="59">
        <f t="shared" ca="1" si="34"/>
        <v>15.302912094087075</v>
      </c>
      <c r="L175" s="59">
        <f t="shared" ca="1" si="35"/>
        <v>32.062227329273171</v>
      </c>
      <c r="M175" s="59">
        <f t="shared" ca="1" si="36"/>
        <v>14.769576220198481</v>
      </c>
      <c r="N175" s="59">
        <f t="shared" ca="1" si="37"/>
        <v>62.134715643558728</v>
      </c>
    </row>
    <row r="176" spans="1:14" x14ac:dyDescent="0.25">
      <c r="A176" s="1">
        <v>170</v>
      </c>
      <c r="B176" s="59">
        <f t="shared" ca="1" si="27"/>
        <v>0.99595784281054445</v>
      </c>
      <c r="C176" s="59">
        <f t="shared" ca="1" si="28"/>
        <v>16.94340979934762</v>
      </c>
      <c r="D176" s="59">
        <f t="shared" ca="1" si="29"/>
        <v>0.17323532452652646</v>
      </c>
      <c r="E176" s="59">
        <f t="shared" ca="1" si="30"/>
        <v>23.425294543371372</v>
      </c>
      <c r="F176" s="59">
        <f t="shared" ca="1" si="31"/>
        <v>0.27507757418907341</v>
      </c>
      <c r="G176" s="59">
        <f t="shared" ca="1" si="32"/>
        <v>8.1920710964439998</v>
      </c>
      <c r="H176" s="59">
        <f t="shared" ca="1" si="33"/>
        <v>48.560775439162995</v>
      </c>
      <c r="K176" s="59">
        <f t="shared" ca="1" si="34"/>
        <v>16.94340979934762</v>
      </c>
      <c r="L176" s="59">
        <f t="shared" ca="1" si="35"/>
        <v>23.425294543371372</v>
      </c>
      <c r="M176" s="59">
        <f t="shared" ca="1" si="36"/>
        <v>8.1920710964439998</v>
      </c>
      <c r="N176" s="59">
        <f t="shared" ca="1" si="37"/>
        <v>48.560775439162995</v>
      </c>
    </row>
    <row r="177" spans="1:14" x14ac:dyDescent="0.25">
      <c r="A177" s="1">
        <v>171</v>
      </c>
      <c r="B177" s="59">
        <f t="shared" ca="1" si="27"/>
        <v>0.77357531680180869</v>
      </c>
      <c r="C177" s="59">
        <f t="shared" ca="1" si="28"/>
        <v>13.830054435225321</v>
      </c>
      <c r="D177" s="59">
        <f t="shared" ca="1" si="29"/>
        <v>0.39252660526261973</v>
      </c>
      <c r="E177" s="59">
        <f t="shared" ca="1" si="30"/>
        <v>26.495372473676674</v>
      </c>
      <c r="F177" s="59">
        <f t="shared" ca="1" si="31"/>
        <v>0.57064039447115666</v>
      </c>
      <c r="G177" s="59">
        <f t="shared" ca="1" si="32"/>
        <v>10.51330274008208</v>
      </c>
      <c r="H177" s="59">
        <f t="shared" ca="1" si="33"/>
        <v>50.838729648984078</v>
      </c>
      <c r="K177" s="59">
        <f t="shared" ca="1" si="34"/>
        <v>13.830054435225321</v>
      </c>
      <c r="L177" s="59">
        <f t="shared" ca="1" si="35"/>
        <v>26.495372473676674</v>
      </c>
      <c r="M177" s="59">
        <f t="shared" ca="1" si="36"/>
        <v>10.51330274008208</v>
      </c>
      <c r="N177" s="59">
        <f t="shared" ca="1" si="37"/>
        <v>50.838729648984078</v>
      </c>
    </row>
    <row r="178" spans="1:14" x14ac:dyDescent="0.25">
      <c r="A178" s="1">
        <v>172</v>
      </c>
      <c r="B178" s="59">
        <f t="shared" ca="1" si="27"/>
        <v>0.35289178997377835</v>
      </c>
      <c r="C178" s="59">
        <f t="shared" ca="1" si="28"/>
        <v>7.9404850596328966</v>
      </c>
      <c r="D178" s="59">
        <f t="shared" ca="1" si="29"/>
        <v>0.60401900220979343</v>
      </c>
      <c r="E178" s="59">
        <f t="shared" ca="1" si="30"/>
        <v>29.456266030937108</v>
      </c>
      <c r="F178" s="59">
        <f t="shared" ca="1" si="31"/>
        <v>0.78436706542373091</v>
      </c>
      <c r="G178" s="59">
        <f t="shared" ca="1" si="32"/>
        <v>12.403041485017036</v>
      </c>
      <c r="H178" s="59">
        <f t="shared" ca="1" si="33"/>
        <v>49.799792575587041</v>
      </c>
      <c r="K178" s="59">
        <f t="shared" ca="1" si="34"/>
        <v>7.9404850596328966</v>
      </c>
      <c r="L178" s="59">
        <f t="shared" ca="1" si="35"/>
        <v>29.456266030937108</v>
      </c>
      <c r="M178" s="59">
        <f t="shared" ca="1" si="36"/>
        <v>12.403041485017036</v>
      </c>
      <c r="N178" s="59">
        <f t="shared" ca="1" si="37"/>
        <v>49.799792575587041</v>
      </c>
    </row>
    <row r="179" spans="1:14" x14ac:dyDescent="0.25">
      <c r="A179" s="1">
        <v>173</v>
      </c>
      <c r="B179" s="59">
        <f t="shared" ca="1" si="27"/>
        <v>0.75418298515651916</v>
      </c>
      <c r="C179" s="59">
        <f t="shared" ca="1" si="28"/>
        <v>13.558561792191268</v>
      </c>
      <c r="D179" s="59">
        <f t="shared" ca="1" si="29"/>
        <v>0.27777152473455913</v>
      </c>
      <c r="E179" s="59">
        <f t="shared" ca="1" si="30"/>
        <v>24.888801346283827</v>
      </c>
      <c r="F179" s="59">
        <f t="shared" ca="1" si="31"/>
        <v>0.13264329760500926</v>
      </c>
      <c r="G179" s="59">
        <f t="shared" ca="1" si="32"/>
        <v>6.6054185839221091</v>
      </c>
      <c r="H179" s="59">
        <f t="shared" ca="1" si="33"/>
        <v>45.052781722397206</v>
      </c>
      <c r="K179" s="59">
        <f t="shared" ca="1" si="34"/>
        <v>13.558561792191268</v>
      </c>
      <c r="L179" s="59">
        <f t="shared" ca="1" si="35"/>
        <v>24.888801346283827</v>
      </c>
      <c r="M179" s="59">
        <f t="shared" ca="1" si="36"/>
        <v>6.6054185839221091</v>
      </c>
      <c r="N179" s="59">
        <f t="shared" ca="1" si="37"/>
        <v>45.052781722397206</v>
      </c>
    </row>
    <row r="180" spans="1:14" x14ac:dyDescent="0.25">
      <c r="A180" s="1">
        <v>174</v>
      </c>
      <c r="B180" s="59">
        <f t="shared" ca="1" si="27"/>
        <v>0.33894935908927504</v>
      </c>
      <c r="C180" s="59">
        <f t="shared" ca="1" si="28"/>
        <v>7.7452910272498503</v>
      </c>
      <c r="D180" s="59">
        <f t="shared" ca="1" si="29"/>
        <v>0.39501123649538505</v>
      </c>
      <c r="E180" s="59">
        <f t="shared" ca="1" si="30"/>
        <v>26.53015731093539</v>
      </c>
      <c r="F180" s="59">
        <f t="shared" ca="1" si="31"/>
        <v>0.4875075162489283</v>
      </c>
      <c r="G180" s="59">
        <f t="shared" ca="1" si="32"/>
        <v>9.91199946414892</v>
      </c>
      <c r="H180" s="59">
        <f t="shared" ca="1" si="33"/>
        <v>44.187447802334162</v>
      </c>
      <c r="K180" s="59">
        <f t="shared" ca="1" si="34"/>
        <v>7.7452910272498503</v>
      </c>
      <c r="L180" s="59">
        <f t="shared" ca="1" si="35"/>
        <v>26.53015731093539</v>
      </c>
      <c r="M180" s="59">
        <f t="shared" ca="1" si="36"/>
        <v>9.91199946414892</v>
      </c>
      <c r="N180" s="59">
        <f t="shared" ca="1" si="37"/>
        <v>44.187447802334162</v>
      </c>
    </row>
    <row r="181" spans="1:14" x14ac:dyDescent="0.25">
      <c r="A181" s="1">
        <v>175</v>
      </c>
      <c r="B181" s="59">
        <f t="shared" ca="1" si="27"/>
        <v>0.46113679192083745</v>
      </c>
      <c r="C181" s="59">
        <f t="shared" ca="1" si="28"/>
        <v>9.455915086891725</v>
      </c>
      <c r="D181" s="59">
        <f t="shared" ca="1" si="29"/>
        <v>0.63643731137020032</v>
      </c>
      <c r="E181" s="59">
        <f t="shared" ca="1" si="30"/>
        <v>29.910122359182804</v>
      </c>
      <c r="F181" s="59">
        <f t="shared" ca="1" si="31"/>
        <v>0.28455136445147378</v>
      </c>
      <c r="G181" s="59">
        <f t="shared" ca="1" si="32"/>
        <v>8.2807228403168853</v>
      </c>
      <c r="H181" s="59">
        <f t="shared" ca="1" si="33"/>
        <v>47.646760286391412</v>
      </c>
      <c r="K181" s="59">
        <f t="shared" ca="1" si="34"/>
        <v>9.455915086891725</v>
      </c>
      <c r="L181" s="59">
        <f t="shared" ca="1" si="35"/>
        <v>29.910122359182804</v>
      </c>
      <c r="M181" s="59">
        <f t="shared" ca="1" si="36"/>
        <v>8.2807228403168853</v>
      </c>
      <c r="N181" s="59">
        <f t="shared" ca="1" si="37"/>
        <v>47.646760286391412</v>
      </c>
    </row>
    <row r="182" spans="1:14" x14ac:dyDescent="0.25">
      <c r="A182" s="1">
        <v>176</v>
      </c>
      <c r="B182" s="59">
        <f t="shared" ca="1" si="27"/>
        <v>0.6125677346597197</v>
      </c>
      <c r="C182" s="59">
        <f t="shared" ca="1" si="28"/>
        <v>11.575948285236075</v>
      </c>
      <c r="D182" s="59">
        <f t="shared" ca="1" si="29"/>
        <v>7.9740932669967735E-2</v>
      </c>
      <c r="E182" s="59">
        <f t="shared" ca="1" si="30"/>
        <v>22.116373057379548</v>
      </c>
      <c r="F182" s="59">
        <f t="shared" ca="1" si="31"/>
        <v>0.54564179418831438</v>
      </c>
      <c r="G182" s="59">
        <f t="shared" ca="1" si="32"/>
        <v>10.327136733789221</v>
      </c>
      <c r="H182" s="59">
        <f t="shared" ca="1" si="33"/>
        <v>44.019458076404845</v>
      </c>
      <c r="K182" s="59">
        <f t="shared" ca="1" si="34"/>
        <v>11.575948285236075</v>
      </c>
      <c r="L182" s="59">
        <f t="shared" ca="1" si="35"/>
        <v>22.116373057379548</v>
      </c>
      <c r="M182" s="59">
        <f t="shared" ca="1" si="36"/>
        <v>10.327136733789221</v>
      </c>
      <c r="N182" s="59">
        <f t="shared" ca="1" si="37"/>
        <v>44.019458076404845</v>
      </c>
    </row>
    <row r="183" spans="1:14" x14ac:dyDescent="0.25">
      <c r="A183" s="1">
        <v>177</v>
      </c>
      <c r="B183" s="59">
        <f t="shared" ca="1" si="27"/>
        <v>0.32759220917322063</v>
      </c>
      <c r="C183" s="59">
        <f t="shared" ca="1" si="28"/>
        <v>7.5862909284250888</v>
      </c>
      <c r="D183" s="59">
        <f t="shared" ca="1" si="29"/>
        <v>0.49556654325900573</v>
      </c>
      <c r="E183" s="59">
        <f t="shared" ca="1" si="30"/>
        <v>27.93793160562608</v>
      </c>
      <c r="F183" s="59">
        <f t="shared" ca="1" si="31"/>
        <v>0.166959306533911</v>
      </c>
      <c r="G183" s="59">
        <f t="shared" ca="1" si="32"/>
        <v>7.0449983980618924</v>
      </c>
      <c r="H183" s="59">
        <f t="shared" ca="1" si="33"/>
        <v>42.569220932113062</v>
      </c>
      <c r="K183" s="59">
        <f t="shared" ca="1" si="34"/>
        <v>7.5862909284250888</v>
      </c>
      <c r="L183" s="59">
        <f t="shared" ca="1" si="35"/>
        <v>27.93793160562608</v>
      </c>
      <c r="M183" s="59">
        <f t="shared" ca="1" si="36"/>
        <v>7.0449983980618924</v>
      </c>
      <c r="N183" s="59">
        <f t="shared" ca="1" si="37"/>
        <v>42.569220932113062</v>
      </c>
    </row>
    <row r="184" spans="1:14" x14ac:dyDescent="0.25">
      <c r="A184" s="1">
        <v>178</v>
      </c>
      <c r="B184" s="59">
        <f t="shared" ca="1" si="27"/>
        <v>0.76772004622543921</v>
      </c>
      <c r="C184" s="59">
        <f t="shared" ca="1" si="28"/>
        <v>13.748080647156149</v>
      </c>
      <c r="D184" s="59">
        <f t="shared" ca="1" si="29"/>
        <v>0.58439919036310661</v>
      </c>
      <c r="E184" s="59">
        <f t="shared" ca="1" si="30"/>
        <v>29.181588665083492</v>
      </c>
      <c r="F184" s="59">
        <f t="shared" ca="1" si="31"/>
        <v>0.39900458228227509</v>
      </c>
      <c r="G184" s="59">
        <f t="shared" ca="1" si="32"/>
        <v>9.253195108395623</v>
      </c>
      <c r="H184" s="59">
        <f t="shared" ca="1" si="33"/>
        <v>52.182864420635262</v>
      </c>
      <c r="K184" s="59">
        <f t="shared" ca="1" si="34"/>
        <v>13.748080647156149</v>
      </c>
      <c r="L184" s="59">
        <f t="shared" ca="1" si="35"/>
        <v>29.181588665083492</v>
      </c>
      <c r="M184" s="59">
        <f t="shared" ca="1" si="36"/>
        <v>9.253195108395623</v>
      </c>
      <c r="N184" s="59">
        <f t="shared" ca="1" si="37"/>
        <v>52.182864420635262</v>
      </c>
    </row>
    <row r="185" spans="1:14" x14ac:dyDescent="0.25">
      <c r="A185" s="1">
        <v>179</v>
      </c>
      <c r="B185" s="59">
        <f t="shared" ca="1" si="27"/>
        <v>0.32679762141711399</v>
      </c>
      <c r="C185" s="59">
        <f t="shared" ca="1" si="28"/>
        <v>7.5751666998395955</v>
      </c>
      <c r="D185" s="59">
        <f t="shared" ca="1" si="29"/>
        <v>0.30557165954337306</v>
      </c>
      <c r="E185" s="59">
        <f t="shared" ca="1" si="30"/>
        <v>25.278003233607222</v>
      </c>
      <c r="F185" s="59">
        <f t="shared" ca="1" si="31"/>
        <v>0.33165420476982677</v>
      </c>
      <c r="G185" s="59">
        <f t="shared" ca="1" si="32"/>
        <v>8.7010623630550672</v>
      </c>
      <c r="H185" s="59">
        <f t="shared" ca="1" si="33"/>
        <v>41.554232296501887</v>
      </c>
      <c r="K185" s="59">
        <f t="shared" ca="1" si="34"/>
        <v>7.5751666998395955</v>
      </c>
      <c r="L185" s="59">
        <f t="shared" ca="1" si="35"/>
        <v>25.278003233607222</v>
      </c>
      <c r="M185" s="59">
        <f t="shared" ca="1" si="36"/>
        <v>8.7010623630550672</v>
      </c>
      <c r="N185" s="59">
        <f t="shared" ca="1" si="37"/>
        <v>41.554232296501887</v>
      </c>
    </row>
    <row r="186" spans="1:14" x14ac:dyDescent="0.25">
      <c r="A186" s="1">
        <v>180</v>
      </c>
      <c r="B186" s="59">
        <f t="shared" ca="1" si="27"/>
        <v>0.79623755710583788</v>
      </c>
      <c r="C186" s="59">
        <f t="shared" ca="1" si="28"/>
        <v>14.147325799481731</v>
      </c>
      <c r="D186" s="59">
        <f t="shared" ca="1" si="29"/>
        <v>0.91458468776166846</v>
      </c>
      <c r="E186" s="59">
        <f t="shared" ca="1" si="30"/>
        <v>33.804185628663362</v>
      </c>
      <c r="F186" s="59">
        <f t="shared" ca="1" si="31"/>
        <v>0.27491908413824828</v>
      </c>
      <c r="G186" s="59">
        <f t="shared" ca="1" si="32"/>
        <v>8.1905751362973582</v>
      </c>
      <c r="H186" s="59">
        <f t="shared" ca="1" si="33"/>
        <v>56.142086564442451</v>
      </c>
      <c r="K186" s="59">
        <f t="shared" ca="1" si="34"/>
        <v>14.147325799481731</v>
      </c>
      <c r="L186" s="59">
        <f t="shared" ca="1" si="35"/>
        <v>33.804185628663362</v>
      </c>
      <c r="M186" s="59">
        <f t="shared" ca="1" si="36"/>
        <v>8.1905751362973582</v>
      </c>
      <c r="N186" s="59">
        <f t="shared" ca="1" si="37"/>
        <v>56.142086564442451</v>
      </c>
    </row>
    <row r="187" spans="1:14" x14ac:dyDescent="0.25">
      <c r="A187" s="1">
        <v>181</v>
      </c>
      <c r="B187" s="59">
        <f t="shared" ca="1" si="27"/>
        <v>8.3610143692079641E-2</v>
      </c>
      <c r="C187" s="59">
        <f t="shared" ca="1" si="28"/>
        <v>4.1705420116891148</v>
      </c>
      <c r="D187" s="59">
        <f t="shared" ca="1" si="29"/>
        <v>0.41911198041599884</v>
      </c>
      <c r="E187" s="59">
        <f t="shared" ca="1" si="30"/>
        <v>26.867567725823985</v>
      </c>
      <c r="F187" s="59">
        <f t="shared" ca="1" si="31"/>
        <v>0.67981230209781363</v>
      </c>
      <c r="G187" s="59">
        <f t="shared" ca="1" si="32"/>
        <v>11.398357884118777</v>
      </c>
      <c r="H187" s="59">
        <f t="shared" ca="1" si="33"/>
        <v>42.436467621631877</v>
      </c>
      <c r="K187" s="59">
        <f t="shared" ca="1" si="34"/>
        <v>4.1705420116891148</v>
      </c>
      <c r="L187" s="59">
        <f t="shared" ca="1" si="35"/>
        <v>26.867567725823985</v>
      </c>
      <c r="M187" s="59">
        <f t="shared" ca="1" si="36"/>
        <v>11.398357884118777</v>
      </c>
      <c r="N187" s="59">
        <f t="shared" ca="1" si="37"/>
        <v>42.436467621631877</v>
      </c>
    </row>
    <row r="188" spans="1:14" x14ac:dyDescent="0.25">
      <c r="A188" s="1">
        <v>182</v>
      </c>
      <c r="B188" s="59">
        <f t="shared" ca="1" si="27"/>
        <v>0.435098878940131</v>
      </c>
      <c r="C188" s="59">
        <f t="shared" ca="1" si="28"/>
        <v>9.091384305161835</v>
      </c>
      <c r="D188" s="59">
        <f t="shared" ca="1" si="29"/>
        <v>0.26969126114339992</v>
      </c>
      <c r="E188" s="59">
        <f t="shared" ca="1" si="30"/>
        <v>24.775677656007598</v>
      </c>
      <c r="F188" s="59">
        <f t="shared" ca="1" si="31"/>
        <v>0.65470739495035901</v>
      </c>
      <c r="G188" s="59">
        <f t="shared" ca="1" si="32"/>
        <v>11.182898032966516</v>
      </c>
      <c r="H188" s="59">
        <f t="shared" ca="1" si="33"/>
        <v>45.049959994135946</v>
      </c>
      <c r="K188" s="59">
        <f t="shared" ca="1" si="34"/>
        <v>9.091384305161835</v>
      </c>
      <c r="L188" s="59">
        <f t="shared" ca="1" si="35"/>
        <v>24.775677656007598</v>
      </c>
      <c r="M188" s="59">
        <f t="shared" ca="1" si="36"/>
        <v>11.182898032966516</v>
      </c>
      <c r="N188" s="59">
        <f t="shared" ca="1" si="37"/>
        <v>45.049959994135946</v>
      </c>
    </row>
    <row r="189" spans="1:14" x14ac:dyDescent="0.25">
      <c r="A189" s="1">
        <v>183</v>
      </c>
      <c r="B189" s="59">
        <f t="shared" ca="1" si="27"/>
        <v>3.3834946140081201E-2</v>
      </c>
      <c r="C189" s="59">
        <f t="shared" ca="1" si="28"/>
        <v>3.473689245961137</v>
      </c>
      <c r="D189" s="59">
        <f t="shared" ca="1" si="29"/>
        <v>7.7259497614977857E-2</v>
      </c>
      <c r="E189" s="59">
        <f t="shared" ca="1" si="30"/>
        <v>22.081632966609689</v>
      </c>
      <c r="F189" s="59">
        <f t="shared" ca="1" si="31"/>
        <v>0.80457581007856027</v>
      </c>
      <c r="G189" s="59">
        <f t="shared" ca="1" si="32"/>
        <v>12.623749251665178</v>
      </c>
      <c r="H189" s="59">
        <f t="shared" ca="1" si="33"/>
        <v>38.179071464236003</v>
      </c>
      <c r="K189" s="59">
        <f t="shared" ca="1" si="34"/>
        <v>3.473689245961137</v>
      </c>
      <c r="L189" s="59">
        <f t="shared" ca="1" si="35"/>
        <v>22.081632966609689</v>
      </c>
      <c r="M189" s="59">
        <f t="shared" ca="1" si="36"/>
        <v>12.623749251665178</v>
      </c>
      <c r="N189" s="59">
        <f t="shared" ca="1" si="37"/>
        <v>38.179071464236003</v>
      </c>
    </row>
    <row r="190" spans="1:14" x14ac:dyDescent="0.25">
      <c r="A190" s="1">
        <v>184</v>
      </c>
      <c r="B190" s="59">
        <f t="shared" ca="1" si="27"/>
        <v>0.37981031446864844</v>
      </c>
      <c r="C190" s="59">
        <f t="shared" ca="1" si="28"/>
        <v>8.3173444025610781</v>
      </c>
      <c r="D190" s="59">
        <f t="shared" ca="1" si="29"/>
        <v>0.68802734393799281</v>
      </c>
      <c r="E190" s="59">
        <f t="shared" ca="1" si="30"/>
        <v>30.632382815131898</v>
      </c>
      <c r="F190" s="59">
        <f t="shared" ca="1" si="31"/>
        <v>0.71189554234162133</v>
      </c>
      <c r="G190" s="59">
        <f t="shared" ca="1" si="32"/>
        <v>11.686410172913128</v>
      </c>
      <c r="H190" s="59">
        <f t="shared" ca="1" si="33"/>
        <v>50.636137390606102</v>
      </c>
      <c r="K190" s="59">
        <f t="shared" ca="1" si="34"/>
        <v>8.3173444025610781</v>
      </c>
      <c r="L190" s="59">
        <f t="shared" ca="1" si="35"/>
        <v>30.632382815131898</v>
      </c>
      <c r="M190" s="59">
        <f t="shared" ca="1" si="36"/>
        <v>11.686410172913128</v>
      </c>
      <c r="N190" s="59">
        <f t="shared" ca="1" si="37"/>
        <v>50.636137390606102</v>
      </c>
    </row>
    <row r="191" spans="1:14" x14ac:dyDescent="0.25">
      <c r="A191" s="1">
        <v>185</v>
      </c>
      <c r="B191" s="59">
        <f t="shared" ca="1" si="27"/>
        <v>0.3966309334839726</v>
      </c>
      <c r="C191" s="59">
        <f t="shared" ca="1" si="28"/>
        <v>8.552833068775616</v>
      </c>
      <c r="D191" s="59">
        <f t="shared" ca="1" si="29"/>
        <v>2.2325186141249675E-2</v>
      </c>
      <c r="E191" s="59">
        <f t="shared" ca="1" si="30"/>
        <v>21.312552605977494</v>
      </c>
      <c r="F191" s="59">
        <f t="shared" ca="1" si="31"/>
        <v>1.6459678896593277E-2</v>
      </c>
      <c r="G191" s="59">
        <f t="shared" ca="1" si="32"/>
        <v>4.2700584757664277</v>
      </c>
      <c r="H191" s="59">
        <f t="shared" ca="1" si="33"/>
        <v>34.13544415051954</v>
      </c>
      <c r="K191" s="59">
        <f t="shared" ca="1" si="34"/>
        <v>8.552833068775616</v>
      </c>
      <c r="L191" s="59">
        <f t="shared" ca="1" si="35"/>
        <v>21.312552605977494</v>
      </c>
      <c r="M191" s="59">
        <f t="shared" ca="1" si="36"/>
        <v>4.2700584757664277</v>
      </c>
      <c r="N191" s="59">
        <f t="shared" ca="1" si="37"/>
        <v>34.13544415051954</v>
      </c>
    </row>
    <row r="192" spans="1:14" x14ac:dyDescent="0.25">
      <c r="A192" s="1">
        <v>186</v>
      </c>
      <c r="B192" s="59">
        <f t="shared" ca="1" si="27"/>
        <v>0.70261129421570534</v>
      </c>
      <c r="C192" s="59">
        <f t="shared" ca="1" si="28"/>
        <v>12.836558119019875</v>
      </c>
      <c r="D192" s="59">
        <f t="shared" ca="1" si="29"/>
        <v>0.28415920340087331</v>
      </c>
      <c r="E192" s="59">
        <f t="shared" ca="1" si="30"/>
        <v>24.978228847612225</v>
      </c>
      <c r="F192" s="59">
        <f t="shared" ca="1" si="31"/>
        <v>0.27815004251140008</v>
      </c>
      <c r="G192" s="59">
        <f t="shared" ca="1" si="32"/>
        <v>8.2209868958001806</v>
      </c>
      <c r="H192" s="59">
        <f t="shared" ca="1" si="33"/>
        <v>46.035773862432279</v>
      </c>
      <c r="K192" s="59">
        <f t="shared" ca="1" si="34"/>
        <v>12.836558119019875</v>
      </c>
      <c r="L192" s="59">
        <f t="shared" ca="1" si="35"/>
        <v>24.978228847612225</v>
      </c>
      <c r="M192" s="59">
        <f t="shared" ca="1" si="36"/>
        <v>8.2209868958001806</v>
      </c>
      <c r="N192" s="59">
        <f t="shared" ca="1" si="37"/>
        <v>46.035773862432279</v>
      </c>
    </row>
    <row r="193" spans="1:14" x14ac:dyDescent="0.25">
      <c r="A193" s="1">
        <v>187</v>
      </c>
      <c r="B193" s="59">
        <f t="shared" ca="1" si="27"/>
        <v>0.247089840764951</v>
      </c>
      <c r="C193" s="59">
        <f t="shared" ca="1" si="28"/>
        <v>6.4592577707093142</v>
      </c>
      <c r="D193" s="59">
        <f t="shared" ca="1" si="29"/>
        <v>0.44641024543752295</v>
      </c>
      <c r="E193" s="59">
        <f t="shared" ca="1" si="30"/>
        <v>27.249743436125321</v>
      </c>
      <c r="F193" s="59">
        <f t="shared" ca="1" si="31"/>
        <v>0.5134473219016179</v>
      </c>
      <c r="G193" s="59">
        <f t="shared" ca="1" si="32"/>
        <v>10.094772816652487</v>
      </c>
      <c r="H193" s="59">
        <f t="shared" ca="1" si="33"/>
        <v>43.803774023487122</v>
      </c>
      <c r="K193" s="59">
        <f t="shared" ca="1" si="34"/>
        <v>6.4592577707093142</v>
      </c>
      <c r="L193" s="59">
        <f t="shared" ca="1" si="35"/>
        <v>27.249743436125321</v>
      </c>
      <c r="M193" s="59">
        <f t="shared" ca="1" si="36"/>
        <v>10.094772816652487</v>
      </c>
      <c r="N193" s="59">
        <f t="shared" ca="1" si="37"/>
        <v>43.803774023487122</v>
      </c>
    </row>
    <row r="194" spans="1:14" x14ac:dyDescent="0.25">
      <c r="A194" s="1">
        <v>188</v>
      </c>
      <c r="B194" s="59">
        <f t="shared" ca="1" si="27"/>
        <v>0.12456263487515518</v>
      </c>
      <c r="C194" s="59">
        <f t="shared" ca="1" si="28"/>
        <v>4.7438768882521725</v>
      </c>
      <c r="D194" s="59">
        <f t="shared" ca="1" si="29"/>
        <v>0.87451663246299594</v>
      </c>
      <c r="E194" s="59">
        <f t="shared" ca="1" si="30"/>
        <v>33.243232854481946</v>
      </c>
      <c r="F194" s="59">
        <f t="shared" ca="1" si="31"/>
        <v>0.84288941975500853</v>
      </c>
      <c r="G194" s="59">
        <f t="shared" ca="1" si="32"/>
        <v>13.076119667470838</v>
      </c>
      <c r="H194" s="59">
        <f t="shared" ca="1" si="33"/>
        <v>51.063229410204954</v>
      </c>
      <c r="K194" s="59">
        <f t="shared" ca="1" si="34"/>
        <v>4.7438768882521725</v>
      </c>
      <c r="L194" s="59">
        <f t="shared" ca="1" si="35"/>
        <v>33.243232854481946</v>
      </c>
      <c r="M194" s="59">
        <f t="shared" ca="1" si="36"/>
        <v>13.076119667470838</v>
      </c>
      <c r="N194" s="59">
        <f t="shared" ca="1" si="37"/>
        <v>51.063229410204954</v>
      </c>
    </row>
    <row r="195" spans="1:14" x14ac:dyDescent="0.25">
      <c r="A195" s="1">
        <v>189</v>
      </c>
      <c r="B195" s="59">
        <f t="shared" ca="1" si="27"/>
        <v>0.19280656244203731</v>
      </c>
      <c r="C195" s="59">
        <f t="shared" ca="1" si="28"/>
        <v>5.6992918741885221</v>
      </c>
      <c r="D195" s="59">
        <f t="shared" ca="1" si="29"/>
        <v>0.55706482241509736</v>
      </c>
      <c r="E195" s="59">
        <f t="shared" ca="1" si="30"/>
        <v>28.798907513811365</v>
      </c>
      <c r="F195" s="59">
        <f t="shared" ca="1" si="31"/>
        <v>0.88694179871575607</v>
      </c>
      <c r="G195" s="59">
        <f t="shared" ca="1" si="32"/>
        <v>13.671381108349003</v>
      </c>
      <c r="H195" s="59">
        <f t="shared" ca="1" si="33"/>
        <v>48.169580496348892</v>
      </c>
      <c r="K195" s="59">
        <f t="shared" ca="1" si="34"/>
        <v>5.6992918741885221</v>
      </c>
      <c r="L195" s="59">
        <f t="shared" ca="1" si="35"/>
        <v>28.798907513811365</v>
      </c>
      <c r="M195" s="59">
        <f t="shared" ca="1" si="36"/>
        <v>13.671381108349003</v>
      </c>
      <c r="N195" s="59">
        <f t="shared" ca="1" si="37"/>
        <v>48.169580496348892</v>
      </c>
    </row>
    <row r="196" spans="1:14" x14ac:dyDescent="0.25">
      <c r="A196" s="1">
        <v>190</v>
      </c>
      <c r="B196" s="59">
        <f t="shared" ca="1" si="27"/>
        <v>0.60722638117046901</v>
      </c>
      <c r="C196" s="59">
        <f t="shared" ca="1" si="28"/>
        <v>11.501169336386566</v>
      </c>
      <c r="D196" s="59">
        <f t="shared" ca="1" si="29"/>
        <v>0.56770986610393959</v>
      </c>
      <c r="E196" s="59">
        <f t="shared" ca="1" si="30"/>
        <v>28.947938125455153</v>
      </c>
      <c r="F196" s="59">
        <f t="shared" ca="1" si="31"/>
        <v>0.89197858945252861</v>
      </c>
      <c r="G196" s="59">
        <f t="shared" ca="1" si="32"/>
        <v>13.746371528024106</v>
      </c>
      <c r="H196" s="59">
        <f t="shared" ca="1" si="33"/>
        <v>54.195478989865826</v>
      </c>
      <c r="K196" s="59">
        <f t="shared" ca="1" si="34"/>
        <v>11.501169336386566</v>
      </c>
      <c r="L196" s="59">
        <f t="shared" ca="1" si="35"/>
        <v>28.947938125455153</v>
      </c>
      <c r="M196" s="59">
        <f t="shared" ca="1" si="36"/>
        <v>13.746371528024106</v>
      </c>
      <c r="N196" s="59">
        <f t="shared" ca="1" si="37"/>
        <v>54.195478989865826</v>
      </c>
    </row>
    <row r="197" spans="1:14" x14ac:dyDescent="0.25">
      <c r="A197" s="1">
        <v>191</v>
      </c>
      <c r="B197" s="59">
        <f t="shared" ca="1" si="27"/>
        <v>0.38699024160925355</v>
      </c>
      <c r="C197" s="59">
        <f t="shared" ca="1" si="28"/>
        <v>8.4178633825295499</v>
      </c>
      <c r="D197" s="59">
        <f t="shared" ca="1" si="29"/>
        <v>0.6476574539656843</v>
      </c>
      <c r="E197" s="59">
        <f t="shared" ca="1" si="30"/>
        <v>30.067204355519578</v>
      </c>
      <c r="F197" s="59">
        <f t="shared" ca="1" si="31"/>
        <v>0.53363220662136457</v>
      </c>
      <c r="G197" s="59">
        <f t="shared" ca="1" si="32"/>
        <v>10.239523407990657</v>
      </c>
      <c r="H197" s="59">
        <f t="shared" ca="1" si="33"/>
        <v>48.724591146039785</v>
      </c>
      <c r="K197" s="59">
        <f t="shared" ca="1" si="34"/>
        <v>8.4178633825295499</v>
      </c>
      <c r="L197" s="59">
        <f t="shared" ca="1" si="35"/>
        <v>30.067204355519578</v>
      </c>
      <c r="M197" s="59">
        <f t="shared" ca="1" si="36"/>
        <v>10.239523407990657</v>
      </c>
      <c r="N197" s="59">
        <f t="shared" ca="1" si="37"/>
        <v>48.724591146039785</v>
      </c>
    </row>
    <row r="198" spans="1:14" x14ac:dyDescent="0.25">
      <c r="A198" s="1">
        <v>192</v>
      </c>
      <c r="B198" s="59">
        <f t="shared" ca="1" si="27"/>
        <v>0.88977529280208301</v>
      </c>
      <c r="C198" s="59">
        <f t="shared" ca="1" si="28"/>
        <v>15.456854099229162</v>
      </c>
      <c r="D198" s="59">
        <f t="shared" ca="1" si="29"/>
        <v>0.72948509931069916</v>
      </c>
      <c r="E198" s="59">
        <f t="shared" ca="1" si="30"/>
        <v>31.212791390349789</v>
      </c>
      <c r="F198" s="59">
        <f t="shared" ca="1" si="31"/>
        <v>0.47633243587190743</v>
      </c>
      <c r="G198" s="59">
        <f t="shared" ca="1" si="32"/>
        <v>9.8323186924679469</v>
      </c>
      <c r="H198" s="59">
        <f t="shared" ca="1" si="33"/>
        <v>56.501964182046905</v>
      </c>
      <c r="K198" s="59">
        <f t="shared" ca="1" si="34"/>
        <v>15.456854099229162</v>
      </c>
      <c r="L198" s="59">
        <f t="shared" ca="1" si="35"/>
        <v>31.212791390349789</v>
      </c>
      <c r="M198" s="59">
        <f t="shared" ca="1" si="36"/>
        <v>9.8323186924679469</v>
      </c>
      <c r="N198" s="59">
        <f t="shared" ca="1" si="37"/>
        <v>56.501964182046905</v>
      </c>
    </row>
    <row r="199" spans="1:14" x14ac:dyDescent="0.25">
      <c r="A199" s="1">
        <v>193</v>
      </c>
      <c r="B199" s="59">
        <f t="shared" ca="1" si="27"/>
        <v>0.18372507714374564</v>
      </c>
      <c r="C199" s="59">
        <f t="shared" ca="1" si="28"/>
        <v>5.5721510800124392</v>
      </c>
      <c r="D199" s="59">
        <f t="shared" ca="1" si="29"/>
        <v>0.26455251498389165</v>
      </c>
      <c r="E199" s="59">
        <f t="shared" ca="1" si="30"/>
        <v>24.703735209774482</v>
      </c>
      <c r="F199" s="59">
        <f t="shared" ca="1" si="31"/>
        <v>0.40151385849147303</v>
      </c>
      <c r="G199" s="59">
        <f t="shared" ca="1" si="32"/>
        <v>9.2728269649468533</v>
      </c>
      <c r="H199" s="59">
        <f t="shared" ca="1" si="33"/>
        <v>39.548713254733777</v>
      </c>
      <c r="K199" s="59">
        <f t="shared" ca="1" si="34"/>
        <v>5.5721510800124392</v>
      </c>
      <c r="L199" s="59">
        <f t="shared" ca="1" si="35"/>
        <v>24.703735209774482</v>
      </c>
      <c r="M199" s="59">
        <f t="shared" ca="1" si="36"/>
        <v>9.2728269649468533</v>
      </c>
      <c r="N199" s="59">
        <f t="shared" ca="1" si="37"/>
        <v>39.548713254733777</v>
      </c>
    </row>
    <row r="200" spans="1:14" x14ac:dyDescent="0.25">
      <c r="A200" s="1">
        <v>194</v>
      </c>
      <c r="B200" s="59">
        <f t="shared" ref="B200:B206" ca="1" si="38">RAND()</f>
        <v>0.6376225384193116</v>
      </c>
      <c r="C200" s="59">
        <f t="shared" ref="C200:C206" ca="1" si="39">3+B200*(17-3)</f>
        <v>11.926715537870363</v>
      </c>
      <c r="D200" s="59">
        <f t="shared" ref="D200:D206" ca="1" si="40">RAND()</f>
        <v>4.0956458846212795E-2</v>
      </c>
      <c r="E200" s="59">
        <f t="shared" ref="E200:E206" ca="1" si="41">7*(3+D200*(5-3))</f>
        <v>21.57339042384698</v>
      </c>
      <c r="F200" s="59">
        <f t="shared" ref="F200:F206" ca="1" si="42">RAND()</f>
        <v>0.77267267596945766</v>
      </c>
      <c r="G200" s="59">
        <f t="shared" ref="G200:G206" ca="1" si="43">IF(F200&lt;=0.5,3+SQRT(98*F200),17-SQRT(98*(1-F200)))</f>
        <v>12.280034136247048</v>
      </c>
      <c r="H200" s="59">
        <f t="shared" ref="H200:H206" ca="1" si="44">C200+E200+G200</f>
        <v>45.780140097964392</v>
      </c>
      <c r="K200" s="59">
        <f t="shared" ref="K200:K206" ca="1" si="45">C200</f>
        <v>11.926715537870363</v>
      </c>
      <c r="L200" s="59">
        <f t="shared" ref="L200:L206" ca="1" si="46">E200</f>
        <v>21.57339042384698</v>
      </c>
      <c r="M200" s="59">
        <f t="shared" ref="M200:M206" ca="1" si="47">G200</f>
        <v>12.280034136247048</v>
      </c>
      <c r="N200" s="59">
        <f t="shared" ref="N200:N206" ca="1" si="48">H200</f>
        <v>45.780140097964392</v>
      </c>
    </row>
    <row r="201" spans="1:14" x14ac:dyDescent="0.25">
      <c r="A201" s="1">
        <v>195</v>
      </c>
      <c r="B201" s="59">
        <f t="shared" ca="1" si="38"/>
        <v>0.15507839340642493</v>
      </c>
      <c r="C201" s="59">
        <f t="shared" ca="1" si="39"/>
        <v>5.1710975076899492</v>
      </c>
      <c r="D201" s="59">
        <f t="shared" ca="1" si="40"/>
        <v>0.29508479808263544</v>
      </c>
      <c r="E201" s="59">
        <f t="shared" ca="1" si="41"/>
        <v>25.131187173156896</v>
      </c>
      <c r="F201" s="59">
        <f t="shared" ca="1" si="42"/>
        <v>0.25397660754105766</v>
      </c>
      <c r="G201" s="59">
        <f t="shared" ca="1" si="43"/>
        <v>7.9889585625683095</v>
      </c>
      <c r="H201" s="59">
        <f t="shared" ca="1" si="44"/>
        <v>38.291243243415153</v>
      </c>
      <c r="K201" s="59">
        <f t="shared" ca="1" si="45"/>
        <v>5.1710975076899492</v>
      </c>
      <c r="L201" s="59">
        <f t="shared" ca="1" si="46"/>
        <v>25.131187173156896</v>
      </c>
      <c r="M201" s="59">
        <f t="shared" ca="1" si="47"/>
        <v>7.9889585625683095</v>
      </c>
      <c r="N201" s="59">
        <f t="shared" ca="1" si="48"/>
        <v>38.291243243415153</v>
      </c>
    </row>
    <row r="202" spans="1:14" x14ac:dyDescent="0.25">
      <c r="A202" s="1">
        <v>196</v>
      </c>
      <c r="B202" s="59">
        <f t="shared" ca="1" si="38"/>
        <v>0.55524034248591214</v>
      </c>
      <c r="C202" s="59">
        <f t="shared" ca="1" si="39"/>
        <v>10.77336479480277</v>
      </c>
      <c r="D202" s="59">
        <f t="shared" ca="1" si="40"/>
        <v>0.82673962429912018</v>
      </c>
      <c r="E202" s="59">
        <f t="shared" ca="1" si="41"/>
        <v>32.574354740187687</v>
      </c>
      <c r="F202" s="59">
        <f t="shared" ca="1" si="42"/>
        <v>0.99956464203992501</v>
      </c>
      <c r="G202" s="59">
        <f t="shared" ca="1" si="43"/>
        <v>16.793444728735022</v>
      </c>
      <c r="H202" s="59">
        <f t="shared" ca="1" si="44"/>
        <v>60.141164263725486</v>
      </c>
      <c r="K202" s="59">
        <f t="shared" ca="1" si="45"/>
        <v>10.77336479480277</v>
      </c>
      <c r="L202" s="59">
        <f t="shared" ca="1" si="46"/>
        <v>32.574354740187687</v>
      </c>
      <c r="M202" s="59">
        <f t="shared" ca="1" si="47"/>
        <v>16.793444728735022</v>
      </c>
      <c r="N202" s="59">
        <f t="shared" ca="1" si="48"/>
        <v>60.141164263725486</v>
      </c>
    </row>
    <row r="203" spans="1:14" x14ac:dyDescent="0.25">
      <c r="A203" s="1">
        <v>197</v>
      </c>
      <c r="B203" s="59">
        <f t="shared" ca="1" si="38"/>
        <v>0.39464456753102484</v>
      </c>
      <c r="C203" s="59">
        <f t="shared" ca="1" si="39"/>
        <v>8.5250239454343486</v>
      </c>
      <c r="D203" s="59">
        <f t="shared" ca="1" si="40"/>
        <v>0.76222986455904618</v>
      </c>
      <c r="E203" s="59">
        <f t="shared" ca="1" si="41"/>
        <v>31.671218103826646</v>
      </c>
      <c r="F203" s="59">
        <f t="shared" ca="1" si="42"/>
        <v>0.97000269063069033</v>
      </c>
      <c r="G203" s="59">
        <f t="shared" ca="1" si="43"/>
        <v>15.285434072952473</v>
      </c>
      <c r="H203" s="59">
        <f t="shared" ca="1" si="44"/>
        <v>55.481676122213472</v>
      </c>
      <c r="K203" s="59">
        <f t="shared" ca="1" si="45"/>
        <v>8.5250239454343486</v>
      </c>
      <c r="L203" s="59">
        <f t="shared" ca="1" si="46"/>
        <v>31.671218103826646</v>
      </c>
      <c r="M203" s="59">
        <f t="shared" ca="1" si="47"/>
        <v>15.285434072952473</v>
      </c>
      <c r="N203" s="59">
        <f t="shared" ca="1" si="48"/>
        <v>55.481676122213472</v>
      </c>
    </row>
    <row r="204" spans="1:14" x14ac:dyDescent="0.25">
      <c r="A204" s="1">
        <v>198</v>
      </c>
      <c r="B204" s="59">
        <f t="shared" ca="1" si="38"/>
        <v>0.11786339208396779</v>
      </c>
      <c r="C204" s="59">
        <f t="shared" ca="1" si="39"/>
        <v>4.650087489175549</v>
      </c>
      <c r="D204" s="59">
        <f t="shared" ca="1" si="40"/>
        <v>1.684668963853253E-2</v>
      </c>
      <c r="E204" s="59">
        <f t="shared" ca="1" si="41"/>
        <v>21.235853654939458</v>
      </c>
      <c r="F204" s="59">
        <f t="shared" ca="1" si="42"/>
        <v>0.75165476194942404</v>
      </c>
      <c r="G204" s="59">
        <f t="shared" ca="1" si="43"/>
        <v>12.066661036482852</v>
      </c>
      <c r="H204" s="59">
        <f t="shared" ca="1" si="44"/>
        <v>37.952602180597864</v>
      </c>
      <c r="K204" s="59">
        <f t="shared" ca="1" si="45"/>
        <v>4.650087489175549</v>
      </c>
      <c r="L204" s="59">
        <f t="shared" ca="1" si="46"/>
        <v>21.235853654939458</v>
      </c>
      <c r="M204" s="59">
        <f t="shared" ca="1" si="47"/>
        <v>12.066661036482852</v>
      </c>
      <c r="N204" s="59">
        <f t="shared" ca="1" si="48"/>
        <v>37.952602180597864</v>
      </c>
    </row>
    <row r="205" spans="1:14" x14ac:dyDescent="0.25">
      <c r="A205" s="1">
        <v>199</v>
      </c>
      <c r="B205" s="59">
        <f t="shared" ca="1" si="38"/>
        <v>0.97089690127105055</v>
      </c>
      <c r="C205" s="59">
        <f t="shared" ca="1" si="39"/>
        <v>16.592556617794706</v>
      </c>
      <c r="D205" s="59">
        <f t="shared" ca="1" si="40"/>
        <v>0.32835939472942999</v>
      </c>
      <c r="E205" s="59">
        <f t="shared" ca="1" si="41"/>
        <v>25.597031526212017</v>
      </c>
      <c r="F205" s="59">
        <f t="shared" ca="1" si="42"/>
        <v>8.337043854409687E-2</v>
      </c>
      <c r="G205" s="59">
        <f t="shared" ca="1" si="43"/>
        <v>5.8583741842735524</v>
      </c>
      <c r="H205" s="59">
        <f t="shared" ca="1" si="44"/>
        <v>48.047962328280271</v>
      </c>
      <c r="K205" s="59">
        <f t="shared" ca="1" si="45"/>
        <v>16.592556617794706</v>
      </c>
      <c r="L205" s="59">
        <f t="shared" ca="1" si="46"/>
        <v>25.597031526212017</v>
      </c>
      <c r="M205" s="59">
        <f t="shared" ca="1" si="47"/>
        <v>5.8583741842735524</v>
      </c>
      <c r="N205" s="59">
        <f t="shared" ca="1" si="48"/>
        <v>48.047962328280271</v>
      </c>
    </row>
    <row r="206" spans="1:14" x14ac:dyDescent="0.25">
      <c r="A206" s="1">
        <v>200</v>
      </c>
      <c r="B206" s="59">
        <f t="shared" ca="1" si="38"/>
        <v>0.32456201563893161</v>
      </c>
      <c r="C206" s="59">
        <f t="shared" ca="1" si="39"/>
        <v>7.5438682189450423</v>
      </c>
      <c r="D206" s="59">
        <f t="shared" ca="1" si="40"/>
        <v>0.58936020361737929</v>
      </c>
      <c r="E206" s="59">
        <f t="shared" ca="1" si="41"/>
        <v>29.251042850643309</v>
      </c>
      <c r="F206" s="59">
        <f t="shared" ca="1" si="42"/>
        <v>2.7017762853657201E-2</v>
      </c>
      <c r="G206" s="59">
        <f t="shared" ca="1" si="43"/>
        <v>4.6271879914928107</v>
      </c>
      <c r="H206" s="59">
        <f t="shared" ca="1" si="44"/>
        <v>41.422099061081163</v>
      </c>
      <c r="K206" s="59">
        <f t="shared" ca="1" si="45"/>
        <v>7.5438682189450423</v>
      </c>
      <c r="L206" s="59">
        <f t="shared" ca="1" si="46"/>
        <v>29.251042850643309</v>
      </c>
      <c r="M206" s="59">
        <f t="shared" ca="1" si="47"/>
        <v>4.6271879914928107</v>
      </c>
      <c r="N206" s="59">
        <f t="shared" ca="1" si="48"/>
        <v>41.422099061081163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8</xdr:col>
                <xdr:colOff>476250</xdr:colOff>
                <xdr:row>3</xdr:row>
                <xdr:rowOff>66675</xdr:rowOff>
              </from>
              <to>
                <xdr:col>9</xdr:col>
                <xdr:colOff>571500</xdr:colOff>
                <xdr:row>4</xdr:row>
                <xdr:rowOff>152400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H22"/>
  <sheetViews>
    <sheetView topLeftCell="B1" workbookViewId="0">
      <selection activeCell="B1" sqref="B1"/>
    </sheetView>
  </sheetViews>
  <sheetFormatPr defaultRowHeight="15" x14ac:dyDescent="0.25"/>
  <sheetData>
    <row r="1" spans="1:8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</row>
    <row r="2" spans="1:8" x14ac:dyDescent="0.25">
      <c r="A2" s="1">
        <v>1</v>
      </c>
      <c r="B2" s="16">
        <f ca="1">RAND()</f>
        <v>0.1665245992939236</v>
      </c>
      <c r="C2" s="16">
        <f t="shared" ref="C2:G2" ca="1" si="0">RAND()</f>
        <v>6.7301405210964282E-2</v>
      </c>
      <c r="D2" s="16">
        <f t="shared" ca="1" si="0"/>
        <v>0.68569410111445195</v>
      </c>
      <c r="E2" s="16">
        <f t="shared" ca="1" si="0"/>
        <v>3.0646037236932155E-2</v>
      </c>
      <c r="F2" s="16">
        <f t="shared" ca="1" si="0"/>
        <v>0.98260578425613432</v>
      </c>
      <c r="G2" s="16">
        <f t="shared" ca="1" si="0"/>
        <v>0.59219380732117444</v>
      </c>
      <c r="H2" s="74">
        <f ca="1">SUM(B2:G2)</f>
        <v>2.5249657344335805</v>
      </c>
    </row>
    <row r="3" spans="1:8" x14ac:dyDescent="0.25">
      <c r="A3" s="1">
        <v>2</v>
      </c>
      <c r="B3" s="16">
        <f t="shared" ref="B3:G22" ca="1" si="1">RAND()</f>
        <v>0.40548741959846957</v>
      </c>
      <c r="C3" s="16">
        <f t="shared" ca="1" si="1"/>
        <v>0.65076068506438178</v>
      </c>
      <c r="D3" s="16">
        <f t="shared" ca="1" si="1"/>
        <v>0.53540740972829082</v>
      </c>
      <c r="E3" s="16">
        <f t="shared" ca="1" si="1"/>
        <v>0.36004241379773272</v>
      </c>
      <c r="F3" s="16">
        <f t="shared" ca="1" si="1"/>
        <v>0.6613631107365785</v>
      </c>
      <c r="G3" s="16">
        <f t="shared" ca="1" si="1"/>
        <v>0.16403054199422962</v>
      </c>
      <c r="H3" s="74">
        <f t="shared" ref="H3:H22" ca="1" si="2">SUM(B3:G3)</f>
        <v>2.7770915809196826</v>
      </c>
    </row>
    <row r="4" spans="1:8" x14ac:dyDescent="0.25">
      <c r="A4" s="1">
        <v>3</v>
      </c>
      <c r="B4" s="16">
        <f t="shared" ca="1" si="1"/>
        <v>0.39561686646445937</v>
      </c>
      <c r="C4" s="16">
        <f t="shared" ca="1" si="1"/>
        <v>0.53699367664298214</v>
      </c>
      <c r="D4" s="16">
        <f t="shared" ca="1" si="1"/>
        <v>4.859387851619279E-2</v>
      </c>
      <c r="E4" s="16">
        <f t="shared" ca="1" si="1"/>
        <v>4.0159892623205184E-2</v>
      </c>
      <c r="F4" s="16">
        <f t="shared" ca="1" si="1"/>
        <v>0.673585877649717</v>
      </c>
      <c r="G4" s="16">
        <f t="shared" ca="1" si="1"/>
        <v>0.68885124446681711</v>
      </c>
      <c r="H4" s="74">
        <f t="shared" ca="1" si="2"/>
        <v>2.3838014363633735</v>
      </c>
    </row>
    <row r="5" spans="1:8" x14ac:dyDescent="0.25">
      <c r="A5" s="1">
        <v>4</v>
      </c>
      <c r="B5" s="16">
        <f t="shared" ca="1" si="1"/>
        <v>0.88429102380409053</v>
      </c>
      <c r="C5" s="16">
        <f t="shared" ca="1" si="1"/>
        <v>0.42861015551984583</v>
      </c>
      <c r="D5" s="16">
        <f t="shared" ca="1" si="1"/>
        <v>0.86010910953979169</v>
      </c>
      <c r="E5" s="16">
        <f t="shared" ca="1" si="1"/>
        <v>0.27609381086053841</v>
      </c>
      <c r="F5" s="16">
        <f t="shared" ca="1" si="1"/>
        <v>8.9003384705118704E-2</v>
      </c>
      <c r="G5" s="16">
        <f t="shared" ca="1" si="1"/>
        <v>0.52681312610585862</v>
      </c>
      <c r="H5" s="74">
        <f t="shared" ca="1" si="2"/>
        <v>3.0649206105352436</v>
      </c>
    </row>
    <row r="6" spans="1:8" x14ac:dyDescent="0.25">
      <c r="A6" s="1">
        <v>5</v>
      </c>
      <c r="B6" s="16">
        <f t="shared" ca="1" si="1"/>
        <v>4.3537615643303385E-2</v>
      </c>
      <c r="C6" s="16">
        <f t="shared" ca="1" si="1"/>
        <v>0.36365536746158755</v>
      </c>
      <c r="D6" s="16">
        <f t="shared" ca="1" si="1"/>
        <v>0.19304636192637181</v>
      </c>
      <c r="E6" s="16">
        <f t="shared" ca="1" si="1"/>
        <v>0.8339719356531643</v>
      </c>
      <c r="F6" s="16">
        <f t="shared" ca="1" si="1"/>
        <v>0.80307195984096014</v>
      </c>
      <c r="G6" s="16">
        <f t="shared" ca="1" si="1"/>
        <v>0.95128475712565508</v>
      </c>
      <c r="H6" s="74">
        <f t="shared" ca="1" si="2"/>
        <v>3.1885679976510426</v>
      </c>
    </row>
    <row r="7" spans="1:8" x14ac:dyDescent="0.25">
      <c r="A7" s="1">
        <v>6</v>
      </c>
      <c r="B7" s="16">
        <f t="shared" ca="1" si="1"/>
        <v>0.27160898291632662</v>
      </c>
      <c r="C7" s="16">
        <f t="shared" ca="1" si="1"/>
        <v>7.1597541463457093E-2</v>
      </c>
      <c r="D7" s="16">
        <f t="shared" ca="1" si="1"/>
        <v>0.90259183438993196</v>
      </c>
      <c r="E7" s="16">
        <f t="shared" ca="1" si="1"/>
        <v>0.37547035788900807</v>
      </c>
      <c r="F7" s="16">
        <f t="shared" ca="1" si="1"/>
        <v>0.88350539501181191</v>
      </c>
      <c r="G7" s="16">
        <f t="shared" ca="1" si="1"/>
        <v>0.4306589530109135</v>
      </c>
      <c r="H7" s="74">
        <f t="shared" ca="1" si="2"/>
        <v>2.9354330646814488</v>
      </c>
    </row>
    <row r="8" spans="1:8" x14ac:dyDescent="0.25">
      <c r="A8" s="1">
        <v>7</v>
      </c>
      <c r="B8" s="16">
        <f t="shared" ca="1" si="1"/>
        <v>0.96912674141465494</v>
      </c>
      <c r="C8" s="16">
        <f t="shared" ca="1" si="1"/>
        <v>0.1413729720023571</v>
      </c>
      <c r="D8" s="16">
        <f t="shared" ca="1" si="1"/>
        <v>0.72301964173478539</v>
      </c>
      <c r="E8" s="16">
        <f t="shared" ca="1" si="1"/>
        <v>0.88756106443744964</v>
      </c>
      <c r="F8" s="16">
        <f t="shared" ca="1" si="1"/>
        <v>0.80984396698012151</v>
      </c>
      <c r="G8" s="16">
        <f t="shared" ca="1" si="1"/>
        <v>0.28473209961919721</v>
      </c>
      <c r="H8" s="74">
        <f t="shared" ca="1" si="2"/>
        <v>3.815656486188566</v>
      </c>
    </row>
    <row r="9" spans="1:8" x14ac:dyDescent="0.25">
      <c r="A9" s="1">
        <v>8</v>
      </c>
      <c r="B9" s="16">
        <f t="shared" ca="1" si="1"/>
        <v>0.99860521659129742</v>
      </c>
      <c r="C9" s="16">
        <f t="shared" ca="1" si="1"/>
        <v>0.71405886293157717</v>
      </c>
      <c r="D9" s="16">
        <f t="shared" ca="1" si="1"/>
        <v>4.1318361910194112E-2</v>
      </c>
      <c r="E9" s="16">
        <f t="shared" ca="1" si="1"/>
        <v>0.11897421590684099</v>
      </c>
      <c r="F9" s="16">
        <f t="shared" ca="1" si="1"/>
        <v>0.42546277292228063</v>
      </c>
      <c r="G9" s="16">
        <f t="shared" ca="1" si="1"/>
        <v>0.59231982797750737</v>
      </c>
      <c r="H9" s="74">
        <f t="shared" ca="1" si="2"/>
        <v>2.8907392582396976</v>
      </c>
    </row>
    <row r="10" spans="1:8" x14ac:dyDescent="0.25">
      <c r="A10" s="1">
        <v>9</v>
      </c>
      <c r="B10" s="16">
        <f t="shared" ca="1" si="1"/>
        <v>0.44869656531346302</v>
      </c>
      <c r="C10" s="16">
        <f t="shared" ca="1" si="1"/>
        <v>0.3481128513524937</v>
      </c>
      <c r="D10" s="16">
        <f t="shared" ca="1" si="1"/>
        <v>0.52996906544082822</v>
      </c>
      <c r="E10" s="16">
        <f t="shared" ca="1" si="1"/>
        <v>0.70543385317598528</v>
      </c>
      <c r="F10" s="16">
        <f t="shared" ca="1" si="1"/>
        <v>0.86321544080821089</v>
      </c>
      <c r="G10" s="16">
        <f t="shared" ca="1" si="1"/>
        <v>0.15034206053606713</v>
      </c>
      <c r="H10" s="74">
        <f t="shared" ca="1" si="2"/>
        <v>3.0457698366270485</v>
      </c>
    </row>
    <row r="11" spans="1:8" x14ac:dyDescent="0.25">
      <c r="A11" s="1">
        <v>10</v>
      </c>
      <c r="B11" s="16">
        <f t="shared" ca="1" si="1"/>
        <v>0.65231970397161099</v>
      </c>
      <c r="C11" s="16">
        <f t="shared" ca="1" si="1"/>
        <v>0.14454447236498769</v>
      </c>
      <c r="D11" s="16">
        <f t="shared" ca="1" si="1"/>
        <v>0.328385910936555</v>
      </c>
      <c r="E11" s="16">
        <f t="shared" ca="1" si="1"/>
        <v>0.66951426372110667</v>
      </c>
      <c r="F11" s="16">
        <f t="shared" ca="1" si="1"/>
        <v>0.3818217281317583</v>
      </c>
      <c r="G11" s="16">
        <f t="shared" ca="1" si="1"/>
        <v>0.50733746541619384</v>
      </c>
      <c r="H11" s="74">
        <f t="shared" ca="1" si="2"/>
        <v>2.6839235445422123</v>
      </c>
    </row>
    <row r="12" spans="1:8" x14ac:dyDescent="0.25">
      <c r="A12" s="1">
        <v>11</v>
      </c>
      <c r="B12" s="16">
        <f t="shared" ca="1" si="1"/>
        <v>0.87351241454720074</v>
      </c>
      <c r="C12" s="16">
        <f t="shared" ca="1" si="1"/>
        <v>0.89056648151297169</v>
      </c>
      <c r="D12" s="16">
        <f t="shared" ca="1" si="1"/>
        <v>1.0358634751820084E-2</v>
      </c>
      <c r="E12" s="16">
        <f t="shared" ca="1" si="1"/>
        <v>0.41621692338888416</v>
      </c>
      <c r="F12" s="16">
        <f t="shared" ca="1" si="1"/>
        <v>0.86521190643988244</v>
      </c>
      <c r="G12" s="16">
        <f t="shared" ca="1" si="1"/>
        <v>0.46460090544894705</v>
      </c>
      <c r="H12" s="74">
        <f t="shared" ca="1" si="2"/>
        <v>3.5204672660897058</v>
      </c>
    </row>
    <row r="13" spans="1:8" x14ac:dyDescent="0.25">
      <c r="A13" s="1">
        <v>12</v>
      </c>
      <c r="B13" s="16">
        <f t="shared" ca="1" si="1"/>
        <v>0.53497605058868536</v>
      </c>
      <c r="C13" s="16">
        <f t="shared" ca="1" si="1"/>
        <v>0.92037880217452905</v>
      </c>
      <c r="D13" s="16">
        <f t="shared" ca="1" si="1"/>
        <v>0.86933549163928103</v>
      </c>
      <c r="E13" s="16">
        <f t="shared" ca="1" si="1"/>
        <v>0.37558479965997504</v>
      </c>
      <c r="F13" s="16">
        <f t="shared" ca="1" si="1"/>
        <v>0.67498638903497521</v>
      </c>
      <c r="G13" s="16">
        <f t="shared" ca="1" si="1"/>
        <v>0.55896389922851597</v>
      </c>
      <c r="H13" s="74">
        <f t="shared" ca="1" si="2"/>
        <v>3.9342254323259613</v>
      </c>
    </row>
    <row r="14" spans="1:8" x14ac:dyDescent="0.25">
      <c r="A14" s="1">
        <v>13</v>
      </c>
      <c r="B14" s="16">
        <f t="shared" ca="1" si="1"/>
        <v>0.73954546367897012</v>
      </c>
      <c r="C14" s="16">
        <f t="shared" ca="1" si="1"/>
        <v>0.41291545425345499</v>
      </c>
      <c r="D14" s="16">
        <f t="shared" ca="1" si="1"/>
        <v>0.49444168857983317</v>
      </c>
      <c r="E14" s="16">
        <f t="shared" ca="1" si="1"/>
        <v>0.66612740290872663</v>
      </c>
      <c r="F14" s="16">
        <f t="shared" ca="1" si="1"/>
        <v>0.76455425497409313</v>
      </c>
      <c r="G14" s="16">
        <f t="shared" ca="1" si="1"/>
        <v>0.74268745861698116</v>
      </c>
      <c r="H14" s="74">
        <f t="shared" ca="1" si="2"/>
        <v>3.8202717230120591</v>
      </c>
    </row>
    <row r="15" spans="1:8" x14ac:dyDescent="0.25">
      <c r="A15" s="1">
        <v>14</v>
      </c>
      <c r="B15" s="16">
        <f t="shared" ca="1" si="1"/>
        <v>9.6578631401310289E-2</v>
      </c>
      <c r="C15" s="16">
        <f t="shared" ca="1" si="1"/>
        <v>0.29967279675636405</v>
      </c>
      <c r="D15" s="16">
        <f t="shared" ca="1" si="1"/>
        <v>0.5587627426171059</v>
      </c>
      <c r="E15" s="16">
        <f t="shared" ca="1" si="1"/>
        <v>0.18006100428374383</v>
      </c>
      <c r="F15" s="16">
        <f t="shared" ca="1" si="1"/>
        <v>0.761018306980347</v>
      </c>
      <c r="G15" s="16">
        <f t="shared" ca="1" si="1"/>
        <v>2.0534302108572877E-2</v>
      </c>
      <c r="H15" s="74">
        <f t="shared" ca="1" si="2"/>
        <v>1.9166277841474439</v>
      </c>
    </row>
    <row r="16" spans="1:8" x14ac:dyDescent="0.25">
      <c r="A16" s="1">
        <v>15</v>
      </c>
      <c r="B16" s="16">
        <f t="shared" ca="1" si="1"/>
        <v>0.25959565584265898</v>
      </c>
      <c r="C16" s="16">
        <f t="shared" ca="1" si="1"/>
        <v>9.3079092427044596E-2</v>
      </c>
      <c r="D16" s="16">
        <f t="shared" ca="1" si="1"/>
        <v>0.21535215868161817</v>
      </c>
      <c r="E16" s="16">
        <f t="shared" ca="1" si="1"/>
        <v>0.1270638458076403</v>
      </c>
      <c r="F16" s="16">
        <f t="shared" ca="1" si="1"/>
        <v>4.3467095504066133E-2</v>
      </c>
      <c r="G16" s="16">
        <f t="shared" ca="1" si="1"/>
        <v>0.32913543444128668</v>
      </c>
      <c r="H16" s="74">
        <f t="shared" ca="1" si="2"/>
        <v>1.0676932827043148</v>
      </c>
    </row>
    <row r="17" spans="1:8" x14ac:dyDescent="0.25">
      <c r="A17" s="1">
        <v>16</v>
      </c>
      <c r="B17" s="16">
        <f t="shared" ca="1" si="1"/>
        <v>0.84262099343143615</v>
      </c>
      <c r="C17" s="16">
        <f t="shared" ca="1" si="1"/>
        <v>0.84029060470013606</v>
      </c>
      <c r="D17" s="16">
        <f t="shared" ca="1" si="1"/>
        <v>0.82507025140964252</v>
      </c>
      <c r="E17" s="16">
        <f t="shared" ca="1" si="1"/>
        <v>0.33086639149999753</v>
      </c>
      <c r="F17" s="16">
        <f t="shared" ca="1" si="1"/>
        <v>0.85731915501684841</v>
      </c>
      <c r="G17" s="16">
        <f t="shared" ca="1" si="1"/>
        <v>0.54121985588331767</v>
      </c>
      <c r="H17" s="74">
        <f t="shared" ca="1" si="2"/>
        <v>4.2373872519413789</v>
      </c>
    </row>
    <row r="18" spans="1:8" x14ac:dyDescent="0.25">
      <c r="A18" s="1">
        <v>17</v>
      </c>
      <c r="B18" s="16">
        <f t="shared" ca="1" si="1"/>
        <v>0.7981278399458408</v>
      </c>
      <c r="C18" s="16">
        <f t="shared" ca="1" si="1"/>
        <v>0.19087026029847365</v>
      </c>
      <c r="D18" s="16">
        <f t="shared" ca="1" si="1"/>
        <v>0.35833356142463546</v>
      </c>
      <c r="E18" s="16">
        <f t="shared" ca="1" si="1"/>
        <v>0.76856535311856988</v>
      </c>
      <c r="F18" s="16">
        <f t="shared" ca="1" si="1"/>
        <v>0.13302891472929801</v>
      </c>
      <c r="G18" s="16">
        <f t="shared" ca="1" si="1"/>
        <v>0.65887464408441365</v>
      </c>
      <c r="H18" s="74">
        <f t="shared" ca="1" si="2"/>
        <v>2.9078005736012318</v>
      </c>
    </row>
    <row r="19" spans="1:8" x14ac:dyDescent="0.25">
      <c r="A19" s="1">
        <v>18</v>
      </c>
      <c r="B19" s="16">
        <f t="shared" ca="1" si="1"/>
        <v>0.28348004613568922</v>
      </c>
      <c r="C19" s="16">
        <f t="shared" ca="1" si="1"/>
        <v>5.8004309016173927E-2</v>
      </c>
      <c r="D19" s="16">
        <f t="shared" ca="1" si="1"/>
        <v>0.24452081970892581</v>
      </c>
      <c r="E19" s="16">
        <f t="shared" ca="1" si="1"/>
        <v>4.5588789772885718E-2</v>
      </c>
      <c r="F19" s="16">
        <f t="shared" ca="1" si="1"/>
        <v>0.70652288731907353</v>
      </c>
      <c r="G19" s="16">
        <f t="shared" ca="1" si="1"/>
        <v>0.20070002536664666</v>
      </c>
      <c r="H19" s="74">
        <f t="shared" ca="1" si="2"/>
        <v>1.5388168773193949</v>
      </c>
    </row>
    <row r="20" spans="1:8" x14ac:dyDescent="0.25">
      <c r="A20" s="1">
        <v>19</v>
      </c>
      <c r="B20" s="16">
        <f t="shared" ca="1" si="1"/>
        <v>0.54364648680476479</v>
      </c>
      <c r="C20" s="16">
        <f t="shared" ca="1" si="1"/>
        <v>0.84070841896973758</v>
      </c>
      <c r="D20" s="16">
        <f t="shared" ca="1" si="1"/>
        <v>0.97414068883374949</v>
      </c>
      <c r="E20" s="16">
        <f t="shared" ca="1" si="1"/>
        <v>0.59760675057420309</v>
      </c>
      <c r="F20" s="16">
        <f t="shared" ca="1" si="1"/>
        <v>0.34045884592057729</v>
      </c>
      <c r="G20" s="16">
        <f t="shared" ca="1" si="1"/>
        <v>0.77919354007269648</v>
      </c>
      <c r="H20" s="74">
        <f t="shared" ca="1" si="2"/>
        <v>4.0757547311757287</v>
      </c>
    </row>
    <row r="21" spans="1:8" x14ac:dyDescent="0.25">
      <c r="A21" s="1">
        <v>20</v>
      </c>
      <c r="B21" s="16">
        <f t="shared" ca="1" si="1"/>
        <v>6.8389879611247206E-2</v>
      </c>
      <c r="C21" s="16">
        <f t="shared" ca="1" si="1"/>
        <v>0.20259451590037703</v>
      </c>
      <c r="D21" s="16">
        <f t="shared" ca="1" si="1"/>
        <v>0.56809234617941262</v>
      </c>
      <c r="E21" s="16">
        <f t="shared" ca="1" si="1"/>
        <v>0.47487960251329842</v>
      </c>
      <c r="F21" s="16">
        <f t="shared" ca="1" si="1"/>
        <v>0.12035820303827871</v>
      </c>
      <c r="G21" s="16">
        <f t="shared" ca="1" si="1"/>
        <v>0.92716743128485934</v>
      </c>
      <c r="H21" s="74">
        <f t="shared" ca="1" si="2"/>
        <v>2.3614819785274732</v>
      </c>
    </row>
    <row r="22" spans="1:8" x14ac:dyDescent="0.25">
      <c r="A22" s="1">
        <v>21</v>
      </c>
      <c r="B22" s="16">
        <f t="shared" ca="1" si="1"/>
        <v>0.10111307523415181</v>
      </c>
      <c r="C22" s="16">
        <f t="shared" ca="1" si="1"/>
        <v>0.53756984407267894</v>
      </c>
      <c r="D22" s="16">
        <f t="shared" ca="1" si="1"/>
        <v>0.73528687036682716</v>
      </c>
      <c r="E22" s="16">
        <f t="shared" ca="1" si="1"/>
        <v>0.58844059173894869</v>
      </c>
      <c r="F22" s="16">
        <f t="shared" ca="1" si="1"/>
        <v>0.57417020699046051</v>
      </c>
      <c r="G22" s="16">
        <f t="shared" ca="1" si="1"/>
        <v>0.66210300534353117</v>
      </c>
      <c r="H22" s="74">
        <f t="shared" ca="1" si="2"/>
        <v>3.1986835937465981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9</xdr:col>
                <xdr:colOff>428625</xdr:colOff>
                <xdr:row>0</xdr:row>
                <xdr:rowOff>171450</xdr:rowOff>
              </from>
              <to>
                <xdr:col>10</xdr:col>
                <xdr:colOff>304800</xdr:colOff>
                <xdr:row>3</xdr:row>
                <xdr:rowOff>38100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A2:S76"/>
  <sheetViews>
    <sheetView workbookViewId="0"/>
  </sheetViews>
  <sheetFormatPr defaultRowHeight="15" x14ac:dyDescent="0.25"/>
  <sheetData>
    <row r="2" spans="1:19" ht="18" x14ac:dyDescent="0.25">
      <c r="A2" s="1">
        <v>1</v>
      </c>
      <c r="B2" s="1" t="s">
        <v>176</v>
      </c>
      <c r="C2" s="1">
        <v>0.2</v>
      </c>
      <c r="O2" s="1">
        <f ca="1">RAND()</f>
        <v>0.58806746162698276</v>
      </c>
      <c r="P2" s="1">
        <f ca="1">IF(O2&lt;=0.2,1,IF(O2&lt;=0.7,2,3))</f>
        <v>2</v>
      </c>
      <c r="R2" s="70">
        <v>0.5</v>
      </c>
      <c r="S2" s="1">
        <f t="array" aca="1" ref="S2:S6" ca="1">FREQUENCY(P2:P30,R2:R5)</f>
        <v>0</v>
      </c>
    </row>
    <row r="3" spans="1:19" ht="18" x14ac:dyDescent="0.25">
      <c r="A3" s="1">
        <v>2</v>
      </c>
      <c r="B3" s="1" t="s">
        <v>177</v>
      </c>
      <c r="C3" s="1">
        <v>0.5</v>
      </c>
      <c r="O3" s="1">
        <f t="shared" ref="O3:O30" ca="1" si="0">RAND()</f>
        <v>0.10082614012327906</v>
      </c>
      <c r="P3" s="1">
        <f t="shared" ref="P3:P30" ca="1" si="1">IF(O3&lt;=0.2,1,IF(O3&lt;=0.7,2,3))</f>
        <v>1</v>
      </c>
      <c r="R3" s="70">
        <v>1.5</v>
      </c>
      <c r="S3" s="1">
        <f ca="1"/>
        <v>8</v>
      </c>
    </row>
    <row r="4" spans="1:19" ht="18" x14ac:dyDescent="0.25">
      <c r="A4" s="1">
        <v>3</v>
      </c>
      <c r="B4" s="1" t="s">
        <v>178</v>
      </c>
      <c r="C4" s="1">
        <v>0.3</v>
      </c>
      <c r="O4" s="1">
        <f t="shared" ca="1" si="0"/>
        <v>0.23958991017074016</v>
      </c>
      <c r="P4" s="1">
        <f t="shared" ca="1" si="1"/>
        <v>2</v>
      </c>
      <c r="R4" s="70">
        <v>2.5</v>
      </c>
      <c r="S4" s="1">
        <f ca="1"/>
        <v>10</v>
      </c>
    </row>
    <row r="5" spans="1:19" x14ac:dyDescent="0.25">
      <c r="O5" s="1">
        <f t="shared" ca="1" si="0"/>
        <v>0.84735939888517597</v>
      </c>
      <c r="P5" s="1">
        <f t="shared" ca="1" si="1"/>
        <v>3</v>
      </c>
      <c r="R5" s="70">
        <v>3.5</v>
      </c>
      <c r="S5" s="1">
        <f ca="1"/>
        <v>11</v>
      </c>
    </row>
    <row r="6" spans="1:19" x14ac:dyDescent="0.25">
      <c r="O6" s="1">
        <f t="shared" ca="1" si="0"/>
        <v>0.70781346678326706</v>
      </c>
      <c r="P6" s="1">
        <f t="shared" ca="1" si="1"/>
        <v>3</v>
      </c>
      <c r="S6" s="1">
        <f ca="1"/>
        <v>0</v>
      </c>
    </row>
    <row r="7" spans="1:19" x14ac:dyDescent="0.25">
      <c r="O7" s="1">
        <f t="shared" ca="1" si="0"/>
        <v>9.7461764063112577E-3</v>
      </c>
      <c r="P7" s="1">
        <f t="shared" ca="1" si="1"/>
        <v>1</v>
      </c>
    </row>
    <row r="8" spans="1:19" x14ac:dyDescent="0.25">
      <c r="O8" s="1">
        <f t="shared" ca="1" si="0"/>
        <v>0.23510143701872965</v>
      </c>
      <c r="P8" s="1">
        <f t="shared" ca="1" si="1"/>
        <v>2</v>
      </c>
    </row>
    <row r="9" spans="1:19" x14ac:dyDescent="0.25">
      <c r="B9" s="57" t="s">
        <v>179</v>
      </c>
      <c r="C9" s="1">
        <f ca="1">RAND()</f>
        <v>3.8825210749049432E-4</v>
      </c>
      <c r="O9" s="1">
        <f t="shared" ca="1" si="0"/>
        <v>0.90210381834820097</v>
      </c>
      <c r="P9" s="1">
        <f t="shared" ca="1" si="1"/>
        <v>3</v>
      </c>
    </row>
    <row r="10" spans="1:19" x14ac:dyDescent="0.25">
      <c r="O10" s="1">
        <f t="shared" ca="1" si="0"/>
        <v>0.25157772853130189</v>
      </c>
      <c r="P10" s="1">
        <f t="shared" ca="1" si="1"/>
        <v>2</v>
      </c>
    </row>
    <row r="11" spans="1:19" x14ac:dyDescent="0.25">
      <c r="O11" s="1">
        <f t="shared" ca="1" si="0"/>
        <v>0.73052507974336789</v>
      </c>
      <c r="P11" s="1">
        <f t="shared" ca="1" si="1"/>
        <v>3</v>
      </c>
    </row>
    <row r="12" spans="1:19" x14ac:dyDescent="0.25">
      <c r="O12" s="1">
        <f t="shared" ca="1" si="0"/>
        <v>7.7726086793935334E-2</v>
      </c>
      <c r="P12" s="1">
        <f t="shared" ca="1" si="1"/>
        <v>1</v>
      </c>
    </row>
    <row r="13" spans="1:19" x14ac:dyDescent="0.25">
      <c r="O13" s="1">
        <f t="shared" ca="1" si="0"/>
        <v>0.17277440224616203</v>
      </c>
      <c r="P13" s="1">
        <f t="shared" ca="1" si="1"/>
        <v>1</v>
      </c>
    </row>
    <row r="14" spans="1:19" x14ac:dyDescent="0.25">
      <c r="O14" s="1">
        <f t="shared" ca="1" si="0"/>
        <v>0.54760655119701007</v>
      </c>
      <c r="P14" s="1">
        <f t="shared" ca="1" si="1"/>
        <v>2</v>
      </c>
    </row>
    <row r="15" spans="1:19" x14ac:dyDescent="0.25">
      <c r="A15" s="66">
        <v>0</v>
      </c>
      <c r="B15" s="159">
        <v>0.2</v>
      </c>
      <c r="C15" s="159"/>
      <c r="D15" s="160">
        <v>0.5</v>
      </c>
      <c r="E15" s="160"/>
      <c r="F15" s="160"/>
      <c r="G15" s="160"/>
      <c r="H15" s="160"/>
      <c r="I15" s="161">
        <v>0.3</v>
      </c>
      <c r="J15" s="161"/>
      <c r="K15" s="161"/>
      <c r="L15" s="26">
        <v>1</v>
      </c>
      <c r="O15" s="1">
        <f t="shared" ca="1" si="0"/>
        <v>8.6319981471540519E-2</v>
      </c>
      <c r="P15" s="1">
        <f t="shared" ca="1" si="1"/>
        <v>1</v>
      </c>
    </row>
    <row r="16" spans="1:19" x14ac:dyDescent="0.25">
      <c r="O16" s="1">
        <f t="shared" ca="1" si="0"/>
        <v>0.74130687475401469</v>
      </c>
      <c r="P16" s="1">
        <f t="shared" ca="1" si="1"/>
        <v>3</v>
      </c>
    </row>
    <row r="17" spans="1:16" x14ac:dyDescent="0.25">
      <c r="D17" s="1">
        <v>0.5</v>
      </c>
      <c r="E17" s="1">
        <f t="array" ref="E17:E21">FREQUENCY(B18:B37,D17:D20)</f>
        <v>0</v>
      </c>
      <c r="O17" s="1">
        <f t="shared" ca="1" si="0"/>
        <v>0.33878515050941915</v>
      </c>
      <c r="P17" s="1">
        <f t="shared" ca="1" si="1"/>
        <v>2</v>
      </c>
    </row>
    <row r="18" spans="1:16" x14ac:dyDescent="0.25">
      <c r="A18" s="1">
        <v>1</v>
      </c>
      <c r="B18" s="1">
        <v>1</v>
      </c>
      <c r="D18" s="1">
        <v>1.5</v>
      </c>
      <c r="E18" s="1">
        <v>4</v>
      </c>
      <c r="O18" s="1">
        <f t="shared" ca="1" si="0"/>
        <v>0.18902334402197352</v>
      </c>
      <c r="P18" s="1">
        <f t="shared" ca="1" si="1"/>
        <v>1</v>
      </c>
    </row>
    <row r="19" spans="1:16" x14ac:dyDescent="0.25">
      <c r="A19" s="1">
        <v>2</v>
      </c>
      <c r="B19" s="1">
        <v>2</v>
      </c>
      <c r="D19" s="1">
        <v>2.5</v>
      </c>
      <c r="E19" s="1">
        <v>11</v>
      </c>
      <c r="O19" s="1">
        <f t="shared" ca="1" si="0"/>
        <v>0.51947443759786405</v>
      </c>
      <c r="P19" s="1">
        <f t="shared" ca="1" si="1"/>
        <v>2</v>
      </c>
    </row>
    <row r="20" spans="1:16" x14ac:dyDescent="0.25">
      <c r="A20" s="1">
        <v>3</v>
      </c>
      <c r="B20" s="1">
        <v>2</v>
      </c>
      <c r="D20" s="1">
        <v>3.5</v>
      </c>
      <c r="E20" s="1">
        <v>5</v>
      </c>
      <c r="O20" s="1">
        <f t="shared" ca="1" si="0"/>
        <v>0.76173961623437858</v>
      </c>
      <c r="P20" s="1">
        <f t="shared" ca="1" si="1"/>
        <v>3</v>
      </c>
    </row>
    <row r="21" spans="1:16" x14ac:dyDescent="0.25">
      <c r="A21" s="1">
        <v>4</v>
      </c>
      <c r="B21" s="1">
        <v>3</v>
      </c>
      <c r="D21" s="1"/>
      <c r="E21" s="1">
        <v>0</v>
      </c>
      <c r="O21" s="1">
        <f t="shared" ca="1" si="0"/>
        <v>0.12036148658844692</v>
      </c>
      <c r="P21" s="1">
        <f t="shared" ca="1" si="1"/>
        <v>1</v>
      </c>
    </row>
    <row r="22" spans="1:16" x14ac:dyDescent="0.25">
      <c r="A22" s="1">
        <v>5</v>
      </c>
      <c r="B22" s="1">
        <v>1</v>
      </c>
      <c r="O22" s="1">
        <f t="shared" ca="1" si="0"/>
        <v>0.99145252089347669</v>
      </c>
      <c r="P22" s="1">
        <f t="shared" ca="1" si="1"/>
        <v>3</v>
      </c>
    </row>
    <row r="23" spans="1:16" x14ac:dyDescent="0.25">
      <c r="A23" s="1">
        <v>6</v>
      </c>
      <c r="B23" s="1">
        <v>3</v>
      </c>
      <c r="O23" s="1">
        <f t="shared" ca="1" si="0"/>
        <v>0.95736493705511372</v>
      </c>
      <c r="P23" s="1">
        <f t="shared" ca="1" si="1"/>
        <v>3</v>
      </c>
    </row>
    <row r="24" spans="1:16" x14ac:dyDescent="0.25">
      <c r="A24" s="1">
        <v>7</v>
      </c>
      <c r="B24" s="1">
        <v>3</v>
      </c>
      <c r="O24" s="1">
        <f t="shared" ca="1" si="0"/>
        <v>0.34978006569151343</v>
      </c>
      <c r="P24" s="1">
        <f t="shared" ca="1" si="1"/>
        <v>2</v>
      </c>
    </row>
    <row r="25" spans="1:16" x14ac:dyDescent="0.25">
      <c r="A25" s="1">
        <v>8</v>
      </c>
      <c r="B25" s="1">
        <v>2</v>
      </c>
      <c r="O25" s="1">
        <f t="shared" ca="1" si="0"/>
        <v>0.60795532843282385</v>
      </c>
      <c r="P25" s="1">
        <f t="shared" ca="1" si="1"/>
        <v>2</v>
      </c>
    </row>
    <row r="26" spans="1:16" x14ac:dyDescent="0.25">
      <c r="A26" s="1">
        <v>9</v>
      </c>
      <c r="B26" s="1">
        <v>3</v>
      </c>
      <c r="O26" s="1">
        <f t="shared" ca="1" si="0"/>
        <v>9.4088718367232982E-2</v>
      </c>
      <c r="P26" s="1">
        <f t="shared" ca="1" si="1"/>
        <v>1</v>
      </c>
    </row>
    <row r="27" spans="1:16" x14ac:dyDescent="0.25">
      <c r="A27" s="1">
        <v>10</v>
      </c>
      <c r="B27" s="1">
        <v>2</v>
      </c>
      <c r="O27" s="1">
        <f t="shared" ca="1" si="0"/>
        <v>0.76293253183076304</v>
      </c>
      <c r="P27" s="1">
        <f t="shared" ca="1" si="1"/>
        <v>3</v>
      </c>
    </row>
    <row r="28" spans="1:16" x14ac:dyDescent="0.25">
      <c r="A28" s="1">
        <v>11</v>
      </c>
      <c r="B28" s="1">
        <v>1</v>
      </c>
      <c r="O28" s="1">
        <f t="shared" ca="1" si="0"/>
        <v>0.32217595189650383</v>
      </c>
      <c r="P28" s="1">
        <f t="shared" ca="1" si="1"/>
        <v>2</v>
      </c>
    </row>
    <row r="29" spans="1:16" x14ac:dyDescent="0.25">
      <c r="A29" s="1">
        <v>12</v>
      </c>
      <c r="B29" s="1">
        <v>1</v>
      </c>
      <c r="O29" s="1">
        <f t="shared" ca="1" si="0"/>
        <v>0.9920238706587734</v>
      </c>
      <c r="P29" s="1">
        <f t="shared" ca="1" si="1"/>
        <v>3</v>
      </c>
    </row>
    <row r="30" spans="1:16" x14ac:dyDescent="0.25">
      <c r="A30" s="1">
        <v>13</v>
      </c>
      <c r="B30" s="1">
        <v>2</v>
      </c>
      <c r="O30" s="1">
        <f t="shared" ca="1" si="0"/>
        <v>0.84902364818238873</v>
      </c>
      <c r="P30" s="1">
        <f t="shared" ca="1" si="1"/>
        <v>3</v>
      </c>
    </row>
    <row r="31" spans="1:16" x14ac:dyDescent="0.25">
      <c r="A31" s="1">
        <v>14</v>
      </c>
      <c r="B31" s="1">
        <v>3</v>
      </c>
    </row>
    <row r="32" spans="1:16" x14ac:dyDescent="0.25">
      <c r="A32" s="1">
        <v>15</v>
      </c>
      <c r="B32" s="1">
        <v>2</v>
      </c>
    </row>
    <row r="33" spans="1:3" x14ac:dyDescent="0.25">
      <c r="A33" s="1">
        <v>16</v>
      </c>
      <c r="B33" s="1">
        <v>2</v>
      </c>
    </row>
    <row r="34" spans="1:3" x14ac:dyDescent="0.25">
      <c r="A34" s="1">
        <v>17</v>
      </c>
      <c r="B34" s="1">
        <v>2</v>
      </c>
    </row>
    <row r="35" spans="1:3" x14ac:dyDescent="0.25">
      <c r="A35" s="1">
        <v>18</v>
      </c>
      <c r="B35" s="1">
        <v>2</v>
      </c>
    </row>
    <row r="36" spans="1:3" x14ac:dyDescent="0.25">
      <c r="A36" s="1">
        <v>19</v>
      </c>
      <c r="B36" s="1">
        <v>2</v>
      </c>
    </row>
    <row r="37" spans="1:3" x14ac:dyDescent="0.25">
      <c r="A37" s="1">
        <v>20</v>
      </c>
      <c r="B37" s="1">
        <v>2</v>
      </c>
    </row>
    <row r="40" spans="1:3" x14ac:dyDescent="0.25">
      <c r="B40" s="1">
        <f ca="1">RAND()</f>
        <v>0.79193770094374139</v>
      </c>
      <c r="C40" s="1">
        <f ca="1">IF(B40&lt;0.5,1,0)</f>
        <v>0</v>
      </c>
    </row>
    <row r="41" spans="1:3" x14ac:dyDescent="0.25">
      <c r="B41" s="1">
        <f t="shared" ref="B41:B76" ca="1" si="2">RAND()</f>
        <v>0.98741427553065486</v>
      </c>
      <c r="C41" s="1">
        <f t="shared" ref="C41:C76" ca="1" si="3">IF(B41&lt;0.5,1,0)</f>
        <v>0</v>
      </c>
    </row>
    <row r="42" spans="1:3" x14ac:dyDescent="0.25">
      <c r="B42" s="1">
        <f t="shared" ca="1" si="2"/>
        <v>0.26552068780797822</v>
      </c>
      <c r="C42" s="1">
        <f t="shared" ca="1" si="3"/>
        <v>1</v>
      </c>
    </row>
    <row r="43" spans="1:3" x14ac:dyDescent="0.25">
      <c r="B43" s="1">
        <f t="shared" ca="1" si="2"/>
        <v>0.88793740568896529</v>
      </c>
      <c r="C43" s="1">
        <f t="shared" ca="1" si="3"/>
        <v>0</v>
      </c>
    </row>
    <row r="44" spans="1:3" x14ac:dyDescent="0.25">
      <c r="B44" s="1">
        <f t="shared" ca="1" si="2"/>
        <v>5.752303296702288E-3</v>
      </c>
      <c r="C44" s="1">
        <f t="shared" ca="1" si="3"/>
        <v>1</v>
      </c>
    </row>
    <row r="45" spans="1:3" x14ac:dyDescent="0.25">
      <c r="B45" s="1">
        <f t="shared" ca="1" si="2"/>
        <v>0.17047132347578264</v>
      </c>
      <c r="C45" s="1">
        <f t="shared" ca="1" si="3"/>
        <v>1</v>
      </c>
    </row>
    <row r="46" spans="1:3" x14ac:dyDescent="0.25">
      <c r="B46" s="1">
        <f t="shared" ca="1" si="2"/>
        <v>0.31257781651790184</v>
      </c>
      <c r="C46" s="1">
        <f t="shared" ca="1" si="3"/>
        <v>1</v>
      </c>
    </row>
    <row r="47" spans="1:3" x14ac:dyDescent="0.25">
      <c r="B47" s="1">
        <f t="shared" ca="1" si="2"/>
        <v>0.99832773797260377</v>
      </c>
      <c r="C47" s="1">
        <f t="shared" ca="1" si="3"/>
        <v>0</v>
      </c>
    </row>
    <row r="48" spans="1:3" x14ac:dyDescent="0.25">
      <c r="B48" s="1">
        <f t="shared" ca="1" si="2"/>
        <v>0.35745498614853477</v>
      </c>
      <c r="C48" s="1">
        <f t="shared" ca="1" si="3"/>
        <v>1</v>
      </c>
    </row>
    <row r="49" spans="2:3" x14ac:dyDescent="0.25">
      <c r="B49" s="1">
        <f t="shared" ca="1" si="2"/>
        <v>0.1728658645336818</v>
      </c>
      <c r="C49" s="1">
        <f t="shared" ca="1" si="3"/>
        <v>1</v>
      </c>
    </row>
    <row r="50" spans="2:3" x14ac:dyDescent="0.25">
      <c r="B50" s="1">
        <f t="shared" ca="1" si="2"/>
        <v>0.1173616544668955</v>
      </c>
      <c r="C50" s="1">
        <f t="shared" ca="1" si="3"/>
        <v>1</v>
      </c>
    </row>
    <row r="51" spans="2:3" x14ac:dyDescent="0.25">
      <c r="B51" s="1">
        <f t="shared" ca="1" si="2"/>
        <v>0.41229458457752288</v>
      </c>
      <c r="C51" s="1">
        <f t="shared" ca="1" si="3"/>
        <v>1</v>
      </c>
    </row>
    <row r="52" spans="2:3" x14ac:dyDescent="0.25">
      <c r="B52" s="1">
        <f t="shared" ca="1" si="2"/>
        <v>0.87231930034217331</v>
      </c>
      <c r="C52" s="1">
        <f t="shared" ca="1" si="3"/>
        <v>0</v>
      </c>
    </row>
    <row r="53" spans="2:3" x14ac:dyDescent="0.25">
      <c r="B53" s="1">
        <f t="shared" ca="1" si="2"/>
        <v>0.50937990386143339</v>
      </c>
      <c r="C53" s="1">
        <f t="shared" ca="1" si="3"/>
        <v>0</v>
      </c>
    </row>
    <row r="54" spans="2:3" x14ac:dyDescent="0.25">
      <c r="B54" s="1">
        <f t="shared" ca="1" si="2"/>
        <v>8.2725826521648949E-2</v>
      </c>
      <c r="C54" s="1">
        <f t="shared" ca="1" si="3"/>
        <v>1</v>
      </c>
    </row>
    <row r="55" spans="2:3" x14ac:dyDescent="0.25">
      <c r="B55" s="1">
        <f t="shared" ca="1" si="2"/>
        <v>0.78548179652884165</v>
      </c>
      <c r="C55" s="1">
        <f t="shared" ca="1" si="3"/>
        <v>0</v>
      </c>
    </row>
    <row r="56" spans="2:3" x14ac:dyDescent="0.25">
      <c r="B56" s="1">
        <f t="shared" ca="1" si="2"/>
        <v>0.63681653227407753</v>
      </c>
      <c r="C56" s="1">
        <f t="shared" ca="1" si="3"/>
        <v>0</v>
      </c>
    </row>
    <row r="57" spans="2:3" x14ac:dyDescent="0.25">
      <c r="B57" s="1">
        <f t="shared" ca="1" si="2"/>
        <v>5.0882969996468574E-3</v>
      </c>
      <c r="C57" s="1">
        <f t="shared" ca="1" si="3"/>
        <v>1</v>
      </c>
    </row>
    <row r="58" spans="2:3" x14ac:dyDescent="0.25">
      <c r="B58" s="1">
        <f t="shared" ca="1" si="2"/>
        <v>0.74492877852312989</v>
      </c>
      <c r="C58" s="1">
        <f t="shared" ca="1" si="3"/>
        <v>0</v>
      </c>
    </row>
    <row r="59" spans="2:3" x14ac:dyDescent="0.25">
      <c r="B59" s="1">
        <f t="shared" ca="1" si="2"/>
        <v>0.57039714490350302</v>
      </c>
      <c r="C59" s="1">
        <f t="shared" ca="1" si="3"/>
        <v>0</v>
      </c>
    </row>
    <row r="60" spans="2:3" x14ac:dyDescent="0.25">
      <c r="B60" s="1">
        <f t="shared" ca="1" si="2"/>
        <v>0.28920026865363802</v>
      </c>
      <c r="C60" s="1">
        <f t="shared" ca="1" si="3"/>
        <v>1</v>
      </c>
    </row>
    <row r="61" spans="2:3" x14ac:dyDescent="0.25">
      <c r="B61" s="1">
        <f t="shared" ca="1" si="2"/>
        <v>0.49820899297909771</v>
      </c>
      <c r="C61" s="1">
        <f t="shared" ca="1" si="3"/>
        <v>1</v>
      </c>
    </row>
    <row r="62" spans="2:3" x14ac:dyDescent="0.25">
      <c r="B62" s="1">
        <f t="shared" ca="1" si="2"/>
        <v>0.75209291281904</v>
      </c>
      <c r="C62" s="1">
        <f t="shared" ca="1" si="3"/>
        <v>0</v>
      </c>
    </row>
    <row r="63" spans="2:3" x14ac:dyDescent="0.25">
      <c r="B63" s="1">
        <f t="shared" ca="1" si="2"/>
        <v>0.369594637957677</v>
      </c>
      <c r="C63" s="1">
        <f t="shared" ca="1" si="3"/>
        <v>1</v>
      </c>
    </row>
    <row r="64" spans="2:3" x14ac:dyDescent="0.25">
      <c r="B64" s="1">
        <f t="shared" ca="1" si="2"/>
        <v>0.8659387670992823</v>
      </c>
      <c r="C64" s="1">
        <f t="shared" ca="1" si="3"/>
        <v>0</v>
      </c>
    </row>
    <row r="65" spans="2:3" x14ac:dyDescent="0.25">
      <c r="B65" s="1">
        <f t="shared" ca="1" si="2"/>
        <v>0.2058013145805746</v>
      </c>
      <c r="C65" s="1">
        <f t="shared" ca="1" si="3"/>
        <v>1</v>
      </c>
    </row>
    <row r="66" spans="2:3" x14ac:dyDescent="0.25">
      <c r="B66" s="1">
        <f t="shared" ca="1" si="2"/>
        <v>0.76491558004648574</v>
      </c>
      <c r="C66" s="1">
        <f t="shared" ca="1" si="3"/>
        <v>0</v>
      </c>
    </row>
    <row r="67" spans="2:3" x14ac:dyDescent="0.25">
      <c r="B67" s="1">
        <f t="shared" ca="1" si="2"/>
        <v>0.46590544904304243</v>
      </c>
      <c r="C67" s="1">
        <f t="shared" ca="1" si="3"/>
        <v>1</v>
      </c>
    </row>
    <row r="68" spans="2:3" x14ac:dyDescent="0.25">
      <c r="B68" s="1">
        <f t="shared" ca="1" si="2"/>
        <v>0.52862157579731928</v>
      </c>
      <c r="C68" s="1">
        <f t="shared" ca="1" si="3"/>
        <v>0</v>
      </c>
    </row>
    <row r="69" spans="2:3" x14ac:dyDescent="0.25">
      <c r="B69" s="1">
        <f t="shared" ca="1" si="2"/>
        <v>0.79271430235309503</v>
      </c>
      <c r="C69" s="1">
        <f t="shared" ca="1" si="3"/>
        <v>0</v>
      </c>
    </row>
    <row r="70" spans="2:3" x14ac:dyDescent="0.25">
      <c r="B70" s="1">
        <f t="shared" ca="1" si="2"/>
        <v>0.75809930799559688</v>
      </c>
      <c r="C70" s="1">
        <f t="shared" ca="1" si="3"/>
        <v>0</v>
      </c>
    </row>
    <row r="71" spans="2:3" x14ac:dyDescent="0.25">
      <c r="B71" s="1">
        <f t="shared" ca="1" si="2"/>
        <v>0.76422701826830575</v>
      </c>
      <c r="C71" s="1">
        <f t="shared" ca="1" si="3"/>
        <v>0</v>
      </c>
    </row>
    <row r="72" spans="2:3" x14ac:dyDescent="0.25">
      <c r="B72" s="1">
        <f t="shared" ca="1" si="2"/>
        <v>0.4526965067257287</v>
      </c>
      <c r="C72" s="1">
        <f t="shared" ca="1" si="3"/>
        <v>1</v>
      </c>
    </row>
    <row r="73" spans="2:3" x14ac:dyDescent="0.25">
      <c r="B73" s="1">
        <f t="shared" ca="1" si="2"/>
        <v>0.26493455924114107</v>
      </c>
      <c r="C73" s="1">
        <f t="shared" ca="1" si="3"/>
        <v>1</v>
      </c>
    </row>
    <row r="74" spans="2:3" x14ac:dyDescent="0.25">
      <c r="B74" s="1">
        <f t="shared" ca="1" si="2"/>
        <v>3.0432222852323276E-2</v>
      </c>
      <c r="C74" s="1">
        <f t="shared" ca="1" si="3"/>
        <v>1</v>
      </c>
    </row>
    <row r="75" spans="2:3" x14ac:dyDescent="0.25">
      <c r="B75" s="1">
        <f t="shared" ca="1" si="2"/>
        <v>0.42097272980878642</v>
      </c>
      <c r="C75" s="1">
        <f t="shared" ca="1" si="3"/>
        <v>1</v>
      </c>
    </row>
    <row r="76" spans="2:3" x14ac:dyDescent="0.25">
      <c r="B76" s="1">
        <f t="shared" ca="1" si="2"/>
        <v>0.15834420180231035</v>
      </c>
      <c r="C76" s="1">
        <f t="shared" ca="1" si="3"/>
        <v>1</v>
      </c>
    </row>
  </sheetData>
  <mergeCells count="3">
    <mergeCell ref="B15:C15"/>
    <mergeCell ref="D15:H15"/>
    <mergeCell ref="I15:K1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2</xdr:col>
                <xdr:colOff>581025</xdr:colOff>
                <xdr:row>23</xdr:row>
                <xdr:rowOff>19050</xdr:rowOff>
              </from>
              <to>
                <xdr:col>4</xdr:col>
                <xdr:colOff>104775</xdr:colOff>
                <xdr:row>25</xdr:row>
                <xdr:rowOff>161925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B1:J501"/>
  <sheetViews>
    <sheetView workbookViewId="0"/>
  </sheetViews>
  <sheetFormatPr defaultRowHeight="15" x14ac:dyDescent="0.25"/>
  <sheetData>
    <row r="1" spans="2:10" x14ac:dyDescent="0.25">
      <c r="G1">
        <f ca="1">MAX(E2:E501)</f>
        <v>2.9330785122283247</v>
      </c>
      <c r="I1" s="67">
        <f ca="1">G2</f>
        <v>-3.0972289373319151</v>
      </c>
      <c r="J1" s="1">
        <f t="array" aca="1" ref="J1:J26" ca="1">FREQUENCY(E2:E501,I1:I24)</f>
        <v>1</v>
      </c>
    </row>
    <row r="2" spans="2:10" x14ac:dyDescent="0.25">
      <c r="B2">
        <v>-0.58427076510270126</v>
      </c>
      <c r="C2">
        <v>0.53170879255048931</v>
      </c>
      <c r="E2">
        <f ca="1">_xlfn.NORM.INV(RAND(),0,1)</f>
        <v>-1.0379873437985159</v>
      </c>
      <c r="G2">
        <f ca="1">MIN(E2:E501)</f>
        <v>-3.0972289373319151</v>
      </c>
      <c r="I2" s="67">
        <f ca="1">I1+$G$4</f>
        <v>-2.8350416569162524</v>
      </c>
      <c r="J2" s="1">
        <f ca="1"/>
        <v>2</v>
      </c>
    </row>
    <row r="3" spans="2:10" x14ac:dyDescent="0.25">
      <c r="B3">
        <v>0.97973043011734262</v>
      </c>
      <c r="C3">
        <v>-0.65234871726715937</v>
      </c>
      <c r="E3">
        <f t="shared" ref="E3:E66" ca="1" si="0">_xlfn.NORM.INV(RAND(),0,1)</f>
        <v>-0.31532295671084359</v>
      </c>
      <c r="G3">
        <f>SQRT(500)+1</f>
        <v>23.360679774997898</v>
      </c>
      <c r="I3" s="67">
        <f t="shared" ref="I3:I26" ca="1" si="1">I2+$G$4</f>
        <v>-2.5728543765005898</v>
      </c>
      <c r="J3" s="1">
        <f ca="1"/>
        <v>1</v>
      </c>
    </row>
    <row r="4" spans="2:10" x14ac:dyDescent="0.25">
      <c r="B4">
        <v>1.5215709936455823</v>
      </c>
      <c r="C4">
        <v>-0.37647396311513148</v>
      </c>
      <c r="E4">
        <f t="shared" ca="1" si="0"/>
        <v>2.5335423371796395</v>
      </c>
      <c r="G4">
        <f ca="1">(G1-G2)/23</f>
        <v>0.26218728041566264</v>
      </c>
      <c r="I4" s="67">
        <f t="shared" ca="1" si="1"/>
        <v>-2.3106670960849272</v>
      </c>
      <c r="J4" s="1">
        <f ca="1"/>
        <v>1</v>
      </c>
    </row>
    <row r="5" spans="2:10" x14ac:dyDescent="0.25">
      <c r="B5">
        <v>-0.23033067009237129</v>
      </c>
      <c r="C5">
        <v>0.88022943600662984</v>
      </c>
      <c r="E5">
        <f t="shared" ca="1" si="0"/>
        <v>-0.28408586544694953</v>
      </c>
      <c r="I5" s="67">
        <f t="shared" ca="1" si="1"/>
        <v>-2.0484798156692645</v>
      </c>
      <c r="J5" s="1">
        <f ca="1"/>
        <v>3</v>
      </c>
    </row>
    <row r="6" spans="2:10" x14ac:dyDescent="0.25">
      <c r="B6">
        <v>1.4372790246852674</v>
      </c>
      <c r="C6">
        <v>-1.6420062820543535</v>
      </c>
      <c r="E6">
        <f t="shared" ca="1" si="0"/>
        <v>-0.73745207361704168</v>
      </c>
      <c r="I6" s="67">
        <f t="shared" ca="1" si="1"/>
        <v>-1.7862925352536019</v>
      </c>
      <c r="J6" s="1">
        <f ca="1"/>
        <v>12</v>
      </c>
    </row>
    <row r="7" spans="2:10" x14ac:dyDescent="0.25">
      <c r="B7">
        <v>-1.4497345546260476E-2</v>
      </c>
      <c r="C7">
        <v>6.9171619543340057E-2</v>
      </c>
      <c r="E7">
        <f t="shared" ca="1" si="0"/>
        <v>0.42338675451201224</v>
      </c>
      <c r="I7" s="67">
        <f t="shared" ca="1" si="1"/>
        <v>-1.5241052548379392</v>
      </c>
      <c r="J7" s="1">
        <f ca="1"/>
        <v>14</v>
      </c>
    </row>
    <row r="8" spans="2:10" x14ac:dyDescent="0.25">
      <c r="B8">
        <v>-0.38700591176166199</v>
      </c>
      <c r="C8">
        <v>0.16898297872103285</v>
      </c>
      <c r="E8">
        <f t="shared" ca="1" si="0"/>
        <v>1.9248295717915269</v>
      </c>
      <c r="I8" s="67">
        <f t="shared" ca="1" si="1"/>
        <v>-1.2619179744222766</v>
      </c>
      <c r="J8" s="1">
        <f ca="1"/>
        <v>30</v>
      </c>
    </row>
    <row r="9" spans="2:10" x14ac:dyDescent="0.25">
      <c r="B9">
        <v>-2.0899460650980473</v>
      </c>
      <c r="C9">
        <v>-0.27909095479117241</v>
      </c>
      <c r="E9">
        <f t="shared" ca="1" si="0"/>
        <v>1.0161882542748637</v>
      </c>
      <c r="I9" s="67">
        <f t="shared" ca="1" si="1"/>
        <v>-0.99973069400661396</v>
      </c>
      <c r="J9" s="1">
        <f ca="1"/>
        <v>34</v>
      </c>
    </row>
    <row r="10" spans="2:10" x14ac:dyDescent="0.25">
      <c r="B10">
        <v>-4.3120280679431744E-2</v>
      </c>
      <c r="C10">
        <v>1.4595525499316864</v>
      </c>
      <c r="E10">
        <f t="shared" ca="1" si="0"/>
        <v>-1.1177907520456718</v>
      </c>
      <c r="I10" s="67">
        <f t="shared" ca="1" si="1"/>
        <v>-0.73754341359095132</v>
      </c>
      <c r="J10" s="1">
        <f ca="1"/>
        <v>39</v>
      </c>
    </row>
    <row r="11" spans="2:10" x14ac:dyDescent="0.25">
      <c r="B11">
        <v>1.1852762327180244</v>
      </c>
      <c r="C11">
        <v>-0.59400690588518046</v>
      </c>
      <c r="E11">
        <f t="shared" ca="1" si="0"/>
        <v>-1.614432316455656</v>
      </c>
      <c r="I11" s="67">
        <f t="shared" ca="1" si="1"/>
        <v>-0.47535613317528869</v>
      </c>
      <c r="J11" s="1">
        <f ca="1"/>
        <v>36</v>
      </c>
    </row>
    <row r="12" spans="2:10" x14ac:dyDescent="0.25">
      <c r="B12">
        <v>-0.12821828931919299</v>
      </c>
      <c r="C12">
        <v>2.1769938030047342</v>
      </c>
      <c r="E12">
        <f t="shared" ca="1" si="0"/>
        <v>-0.64554411869753514</v>
      </c>
      <c r="I12" s="67">
        <f t="shared" ca="1" si="1"/>
        <v>-0.21316885275962605</v>
      </c>
      <c r="J12" s="1">
        <f ca="1"/>
        <v>44</v>
      </c>
    </row>
    <row r="13" spans="2:10" x14ac:dyDescent="0.25">
      <c r="B13">
        <v>-0.381899099011207</v>
      </c>
      <c r="C13">
        <v>-0.21652567738783546</v>
      </c>
      <c r="E13">
        <f t="shared" ca="1" si="0"/>
        <v>1.2978411639606091</v>
      </c>
      <c r="I13" s="67">
        <f t="shared" ca="1" si="1"/>
        <v>4.9018427656036589E-2</v>
      </c>
      <c r="J13" s="1">
        <f ca="1"/>
        <v>44</v>
      </c>
    </row>
    <row r="14" spans="2:10" x14ac:dyDescent="0.25">
      <c r="B14">
        <v>2.187753125326708</v>
      </c>
      <c r="C14">
        <v>0.70415126174339093</v>
      </c>
      <c r="E14">
        <f t="shared" ca="1" si="0"/>
        <v>-0.51509188959621244</v>
      </c>
      <c r="I14" s="67">
        <f t="shared" ca="1" si="1"/>
        <v>0.31120570807169923</v>
      </c>
      <c r="J14" s="1">
        <f ca="1"/>
        <v>64</v>
      </c>
    </row>
    <row r="15" spans="2:10" x14ac:dyDescent="0.25">
      <c r="B15">
        <v>-0.96256826509488747</v>
      </c>
      <c r="C15">
        <v>0.452853328170022</v>
      </c>
      <c r="E15">
        <f t="shared" ca="1" si="0"/>
        <v>0.13008781746898052</v>
      </c>
      <c r="I15" s="67">
        <f t="shared" ca="1" si="1"/>
        <v>0.57339298848736187</v>
      </c>
      <c r="J15" s="1">
        <f ca="1"/>
        <v>52</v>
      </c>
    </row>
    <row r="16" spans="2:10" x14ac:dyDescent="0.25">
      <c r="B16">
        <v>0.50380549510009587</v>
      </c>
      <c r="C16">
        <v>-0.47980392992030829</v>
      </c>
      <c r="E16">
        <f t="shared" ca="1" si="0"/>
        <v>-0.89825042110680953</v>
      </c>
      <c r="I16" s="67">
        <f ca="1">I15+$G$4</f>
        <v>0.8355802689030245</v>
      </c>
      <c r="J16" s="1">
        <f ca="1"/>
        <v>28</v>
      </c>
    </row>
    <row r="17" spans="2:10" x14ac:dyDescent="0.25">
      <c r="B17">
        <v>-1.7770253180060536</v>
      </c>
      <c r="C17">
        <v>0.61698074205196463</v>
      </c>
      <c r="E17">
        <f t="shared" ca="1" si="0"/>
        <v>-0.25485619285062538</v>
      </c>
      <c r="I17" s="67">
        <f t="shared" ca="1" si="1"/>
        <v>1.0977675493186871</v>
      </c>
      <c r="J17" s="1">
        <f ca="1"/>
        <v>30</v>
      </c>
    </row>
    <row r="18" spans="2:10" x14ac:dyDescent="0.25">
      <c r="B18">
        <v>0.45098886403138749</v>
      </c>
      <c r="C18">
        <v>-8.2520728028612211E-2</v>
      </c>
      <c r="E18">
        <f t="shared" ca="1" si="0"/>
        <v>0.26164761494344713</v>
      </c>
      <c r="I18" s="67">
        <f t="shared" ca="1" si="1"/>
        <v>1.3599548297343498</v>
      </c>
      <c r="J18" s="1">
        <f ca="1"/>
        <v>29</v>
      </c>
    </row>
    <row r="19" spans="2:10" x14ac:dyDescent="0.25">
      <c r="B19">
        <v>0.3903062406607205</v>
      </c>
      <c r="C19">
        <v>0.31466811378777493</v>
      </c>
      <c r="E19">
        <f t="shared" ca="1" si="0"/>
        <v>0.42459650807600197</v>
      </c>
      <c r="I19" s="67">
        <f t="shared" ca="1" si="1"/>
        <v>1.6221421101500124</v>
      </c>
      <c r="J19" s="1">
        <f ca="1"/>
        <v>12</v>
      </c>
    </row>
    <row r="20" spans="2:10" x14ac:dyDescent="0.25">
      <c r="B20">
        <v>1.9852086552418768</v>
      </c>
      <c r="C20">
        <v>-1.415487531630788</v>
      </c>
      <c r="E20">
        <f t="shared" ca="1" si="0"/>
        <v>1.1809850804481048</v>
      </c>
      <c r="I20" s="67">
        <f t="shared" ca="1" si="1"/>
        <v>1.8843293905656751</v>
      </c>
      <c r="J20" s="1">
        <f ca="1"/>
        <v>7</v>
      </c>
    </row>
    <row r="21" spans="2:10" x14ac:dyDescent="0.25">
      <c r="B21">
        <v>1.2624332157429308</v>
      </c>
      <c r="C21">
        <v>0.67014980231761001</v>
      </c>
      <c r="E21">
        <f t="shared" ca="1" si="0"/>
        <v>-1.3175919729455832</v>
      </c>
      <c r="I21" s="67">
        <f t="shared" ca="1" si="1"/>
        <v>2.1465166709813377</v>
      </c>
      <c r="J21" s="1">
        <f ca="1"/>
        <v>10</v>
      </c>
    </row>
    <row r="22" spans="2:10" x14ac:dyDescent="0.25">
      <c r="B22">
        <v>0.63110746850725263</v>
      </c>
      <c r="C22">
        <v>-0.65537960836081766</v>
      </c>
      <c r="E22">
        <f t="shared" ca="1" si="0"/>
        <v>0.94162636655471732</v>
      </c>
      <c r="I22" s="67">
        <f t="shared" ca="1" si="1"/>
        <v>2.4087039513970003</v>
      </c>
      <c r="J22" s="1">
        <f ca="1"/>
        <v>3</v>
      </c>
    </row>
    <row r="23" spans="2:10" x14ac:dyDescent="0.25">
      <c r="B23">
        <v>-0.22648237063549459</v>
      </c>
      <c r="C23">
        <v>0.91119318312848918</v>
      </c>
      <c r="E23">
        <f t="shared" ca="1" si="0"/>
        <v>7.0285621095393352E-2</v>
      </c>
      <c r="I23" s="67">
        <f t="shared" ca="1" si="1"/>
        <v>2.670891231812663</v>
      </c>
      <c r="J23" s="1">
        <f ca="1"/>
        <v>1</v>
      </c>
    </row>
    <row r="24" spans="2:10" x14ac:dyDescent="0.25">
      <c r="B24">
        <v>-0.16634544408589136</v>
      </c>
      <c r="C24">
        <v>-0.82908627518918365</v>
      </c>
      <c r="E24">
        <f t="shared" ca="1" si="0"/>
        <v>-0.53951145975565939</v>
      </c>
      <c r="I24" s="67">
        <f ca="1">I23+$G$4</f>
        <v>2.9330785122283256</v>
      </c>
      <c r="J24" s="1">
        <f ca="1"/>
        <v>3</v>
      </c>
    </row>
    <row r="25" spans="2:10" x14ac:dyDescent="0.25">
      <c r="B25">
        <v>-1.0719077181420289</v>
      </c>
      <c r="C25">
        <v>0.88338993009529077</v>
      </c>
      <c r="E25">
        <f t="shared" ca="1" si="0"/>
        <v>-1.9171604222805974</v>
      </c>
      <c r="I25">
        <f t="shared" ca="1" si="1"/>
        <v>3.1952657926439882</v>
      </c>
      <c r="J25" s="1">
        <f ca="1"/>
        <v>0</v>
      </c>
    </row>
    <row r="26" spans="2:10" x14ac:dyDescent="0.25">
      <c r="B26">
        <v>-0.95180212156265043</v>
      </c>
      <c r="C26">
        <v>-1.973276084754616</v>
      </c>
      <c r="E26">
        <f t="shared" ca="1" si="0"/>
        <v>-0.17166639334576128</v>
      </c>
      <c r="I26">
        <f t="shared" ca="1" si="1"/>
        <v>3.4574530730596509</v>
      </c>
      <c r="J26" s="1" t="e">
        <f ca="1"/>
        <v>#N/A</v>
      </c>
    </row>
    <row r="27" spans="2:10" x14ac:dyDescent="0.25">
      <c r="B27">
        <v>-1.5054592950036749</v>
      </c>
      <c r="C27">
        <v>-0.14072384146857075</v>
      </c>
      <c r="E27">
        <f t="shared" ca="1" si="0"/>
        <v>-0.93388740488824507</v>
      </c>
    </row>
    <row r="28" spans="2:10" x14ac:dyDescent="0.25">
      <c r="B28">
        <v>-0.34894128475571051</v>
      </c>
      <c r="C28">
        <v>-0.66460643211030401</v>
      </c>
      <c r="E28">
        <f t="shared" ca="1" si="0"/>
        <v>1.2553389842337797</v>
      </c>
    </row>
    <row r="29" spans="2:10" x14ac:dyDescent="0.25">
      <c r="B29">
        <v>0.5700837846234208</v>
      </c>
      <c r="C29">
        <v>-0.81556891018408351</v>
      </c>
      <c r="E29">
        <f t="shared" ca="1" si="0"/>
        <v>-0.88587143535294866</v>
      </c>
    </row>
    <row r="30" spans="2:10" x14ac:dyDescent="0.25">
      <c r="B30">
        <v>0.75730667958850972</v>
      </c>
      <c r="C30">
        <v>-0.25949702830985188</v>
      </c>
      <c r="E30">
        <f t="shared" ca="1" si="0"/>
        <v>-1.3019505151023667</v>
      </c>
    </row>
    <row r="31" spans="2:10" x14ac:dyDescent="0.25">
      <c r="B31">
        <v>0.47354774324048776</v>
      </c>
      <c r="C31">
        <v>-3.653667590697296E-2</v>
      </c>
      <c r="E31">
        <f t="shared" ca="1" si="0"/>
        <v>4.1889083860064139E-2</v>
      </c>
    </row>
    <row r="32" spans="2:10" x14ac:dyDescent="0.25">
      <c r="B32">
        <v>-0.58717660067486577</v>
      </c>
      <c r="C32">
        <v>-0.6135599051049212</v>
      </c>
      <c r="E32">
        <f t="shared" ca="1" si="0"/>
        <v>-0.20038557502302323</v>
      </c>
    </row>
    <row r="33" spans="2:5" x14ac:dyDescent="0.25">
      <c r="B33">
        <v>0.65746803556976374</v>
      </c>
      <c r="C33">
        <v>0.82305859905318357</v>
      </c>
      <c r="E33">
        <f t="shared" ca="1" si="0"/>
        <v>-1.1048932850524711</v>
      </c>
    </row>
    <row r="34" spans="2:5" x14ac:dyDescent="0.25">
      <c r="B34">
        <v>-0.64056393966893665</v>
      </c>
      <c r="C34">
        <v>-0.27758005671785213</v>
      </c>
      <c r="E34">
        <f t="shared" ca="1" si="0"/>
        <v>-5.8852663462166596E-2</v>
      </c>
    </row>
    <row r="35" spans="2:5" x14ac:dyDescent="0.25">
      <c r="B35">
        <v>0.77732920544804074</v>
      </c>
      <c r="C35">
        <v>0.45183696784079075</v>
      </c>
      <c r="E35">
        <f t="shared" ca="1" si="0"/>
        <v>0.63163600123585339</v>
      </c>
    </row>
    <row r="36" spans="2:5" x14ac:dyDescent="0.25">
      <c r="B36">
        <v>-1.3865019354852848</v>
      </c>
      <c r="C36">
        <v>-0.6790833140257746</v>
      </c>
      <c r="E36">
        <f t="shared" ca="1" si="0"/>
        <v>-0.34205264741466052</v>
      </c>
    </row>
    <row r="37" spans="2:5" x14ac:dyDescent="0.25">
      <c r="B37">
        <v>-1.1655856724246405</v>
      </c>
      <c r="C37">
        <v>-0.65339008870068938</v>
      </c>
      <c r="E37">
        <f t="shared" ca="1" si="0"/>
        <v>-0.50799023467923665</v>
      </c>
    </row>
    <row r="38" spans="2:5" x14ac:dyDescent="0.25">
      <c r="B38">
        <v>-3.2096068025566638E-2</v>
      </c>
      <c r="C38">
        <v>0.49938080337597057</v>
      </c>
      <c r="E38">
        <f t="shared" ca="1" si="0"/>
        <v>-1.3752120427485111</v>
      </c>
    </row>
    <row r="39" spans="2:5" x14ac:dyDescent="0.25">
      <c r="B39">
        <v>-1.9699655240401626E-2</v>
      </c>
      <c r="C39">
        <v>-1.6166177374543622</v>
      </c>
      <c r="E39">
        <f t="shared" ca="1" si="0"/>
        <v>1.2519311395363693</v>
      </c>
    </row>
    <row r="40" spans="2:5" x14ac:dyDescent="0.25">
      <c r="B40">
        <v>-0.32707134778320324</v>
      </c>
      <c r="C40">
        <v>-0.72220473157358356</v>
      </c>
      <c r="E40">
        <f t="shared" ca="1" si="0"/>
        <v>-0.40931429268510872</v>
      </c>
    </row>
    <row r="41" spans="2:5" x14ac:dyDescent="0.25">
      <c r="B41">
        <v>-0.78970288086566143</v>
      </c>
      <c r="C41">
        <v>2.0609513740055263</v>
      </c>
      <c r="E41">
        <f t="shared" ca="1" si="0"/>
        <v>1.5499961559513833</v>
      </c>
    </row>
    <row r="42" spans="2:5" x14ac:dyDescent="0.25">
      <c r="B42">
        <v>0.94951928986120038</v>
      </c>
      <c r="C42">
        <v>0.17845763977675233</v>
      </c>
      <c r="E42">
        <f t="shared" ca="1" si="0"/>
        <v>0.36470382921663724</v>
      </c>
    </row>
    <row r="43" spans="2:5" x14ac:dyDescent="0.25">
      <c r="B43">
        <v>0.90012690634466708</v>
      </c>
      <c r="C43">
        <v>-0.96817529993131757</v>
      </c>
      <c r="E43">
        <f t="shared" ca="1" si="0"/>
        <v>-0.77979141102283001</v>
      </c>
    </row>
    <row r="44" spans="2:5" x14ac:dyDescent="0.25">
      <c r="B44">
        <v>1.072996838047402</v>
      </c>
      <c r="C44">
        <v>-1.663893272052519</v>
      </c>
      <c r="E44">
        <f t="shared" ca="1" si="0"/>
        <v>0.52306987447587805</v>
      </c>
    </row>
    <row r="45" spans="2:5" x14ac:dyDescent="0.25">
      <c r="B45">
        <v>0.51373035603319295</v>
      </c>
      <c r="C45">
        <v>0.15108298612176441</v>
      </c>
      <c r="E45">
        <f t="shared" ca="1" si="0"/>
        <v>0.67590114863730721</v>
      </c>
    </row>
    <row r="46" spans="2:5" x14ac:dyDescent="0.25">
      <c r="B46">
        <v>0.41836528907879256</v>
      </c>
      <c r="C46">
        <v>-0.20276274881325662</v>
      </c>
      <c r="E46">
        <f t="shared" ca="1" si="0"/>
        <v>1.3317431760807532</v>
      </c>
    </row>
    <row r="47" spans="2:5" x14ac:dyDescent="0.25">
      <c r="B47">
        <v>-1.9846629584208131</v>
      </c>
      <c r="C47">
        <v>1.168912149296375</v>
      </c>
      <c r="E47">
        <f t="shared" ca="1" si="0"/>
        <v>1.1222966205889398</v>
      </c>
    </row>
    <row r="48" spans="2:5" x14ac:dyDescent="0.25">
      <c r="B48">
        <v>1.427883944415953</v>
      </c>
      <c r="C48">
        <v>0.32360276236431673</v>
      </c>
      <c r="E48">
        <f t="shared" ca="1" si="0"/>
        <v>1.0995790006297805</v>
      </c>
    </row>
    <row r="49" spans="2:5" x14ac:dyDescent="0.25">
      <c r="B49">
        <v>4.7816683945711702E-3</v>
      </c>
      <c r="C49">
        <v>1.4542456483468413</v>
      </c>
      <c r="E49">
        <f t="shared" ca="1" si="0"/>
        <v>0.20112994243262083</v>
      </c>
    </row>
    <row r="50" spans="2:5" x14ac:dyDescent="0.25">
      <c r="B50">
        <v>2.0335846784291789</v>
      </c>
      <c r="C50">
        <v>1.3225644579506479</v>
      </c>
      <c r="E50">
        <f t="shared" ca="1" si="0"/>
        <v>-0.86593451326534343</v>
      </c>
    </row>
    <row r="51" spans="2:5" x14ac:dyDescent="0.25">
      <c r="B51">
        <v>-0.93912376541993581</v>
      </c>
      <c r="C51">
        <v>0.89292370830662549</v>
      </c>
      <c r="E51">
        <f t="shared" ca="1" si="0"/>
        <v>-0.67444889768774297</v>
      </c>
    </row>
    <row r="52" spans="2:5" x14ac:dyDescent="0.25">
      <c r="B52">
        <v>-0.54914835345698521</v>
      </c>
      <c r="C52">
        <v>-2.6273119146935642</v>
      </c>
      <c r="E52">
        <f t="shared" ca="1" si="0"/>
        <v>-1.2041037021580063</v>
      </c>
    </row>
    <row r="53" spans="2:5" x14ac:dyDescent="0.25">
      <c r="B53">
        <v>1.355183485429734</v>
      </c>
      <c r="C53">
        <v>-1.2651526049012318</v>
      </c>
      <c r="E53">
        <f t="shared" ca="1" si="0"/>
        <v>-1.5194898072735004</v>
      </c>
    </row>
    <row r="54" spans="2:5" x14ac:dyDescent="0.25">
      <c r="B54">
        <v>-1.1515180631249677</v>
      </c>
      <c r="C54">
        <v>0.72598368205945008</v>
      </c>
      <c r="E54">
        <f t="shared" ca="1" si="0"/>
        <v>0.82349456632063001</v>
      </c>
    </row>
    <row r="55" spans="2:5" x14ac:dyDescent="0.25">
      <c r="B55">
        <v>0.70072474045446143</v>
      </c>
      <c r="C55">
        <v>-0.19309027265990153</v>
      </c>
      <c r="E55">
        <f t="shared" ca="1" si="0"/>
        <v>-0.29605149658008922</v>
      </c>
    </row>
    <row r="56" spans="2:5" x14ac:dyDescent="0.25">
      <c r="B56">
        <v>0.96293206297559664</v>
      </c>
      <c r="C56">
        <v>1.3058752301731147</v>
      </c>
      <c r="E56">
        <f t="shared" ca="1" si="0"/>
        <v>-0.62123695469453621</v>
      </c>
    </row>
    <row r="57" spans="2:5" x14ac:dyDescent="0.25">
      <c r="B57">
        <v>0.70611349656246603</v>
      </c>
      <c r="C57">
        <v>0.19823573893518187</v>
      </c>
      <c r="E57">
        <f t="shared" ca="1" si="0"/>
        <v>0.3373334252762088</v>
      </c>
    </row>
    <row r="58" spans="2:5" x14ac:dyDescent="0.25">
      <c r="B58">
        <v>0.41736370803846512</v>
      </c>
      <c r="C58">
        <v>-0.82596216088859364</v>
      </c>
      <c r="E58">
        <f t="shared" ca="1" si="0"/>
        <v>-0.32074913617191347</v>
      </c>
    </row>
    <row r="59" spans="2:5" x14ac:dyDescent="0.25">
      <c r="B59">
        <v>-7.3466708272462711E-2</v>
      </c>
      <c r="C59">
        <v>0.45734964260191191</v>
      </c>
      <c r="E59">
        <f t="shared" ca="1" si="0"/>
        <v>0.5144437000994343</v>
      </c>
    </row>
    <row r="60" spans="2:5" x14ac:dyDescent="0.25">
      <c r="B60">
        <v>-3.6766323319170624E-2</v>
      </c>
      <c r="C60">
        <v>1.799353412934579</v>
      </c>
      <c r="E60">
        <f t="shared" ca="1" si="0"/>
        <v>-1.4615582556161655</v>
      </c>
    </row>
    <row r="61" spans="2:5" x14ac:dyDescent="0.25">
      <c r="B61">
        <v>0.70994701673043892</v>
      </c>
      <c r="C61">
        <v>-0.47269168135244399</v>
      </c>
      <c r="E61">
        <f t="shared" ca="1" si="0"/>
        <v>-0.5323036623155194</v>
      </c>
    </row>
    <row r="62" spans="2:5" x14ac:dyDescent="0.25">
      <c r="B62">
        <v>-0.36492110666586086</v>
      </c>
      <c r="C62">
        <v>1.546377461636439</v>
      </c>
      <c r="E62">
        <f t="shared" ca="1" si="0"/>
        <v>0.20565664655572521</v>
      </c>
    </row>
    <row r="63" spans="2:5" x14ac:dyDescent="0.25">
      <c r="B63">
        <v>-1.2713076102954801</v>
      </c>
      <c r="C63">
        <v>-0.31506942832493223</v>
      </c>
      <c r="E63">
        <f t="shared" ca="1" si="0"/>
        <v>1.2721160657294706</v>
      </c>
    </row>
    <row r="64" spans="2:5" x14ac:dyDescent="0.25">
      <c r="B64">
        <v>-0.49038817451219074</v>
      </c>
      <c r="C64">
        <v>0.20862330529780593</v>
      </c>
      <c r="E64">
        <f t="shared" ca="1" si="0"/>
        <v>-1.1634418461419023</v>
      </c>
    </row>
    <row r="65" spans="2:5" x14ac:dyDescent="0.25">
      <c r="B65">
        <v>1.9301296561025083</v>
      </c>
      <c r="C65">
        <v>-0.28378735805745237</v>
      </c>
      <c r="E65">
        <f t="shared" ca="1" si="0"/>
        <v>-0.44905074892801161</v>
      </c>
    </row>
    <row r="66" spans="2:5" x14ac:dyDescent="0.25">
      <c r="B66">
        <v>-0.52950781537219882</v>
      </c>
      <c r="C66">
        <v>1.063388026523171</v>
      </c>
      <c r="E66">
        <f t="shared" ca="1" si="0"/>
        <v>2.0138791184841325</v>
      </c>
    </row>
    <row r="67" spans="2:5" x14ac:dyDescent="0.25">
      <c r="B67">
        <v>0.14729266695212573</v>
      </c>
      <c r="C67">
        <v>-1.2615828381967731</v>
      </c>
      <c r="E67">
        <f t="shared" ref="E67:E130" ca="1" si="2">_xlfn.NORM.INV(RAND(),0,1)</f>
        <v>-1.6788061031111117</v>
      </c>
    </row>
    <row r="68" spans="2:5" x14ac:dyDescent="0.25">
      <c r="B68">
        <v>0.44009084376739338</v>
      </c>
      <c r="C68">
        <v>-0.27162286642123945</v>
      </c>
      <c r="E68">
        <f t="shared" ca="1" si="2"/>
        <v>-0.81540858876453626</v>
      </c>
    </row>
    <row r="69" spans="2:5" x14ac:dyDescent="0.25">
      <c r="B69">
        <v>-0.31490912988374475</v>
      </c>
      <c r="C69">
        <v>-0.80241079558618367</v>
      </c>
      <c r="E69">
        <f t="shared" ca="1" si="2"/>
        <v>-0.39913148004613597</v>
      </c>
    </row>
    <row r="70" spans="2:5" x14ac:dyDescent="0.25">
      <c r="B70">
        <v>-1.1432439350755885</v>
      </c>
      <c r="C70">
        <v>-0.53223743634589482</v>
      </c>
      <c r="E70">
        <f t="shared" ca="1" si="2"/>
        <v>-1.1127931788346475</v>
      </c>
    </row>
    <row r="71" spans="2:5" x14ac:dyDescent="0.25">
      <c r="B71">
        <v>-2.3756547307129949</v>
      </c>
      <c r="C71">
        <v>0.77278400567593053</v>
      </c>
      <c r="E71">
        <f t="shared" ca="1" si="2"/>
        <v>-1.3266488317692329</v>
      </c>
    </row>
    <row r="72" spans="2:5" x14ac:dyDescent="0.25">
      <c r="B72">
        <v>3.8909320210223086E-2</v>
      </c>
      <c r="C72">
        <v>-0.3597745035222033</v>
      </c>
      <c r="E72">
        <f t="shared" ca="1" si="2"/>
        <v>0.84686717594340866</v>
      </c>
    </row>
    <row r="73" spans="2:5" x14ac:dyDescent="0.25">
      <c r="B73">
        <v>0.20463858163566329</v>
      </c>
      <c r="C73">
        <v>-0.14002807802171446</v>
      </c>
      <c r="E73">
        <f t="shared" ca="1" si="2"/>
        <v>1.0267797889574093</v>
      </c>
    </row>
    <row r="74" spans="2:5" x14ac:dyDescent="0.25">
      <c r="B74">
        <v>-0.24016117095015943</v>
      </c>
      <c r="C74">
        <v>1.8566788639873266</v>
      </c>
      <c r="E74">
        <f t="shared" ca="1" si="2"/>
        <v>-5.0044073539761778E-2</v>
      </c>
    </row>
    <row r="75" spans="2:5" x14ac:dyDescent="0.25">
      <c r="B75">
        <v>-1.0335634215152822</v>
      </c>
      <c r="C75">
        <v>1.0905750968959183</v>
      </c>
      <c r="E75">
        <f t="shared" ca="1" si="2"/>
        <v>-0.14570064248737233</v>
      </c>
    </row>
    <row r="76" spans="2:5" x14ac:dyDescent="0.25">
      <c r="B76">
        <v>0.94532424554927275</v>
      </c>
      <c r="C76">
        <v>2.9444890969898552E-3</v>
      </c>
      <c r="E76">
        <f t="shared" ca="1" si="2"/>
        <v>0.24092456385109617</v>
      </c>
    </row>
    <row r="77" spans="2:5" x14ac:dyDescent="0.25">
      <c r="B77">
        <v>0.41103021430899389</v>
      </c>
      <c r="C77">
        <v>-3.9827909859013744E-2</v>
      </c>
      <c r="E77">
        <f t="shared" ca="1" si="2"/>
        <v>1.3695557542968038</v>
      </c>
    </row>
    <row r="78" spans="2:5" x14ac:dyDescent="0.25">
      <c r="B78">
        <v>-1.251810317626223</v>
      </c>
      <c r="C78">
        <v>-6.1965010900166817E-2</v>
      </c>
      <c r="E78">
        <f t="shared" ca="1" si="2"/>
        <v>-1.0716761013586236</v>
      </c>
    </row>
    <row r="79" spans="2:5" x14ac:dyDescent="0.25">
      <c r="B79">
        <v>0.27265400603937451</v>
      </c>
      <c r="C79">
        <v>-1.0103531167260371</v>
      </c>
      <c r="E79">
        <f t="shared" ca="1" si="2"/>
        <v>-0.1968632379605797</v>
      </c>
    </row>
    <row r="80" spans="2:5" x14ac:dyDescent="0.25">
      <c r="B80">
        <v>-0.9927930477715563</v>
      </c>
      <c r="C80">
        <v>-0.71024260250851512</v>
      </c>
      <c r="E80">
        <f t="shared" ca="1" si="2"/>
        <v>-0.28930924759153975</v>
      </c>
    </row>
    <row r="81" spans="2:5" x14ac:dyDescent="0.25">
      <c r="B81">
        <v>-1.264811544388067</v>
      </c>
      <c r="C81">
        <v>0.23960978978720959</v>
      </c>
      <c r="E81">
        <f t="shared" ca="1" si="2"/>
        <v>-2.3404594941002478E-2</v>
      </c>
    </row>
    <row r="82" spans="2:5" x14ac:dyDescent="0.25">
      <c r="B82">
        <v>-0.77268168752198108</v>
      </c>
      <c r="C82">
        <v>-3.8603502616751939E-2</v>
      </c>
      <c r="E82">
        <f t="shared" ca="1" si="2"/>
        <v>-1.2528668737456166</v>
      </c>
    </row>
    <row r="83" spans="2:5" x14ac:dyDescent="0.25">
      <c r="B83">
        <v>-0.13408225640887395</v>
      </c>
      <c r="C83">
        <v>-0.64385517362097744</v>
      </c>
      <c r="E83">
        <f t="shared" ca="1" si="2"/>
        <v>3.8517152104004498E-2</v>
      </c>
    </row>
    <row r="84" spans="2:5" x14ac:dyDescent="0.25">
      <c r="B84">
        <v>-0.47500293476332445</v>
      </c>
      <c r="C84">
        <v>-0.33766127671697177</v>
      </c>
      <c r="E84">
        <f t="shared" ca="1" si="2"/>
        <v>0.81347690418501639</v>
      </c>
    </row>
    <row r="85" spans="2:5" x14ac:dyDescent="0.25">
      <c r="B85">
        <v>1.3055159797659144</v>
      </c>
      <c r="C85">
        <v>0.41736370803846512</v>
      </c>
      <c r="E85">
        <f t="shared" ca="1" si="2"/>
        <v>0.50138382814408378</v>
      </c>
    </row>
    <row r="86" spans="2:5" x14ac:dyDescent="0.25">
      <c r="B86">
        <v>3.4037839213851839E-3</v>
      </c>
      <c r="C86">
        <v>1.9470007828203961E-2</v>
      </c>
      <c r="E86">
        <f t="shared" ca="1" si="2"/>
        <v>-0.53564720626857787</v>
      </c>
    </row>
    <row r="87" spans="2:5" x14ac:dyDescent="0.25">
      <c r="B87">
        <v>0.93449671112466604</v>
      </c>
      <c r="C87">
        <v>0.3297350303910207</v>
      </c>
      <c r="E87">
        <f t="shared" ca="1" si="2"/>
        <v>0.12153765359671377</v>
      </c>
    </row>
    <row r="88" spans="2:5" x14ac:dyDescent="0.25">
      <c r="B88">
        <v>-1.0216308510280214</v>
      </c>
      <c r="C88">
        <v>0.40164081838156562</v>
      </c>
      <c r="E88">
        <f t="shared" ca="1" si="2"/>
        <v>1.2385034507181638</v>
      </c>
    </row>
    <row r="89" spans="2:5" x14ac:dyDescent="0.25">
      <c r="B89">
        <v>0.71754584496375173</v>
      </c>
      <c r="C89">
        <v>0.18141236068913713</v>
      </c>
      <c r="E89">
        <f t="shared" ca="1" si="2"/>
        <v>0.40991222855793463</v>
      </c>
    </row>
    <row r="90" spans="2:5" x14ac:dyDescent="0.25">
      <c r="B90">
        <v>-0.45200522436061874</v>
      </c>
      <c r="C90">
        <v>-0.4905609785055276</v>
      </c>
      <c r="E90">
        <f t="shared" ca="1" si="2"/>
        <v>-1.2337007529496646</v>
      </c>
    </row>
    <row r="91" spans="2:5" x14ac:dyDescent="0.25">
      <c r="B91">
        <v>0.69828274718020111</v>
      </c>
      <c r="C91">
        <v>-0.61383616412058473</v>
      </c>
      <c r="E91">
        <f t="shared" ca="1" si="2"/>
        <v>1.9788979784267782</v>
      </c>
    </row>
    <row r="92" spans="2:5" x14ac:dyDescent="0.25">
      <c r="B92">
        <v>1.9099388737231493E-4</v>
      </c>
      <c r="C92">
        <v>-1.5054592950036749</v>
      </c>
      <c r="E92">
        <f t="shared" ca="1" si="2"/>
        <v>1.4486748552695565</v>
      </c>
    </row>
    <row r="93" spans="2:5" x14ac:dyDescent="0.25">
      <c r="B93">
        <v>-0.19722165234270506</v>
      </c>
      <c r="C93">
        <v>-0.78521907198592089</v>
      </c>
      <c r="E93">
        <f t="shared" ca="1" si="2"/>
        <v>-0.98574565087193378</v>
      </c>
    </row>
    <row r="94" spans="2:5" x14ac:dyDescent="0.25">
      <c r="B94">
        <v>0.46765080696786754</v>
      </c>
      <c r="C94">
        <v>1.6926696844166145</v>
      </c>
      <c r="E94">
        <f t="shared" ca="1" si="2"/>
        <v>-0.71753451478117503</v>
      </c>
    </row>
    <row r="95" spans="2:5" x14ac:dyDescent="0.25">
      <c r="B95">
        <v>-2.2457425075117499</v>
      </c>
      <c r="C95">
        <v>-1.6211561160162091</v>
      </c>
      <c r="E95">
        <f t="shared" ca="1" si="2"/>
        <v>0.82439707498727821</v>
      </c>
    </row>
    <row r="96" spans="2:5" x14ac:dyDescent="0.25">
      <c r="B96">
        <v>-0.78542598203057423</v>
      </c>
      <c r="C96">
        <v>0.26226757654512767</v>
      </c>
      <c r="E96">
        <f t="shared" ca="1" si="2"/>
        <v>-1.6932013120784108</v>
      </c>
    </row>
    <row r="97" spans="2:5" x14ac:dyDescent="0.25">
      <c r="B97">
        <v>-1.189455360872671</v>
      </c>
      <c r="C97">
        <v>-1.1814245226560161</v>
      </c>
      <c r="E97">
        <f t="shared" ca="1" si="2"/>
        <v>0.44347872335045246</v>
      </c>
    </row>
    <row r="98" spans="2:5" x14ac:dyDescent="0.25">
      <c r="B98">
        <v>-0.59382500694482587</v>
      </c>
      <c r="C98">
        <v>-0.13879116522730328</v>
      </c>
      <c r="E98">
        <f t="shared" ca="1" si="2"/>
        <v>0.6886341991323619</v>
      </c>
    </row>
    <row r="99" spans="2:5" x14ac:dyDescent="0.25">
      <c r="B99">
        <v>-1.1244765119045042</v>
      </c>
      <c r="C99">
        <v>0.4021387667307863</v>
      </c>
      <c r="E99">
        <f t="shared" ca="1" si="2"/>
        <v>-7.1768648840755803E-2</v>
      </c>
    </row>
    <row r="100" spans="2:5" x14ac:dyDescent="0.25">
      <c r="B100">
        <v>-0.34861614039982669</v>
      </c>
      <c r="C100">
        <v>0.80135578173212707</v>
      </c>
      <c r="E100">
        <f t="shared" ca="1" si="2"/>
        <v>1.6652845047766542</v>
      </c>
    </row>
    <row r="101" spans="2:5" x14ac:dyDescent="0.25">
      <c r="B101">
        <v>-0.96780922831385396</v>
      </c>
      <c r="C101">
        <v>0.49990035222435836</v>
      </c>
      <c r="E101">
        <f t="shared" ca="1" si="2"/>
        <v>0.16857683936197779</v>
      </c>
    </row>
    <row r="102" spans="2:5" x14ac:dyDescent="0.25">
      <c r="B102">
        <v>0.80547579273115844</v>
      </c>
      <c r="C102">
        <v>-1.9326034816913307</v>
      </c>
      <c r="E102">
        <f t="shared" ca="1" si="2"/>
        <v>-0.2417198360272847</v>
      </c>
    </row>
    <row r="103" spans="2:5" x14ac:dyDescent="0.25">
      <c r="B103">
        <v>0.17496176951681264</v>
      </c>
      <c r="C103">
        <v>-1.1127485777251422</v>
      </c>
      <c r="E103">
        <f t="shared" ca="1" si="2"/>
        <v>-0.37123318706380359</v>
      </c>
    </row>
    <row r="104" spans="2:5" x14ac:dyDescent="0.25">
      <c r="B104">
        <v>2.2683934730594046E-2</v>
      </c>
      <c r="C104">
        <v>0.68991198531875852</v>
      </c>
      <c r="E104">
        <f t="shared" ca="1" si="2"/>
        <v>-1.9553143573808005</v>
      </c>
    </row>
    <row r="105" spans="2:5" x14ac:dyDescent="0.25">
      <c r="B105">
        <v>0.44997250370215625</v>
      </c>
      <c r="C105">
        <v>-1.2151440387242474</v>
      </c>
      <c r="E105">
        <f t="shared" ca="1" si="2"/>
        <v>2.4495318022619016E-2</v>
      </c>
    </row>
    <row r="106" spans="2:5" x14ac:dyDescent="0.25">
      <c r="B106">
        <v>-0.76722926678485237</v>
      </c>
      <c r="C106">
        <v>-1.335329216090031</v>
      </c>
      <c r="E106">
        <f t="shared" ca="1" si="2"/>
        <v>1.1628542684064227</v>
      </c>
    </row>
    <row r="107" spans="2:5" x14ac:dyDescent="0.25">
      <c r="B107">
        <v>1.9436083675827831</v>
      </c>
      <c r="C107">
        <v>-1.2823693396057934</v>
      </c>
      <c r="E107">
        <f t="shared" ca="1" si="2"/>
        <v>-0.35946996240526663</v>
      </c>
    </row>
    <row r="108" spans="2:5" x14ac:dyDescent="0.25">
      <c r="B108">
        <v>-1.044591044774279</v>
      </c>
      <c r="C108">
        <v>1.9041817722609267</v>
      </c>
      <c r="E108">
        <f t="shared" ca="1" si="2"/>
        <v>0.78779027016857583</v>
      </c>
    </row>
    <row r="109" spans="2:5" x14ac:dyDescent="0.25">
      <c r="B109">
        <v>-0.3585500962799415</v>
      </c>
      <c r="C109">
        <v>0.95048108050832525</v>
      </c>
      <c r="E109">
        <f t="shared" ca="1" si="2"/>
        <v>0.97013516773500497</v>
      </c>
    </row>
    <row r="110" spans="2:5" x14ac:dyDescent="0.25">
      <c r="B110">
        <v>-0.28601789381355047</v>
      </c>
      <c r="C110">
        <v>0.55181885727506597</v>
      </c>
      <c r="E110">
        <f t="shared" ca="1" si="2"/>
        <v>0.32896469861335353</v>
      </c>
    </row>
    <row r="111" spans="2:5" x14ac:dyDescent="0.25">
      <c r="B111">
        <v>0.17597130863578059</v>
      </c>
      <c r="C111">
        <v>0.14025999917066656</v>
      </c>
      <c r="E111">
        <f t="shared" ca="1" si="2"/>
        <v>0.2920526599082337</v>
      </c>
    </row>
    <row r="112" spans="2:5" x14ac:dyDescent="0.25">
      <c r="B112">
        <v>-0.6509299055323936</v>
      </c>
      <c r="C112">
        <v>0.22970198187977076</v>
      </c>
      <c r="E112">
        <f t="shared" ca="1" si="2"/>
        <v>-2.045590818416656</v>
      </c>
    </row>
    <row r="113" spans="2:5" x14ac:dyDescent="0.25">
      <c r="B113">
        <v>5.690708348993212E-2</v>
      </c>
      <c r="C113">
        <v>0.49375557864550501</v>
      </c>
      <c r="E113">
        <f t="shared" ca="1" si="2"/>
        <v>-0.47120817008845073</v>
      </c>
    </row>
    <row r="114" spans="2:5" x14ac:dyDescent="0.25">
      <c r="B114">
        <v>7.8682660387130454E-2</v>
      </c>
      <c r="C114">
        <v>0.82617589214351028</v>
      </c>
      <c r="E114">
        <f t="shared" ca="1" si="2"/>
        <v>0.44181001430573424</v>
      </c>
    </row>
    <row r="115" spans="2:5" x14ac:dyDescent="0.25">
      <c r="B115">
        <v>0.47688786253274884</v>
      </c>
      <c r="C115">
        <v>-0.46160039346432313</v>
      </c>
      <c r="E115">
        <f t="shared" ca="1" si="2"/>
        <v>0.94983724922455792</v>
      </c>
    </row>
    <row r="116" spans="2:5" x14ac:dyDescent="0.25">
      <c r="B116">
        <v>1.8848459149012342</v>
      </c>
      <c r="C116">
        <v>-0.19956246433139313</v>
      </c>
      <c r="E116">
        <f t="shared" ca="1" si="2"/>
        <v>1.4901026314024832</v>
      </c>
    </row>
    <row r="117" spans="2:5" x14ac:dyDescent="0.25">
      <c r="B117">
        <v>-1.1944371181016322</v>
      </c>
      <c r="C117">
        <v>0.5038918970967643</v>
      </c>
      <c r="E117">
        <f t="shared" ca="1" si="2"/>
        <v>-1.4844857987594082</v>
      </c>
    </row>
    <row r="118" spans="2:5" x14ac:dyDescent="0.25">
      <c r="B118">
        <v>-1.5294062905013561</v>
      </c>
      <c r="C118">
        <v>1.2231885193614289</v>
      </c>
      <c r="E118">
        <f t="shared" ca="1" si="2"/>
        <v>-1.3023368585457789</v>
      </c>
    </row>
    <row r="119" spans="2:5" x14ac:dyDescent="0.25">
      <c r="B119">
        <v>-0.28984459277126007</v>
      </c>
      <c r="C119">
        <v>-1.2269129001651891</v>
      </c>
      <c r="E119">
        <f t="shared" ca="1" si="2"/>
        <v>0.63814861546873192</v>
      </c>
    </row>
    <row r="120" spans="2:5" x14ac:dyDescent="0.25">
      <c r="B120">
        <v>-0.31506942832493223</v>
      </c>
      <c r="C120">
        <v>5.8976183936465532E-2</v>
      </c>
      <c r="E120">
        <f t="shared" ca="1" si="2"/>
        <v>-0.66773507360803586</v>
      </c>
    </row>
    <row r="121" spans="2:5" x14ac:dyDescent="0.25">
      <c r="B121">
        <v>1.7414367903256789</v>
      </c>
      <c r="C121">
        <v>-0.32723278309276793</v>
      </c>
      <c r="E121">
        <f t="shared" ca="1" si="2"/>
        <v>-1.4307189452574813</v>
      </c>
    </row>
    <row r="122" spans="2:5" x14ac:dyDescent="0.25">
      <c r="B122">
        <v>-0.19691015040734783</v>
      </c>
      <c r="C122">
        <v>0.16960370885499287</v>
      </c>
      <c r="E122">
        <f t="shared" ca="1" si="2"/>
        <v>-0.98668938659734851</v>
      </c>
    </row>
    <row r="123" spans="2:5" x14ac:dyDescent="0.25">
      <c r="B123">
        <v>-0.62989329308038577</v>
      </c>
      <c r="C123">
        <v>-0.80441850514034741</v>
      </c>
      <c r="E123">
        <f t="shared" ca="1" si="2"/>
        <v>1.0538666145915578</v>
      </c>
    </row>
    <row r="124" spans="2:5" x14ac:dyDescent="0.25">
      <c r="B124">
        <v>-0.12852638064941857</v>
      </c>
      <c r="C124">
        <v>-0.15991076907084789</v>
      </c>
      <c r="E124">
        <f t="shared" ca="1" si="2"/>
        <v>-1.7518309410984854</v>
      </c>
    </row>
    <row r="125" spans="2:5" x14ac:dyDescent="0.25">
      <c r="B125">
        <v>-1.4993111108196899</v>
      </c>
      <c r="C125">
        <v>0.81952293840004131</v>
      </c>
      <c r="E125">
        <f t="shared" ca="1" si="2"/>
        <v>-1.2924836461338809</v>
      </c>
    </row>
    <row r="126" spans="2:5" x14ac:dyDescent="0.25">
      <c r="B126">
        <v>-1.515031726739835</v>
      </c>
      <c r="C126">
        <v>-5.499146027432289E-2</v>
      </c>
      <c r="E126">
        <f t="shared" ca="1" si="2"/>
        <v>-0.79864263700110849</v>
      </c>
    </row>
    <row r="127" spans="2:5" x14ac:dyDescent="0.25">
      <c r="B127">
        <v>-0.48401375352113973</v>
      </c>
      <c r="C127">
        <v>0.88814658738556318</v>
      </c>
      <c r="E127">
        <f t="shared" ca="1" si="2"/>
        <v>-6.6363552922910671E-2</v>
      </c>
    </row>
    <row r="128" spans="2:5" x14ac:dyDescent="0.25">
      <c r="B128">
        <v>-1.313087523158174</v>
      </c>
      <c r="C128">
        <v>-2.0216339180478826</v>
      </c>
      <c r="E128">
        <f t="shared" ca="1" si="2"/>
        <v>-1.0550807966788527</v>
      </c>
    </row>
    <row r="129" spans="2:5" x14ac:dyDescent="0.25">
      <c r="B129">
        <v>-1.2373720892355777</v>
      </c>
      <c r="C129">
        <v>-0.87348780652973801</v>
      </c>
      <c r="E129">
        <f t="shared" ca="1" si="2"/>
        <v>2.8140595289312444</v>
      </c>
    </row>
    <row r="130" spans="2:5" x14ac:dyDescent="0.25">
      <c r="B130">
        <v>0.20167021830275189</v>
      </c>
      <c r="C130">
        <v>-2.8528302209451795</v>
      </c>
      <c r="E130">
        <f t="shared" ca="1" si="2"/>
        <v>1.2567528176351932</v>
      </c>
    </row>
    <row r="131" spans="2:5" x14ac:dyDescent="0.25">
      <c r="B131">
        <v>1.7505726646049879</v>
      </c>
      <c r="C131">
        <v>1.585481186339166</v>
      </c>
      <c r="E131">
        <f t="shared" ref="E131:E194" ca="1" si="3">_xlfn.NORM.INV(RAND(),0,1)</f>
        <v>-1.1526009400212898</v>
      </c>
    </row>
    <row r="132" spans="2:5" x14ac:dyDescent="0.25">
      <c r="B132">
        <v>-0.44068087845516857</v>
      </c>
      <c r="C132">
        <v>1.5316300050471909</v>
      </c>
      <c r="E132">
        <f t="shared" ca="1" si="3"/>
        <v>-1.1921138807729408</v>
      </c>
    </row>
    <row r="133" spans="2:5" x14ac:dyDescent="0.25">
      <c r="B133">
        <v>2.2127096599433571</v>
      </c>
      <c r="C133">
        <v>-0.78886841947678477</v>
      </c>
      <c r="E133">
        <f t="shared" ca="1" si="3"/>
        <v>0.45628457925882826</v>
      </c>
    </row>
    <row r="134" spans="2:5" x14ac:dyDescent="0.25">
      <c r="B134">
        <v>1.4342731446959078</v>
      </c>
      <c r="C134">
        <v>9.4271399575518444E-2</v>
      </c>
      <c r="E134">
        <f t="shared" ca="1" si="3"/>
        <v>-0.67386601362777809</v>
      </c>
    </row>
    <row r="135" spans="2:5" x14ac:dyDescent="0.25">
      <c r="B135">
        <v>-0.84308339864946902</v>
      </c>
      <c r="C135">
        <v>-1.8110586097463965</v>
      </c>
      <c r="E135">
        <f t="shared" ca="1" si="3"/>
        <v>-1.0830730073677644</v>
      </c>
    </row>
    <row r="136" spans="2:5" x14ac:dyDescent="0.25">
      <c r="B136">
        <v>0.2040906110778451</v>
      </c>
      <c r="C136">
        <v>0.62980006987345405</v>
      </c>
      <c r="E136">
        <f t="shared" ca="1" si="3"/>
        <v>-2.3571292296297344</v>
      </c>
    </row>
    <row r="137" spans="2:5" x14ac:dyDescent="0.25">
      <c r="B137">
        <v>0.12343662092462182</v>
      </c>
      <c r="C137">
        <v>0.89246668721898459</v>
      </c>
      <c r="E137">
        <f t="shared" ca="1" si="3"/>
        <v>-0.9955772331170899</v>
      </c>
    </row>
    <row r="138" spans="2:5" x14ac:dyDescent="0.25">
      <c r="B138">
        <v>0.79830215327092446</v>
      </c>
      <c r="C138">
        <v>-0.22923131837160327</v>
      </c>
      <c r="E138">
        <f t="shared" ca="1" si="3"/>
        <v>-1.5952469612193292</v>
      </c>
    </row>
    <row r="139" spans="2:5" x14ac:dyDescent="0.25">
      <c r="B139">
        <v>1.1451584214228205</v>
      </c>
      <c r="C139">
        <v>-1.1969405022682622</v>
      </c>
      <c r="E139">
        <f t="shared" ca="1" si="3"/>
        <v>-1.0864692734621797</v>
      </c>
    </row>
    <row r="140" spans="2:5" x14ac:dyDescent="0.25">
      <c r="B140">
        <v>-1.2236705515533686</v>
      </c>
      <c r="C140">
        <v>0.21762275537184905</v>
      </c>
      <c r="E140">
        <f t="shared" ca="1" si="3"/>
        <v>0.22456085769782336</v>
      </c>
    </row>
    <row r="141" spans="2:5" x14ac:dyDescent="0.25">
      <c r="B141">
        <v>-0.20979655346309301</v>
      </c>
      <c r="C141">
        <v>0.63550032791681588</v>
      </c>
      <c r="E141">
        <f t="shared" ca="1" si="3"/>
        <v>-0.18499581076797111</v>
      </c>
    </row>
    <row r="142" spans="2:5" x14ac:dyDescent="0.25">
      <c r="B142">
        <v>-1.400235305482056</v>
      </c>
      <c r="C142">
        <v>-0.23960978978720959</v>
      </c>
      <c r="E142">
        <f t="shared" ca="1" si="3"/>
        <v>-1.2223476245331235</v>
      </c>
    </row>
    <row r="143" spans="2:5" x14ac:dyDescent="0.25">
      <c r="B143">
        <v>-1.5451178114744835</v>
      </c>
      <c r="C143">
        <v>0.32231355362455361</v>
      </c>
      <c r="E143">
        <f t="shared" ca="1" si="3"/>
        <v>1.0064707437568572</v>
      </c>
    </row>
    <row r="144" spans="2:5" x14ac:dyDescent="0.25">
      <c r="B144">
        <v>0.17193201529153157</v>
      </c>
      <c r="C144">
        <v>0.31209765438688919</v>
      </c>
      <c r="E144">
        <f t="shared" ca="1" si="3"/>
        <v>-0.77656852190037462</v>
      </c>
    </row>
    <row r="145" spans="2:5" x14ac:dyDescent="0.25">
      <c r="B145">
        <v>1.5774639905430377</v>
      </c>
      <c r="C145">
        <v>0.42857436710619368</v>
      </c>
      <c r="E145">
        <f t="shared" ca="1" si="3"/>
        <v>-1.5920492488410758</v>
      </c>
    </row>
    <row r="146" spans="2:5" x14ac:dyDescent="0.25">
      <c r="B146">
        <v>0.12120153769501485</v>
      </c>
      <c r="C146">
        <v>1.5205978343146853</v>
      </c>
      <c r="E146">
        <f t="shared" ca="1" si="3"/>
        <v>-0.20414703429169265</v>
      </c>
    </row>
    <row r="147" spans="2:5" x14ac:dyDescent="0.25">
      <c r="B147">
        <v>0.24433575163129717</v>
      </c>
      <c r="C147">
        <v>1.0912685866060201</v>
      </c>
      <c r="E147">
        <f t="shared" ca="1" si="3"/>
        <v>-1.1789797821877896</v>
      </c>
    </row>
    <row r="148" spans="2:5" x14ac:dyDescent="0.25">
      <c r="B148">
        <v>0.42890974327747244</v>
      </c>
      <c r="C148">
        <v>1.3761746231466532</v>
      </c>
      <c r="E148">
        <f t="shared" ca="1" si="3"/>
        <v>1.0890209959129775</v>
      </c>
    </row>
    <row r="149" spans="2:5" x14ac:dyDescent="0.25">
      <c r="B149">
        <v>-0.54594920584349893</v>
      </c>
      <c r="C149">
        <v>1.7939737517735921</v>
      </c>
      <c r="E149">
        <f t="shared" ca="1" si="3"/>
        <v>0.39082499865430798</v>
      </c>
    </row>
    <row r="150" spans="2:5" x14ac:dyDescent="0.25">
      <c r="B150">
        <v>1.8092123355017975E-2</v>
      </c>
      <c r="C150">
        <v>0.91200490714982152</v>
      </c>
      <c r="E150">
        <f t="shared" ca="1" si="3"/>
        <v>1.2286486259435787</v>
      </c>
    </row>
    <row r="151" spans="2:5" x14ac:dyDescent="0.25">
      <c r="B151">
        <v>0.57287593335786369</v>
      </c>
      <c r="C151">
        <v>-1.7566253518452868</v>
      </c>
      <c r="E151">
        <f t="shared" ca="1" si="3"/>
        <v>-0.99033537504159153</v>
      </c>
    </row>
    <row r="152" spans="2:5" x14ac:dyDescent="0.25">
      <c r="B152">
        <v>2.0390598365338519</v>
      </c>
      <c r="C152">
        <v>-1.4680381354992278</v>
      </c>
      <c r="E152">
        <f t="shared" ca="1" si="3"/>
        <v>0.43725385817030266</v>
      </c>
    </row>
    <row r="153" spans="2:5" x14ac:dyDescent="0.25">
      <c r="B153">
        <v>0.39526412365376018</v>
      </c>
      <c r="C153">
        <v>-1.5719160728622228</v>
      </c>
      <c r="E153">
        <f t="shared" ca="1" si="3"/>
        <v>-1.3021506726873484</v>
      </c>
    </row>
    <row r="154" spans="2:5" x14ac:dyDescent="0.25">
      <c r="B154">
        <v>0.55467126003350131</v>
      </c>
      <c r="C154">
        <v>0.49998675422102679</v>
      </c>
      <c r="E154">
        <f t="shared" ca="1" si="3"/>
        <v>4.7788078442423752E-3</v>
      </c>
    </row>
    <row r="155" spans="2:5" x14ac:dyDescent="0.25">
      <c r="B155">
        <v>0.95132236310746521</v>
      </c>
      <c r="C155">
        <v>2.1794585336465389</v>
      </c>
      <c r="E155">
        <f t="shared" ca="1" si="3"/>
        <v>2.1151177408176247</v>
      </c>
    </row>
    <row r="156" spans="2:5" x14ac:dyDescent="0.25">
      <c r="B156">
        <v>1.1392830856493674</v>
      </c>
      <c r="C156">
        <v>-0.12058535503456369</v>
      </c>
      <c r="E156">
        <f t="shared" ca="1" si="3"/>
        <v>-1.7734381025351424</v>
      </c>
    </row>
    <row r="157" spans="2:5" x14ac:dyDescent="0.25">
      <c r="B157">
        <v>0.16502667676832061</v>
      </c>
      <c r="C157">
        <v>-0.14188231034495402</v>
      </c>
      <c r="E157">
        <f t="shared" ca="1" si="3"/>
        <v>-0.54241909602503791</v>
      </c>
    </row>
    <row r="158" spans="2:5" x14ac:dyDescent="0.25">
      <c r="B158">
        <v>-0.42714873416116461</v>
      </c>
      <c r="C158">
        <v>-1.7256297724088654</v>
      </c>
      <c r="E158">
        <f t="shared" ca="1" si="3"/>
        <v>-0.91822825575934264</v>
      </c>
    </row>
    <row r="159" spans="2:5" x14ac:dyDescent="0.25">
      <c r="B159">
        <v>-0.23363099899142981</v>
      </c>
      <c r="C159">
        <v>-0.11080487638537306</v>
      </c>
      <c r="E159">
        <f t="shared" ca="1" si="3"/>
        <v>-0.77610940047233601</v>
      </c>
    </row>
    <row r="160" spans="2:5" x14ac:dyDescent="0.25">
      <c r="B160">
        <v>0.1279090611205902</v>
      </c>
      <c r="C160">
        <v>-1.9330946088302881</v>
      </c>
      <c r="E160">
        <f t="shared" ca="1" si="3"/>
        <v>0.32047669064254181</v>
      </c>
    </row>
    <row r="161" spans="2:5" x14ac:dyDescent="0.25">
      <c r="B161">
        <v>-0.31225795282807667</v>
      </c>
      <c r="C161">
        <v>-0.49366917664883658</v>
      </c>
      <c r="E161">
        <f t="shared" ca="1" si="3"/>
        <v>0.34279993454202945</v>
      </c>
    </row>
    <row r="162" spans="2:5" x14ac:dyDescent="0.25">
      <c r="B162">
        <v>-1.317994247074239</v>
      </c>
      <c r="C162">
        <v>1.1458951121312566</v>
      </c>
      <c r="E162">
        <f t="shared" ca="1" si="3"/>
        <v>-0.99023469273123466</v>
      </c>
    </row>
    <row r="163" spans="2:5" x14ac:dyDescent="0.25">
      <c r="B163">
        <v>-2.3225584300234914</v>
      </c>
      <c r="C163">
        <v>-1.425769369234331</v>
      </c>
      <c r="E163">
        <f t="shared" ca="1" si="3"/>
        <v>-0.53535212142029065</v>
      </c>
    </row>
    <row r="164" spans="2:5" x14ac:dyDescent="0.25">
      <c r="B164">
        <v>-0.72508782977820374</v>
      </c>
      <c r="C164">
        <v>0.99806584330508485</v>
      </c>
      <c r="E164">
        <f t="shared" ca="1" si="3"/>
        <v>1.7100085914171506</v>
      </c>
    </row>
    <row r="165" spans="2:5" x14ac:dyDescent="0.25">
      <c r="B165">
        <v>0.9559016689308919</v>
      </c>
      <c r="C165">
        <v>0.84100975072942674</v>
      </c>
      <c r="E165">
        <f t="shared" ca="1" si="3"/>
        <v>-1.1948972486855651</v>
      </c>
    </row>
    <row r="166" spans="2:5" x14ac:dyDescent="0.25">
      <c r="B166">
        <v>-5.6984390539582819E-2</v>
      </c>
      <c r="C166">
        <v>2.2642234398517758</v>
      </c>
      <c r="E166">
        <f t="shared" ca="1" si="3"/>
        <v>-0.13102740748399766</v>
      </c>
    </row>
    <row r="167" spans="2:5" x14ac:dyDescent="0.25">
      <c r="B167">
        <v>-0.19012873053725343</v>
      </c>
      <c r="C167">
        <v>1.3439625945466105</v>
      </c>
      <c r="E167">
        <f t="shared" ca="1" si="3"/>
        <v>0.45138122628112293</v>
      </c>
    </row>
    <row r="168" spans="2:5" x14ac:dyDescent="0.25">
      <c r="B168">
        <v>-0.10164967534365132</v>
      </c>
      <c r="C168">
        <v>-1.1945940059376881</v>
      </c>
      <c r="E168">
        <f t="shared" ca="1" si="3"/>
        <v>0.56001320979937264</v>
      </c>
    </row>
    <row r="169" spans="2:5" x14ac:dyDescent="0.25">
      <c r="B169">
        <v>0.72002194428932853</v>
      </c>
      <c r="C169">
        <v>1.1733163773897104</v>
      </c>
      <c r="E169">
        <f t="shared" ca="1" si="3"/>
        <v>-0.84132537113891392</v>
      </c>
    </row>
    <row r="170" spans="2:5" x14ac:dyDescent="0.25">
      <c r="B170">
        <v>-1.2086093192920089</v>
      </c>
      <c r="C170">
        <v>1.2501368473749608</v>
      </c>
      <c r="E170">
        <f t="shared" ca="1" si="3"/>
        <v>1.201833070156187</v>
      </c>
    </row>
    <row r="171" spans="2:5" x14ac:dyDescent="0.25">
      <c r="B171">
        <v>1.5403384168166667</v>
      </c>
      <c r="C171">
        <v>0.37442191569425631</v>
      </c>
      <c r="E171">
        <f t="shared" ca="1" si="3"/>
        <v>-0.38947261754981199</v>
      </c>
    </row>
    <row r="172" spans="2:5" x14ac:dyDescent="0.25">
      <c r="B172">
        <v>1.510898073320277E-2</v>
      </c>
      <c r="C172">
        <v>1.9088929548161104</v>
      </c>
      <c r="E172">
        <f t="shared" ca="1" si="3"/>
        <v>1.8638535811701047</v>
      </c>
    </row>
    <row r="173" spans="2:5" x14ac:dyDescent="0.25">
      <c r="B173">
        <v>1.6399462765548378</v>
      </c>
      <c r="C173">
        <v>1.044591044774279</v>
      </c>
      <c r="E173">
        <f t="shared" ca="1" si="3"/>
        <v>-0.41364695752629232</v>
      </c>
    </row>
    <row r="174" spans="2:5" x14ac:dyDescent="0.25">
      <c r="B174">
        <v>-0.65102540247607976</v>
      </c>
      <c r="C174">
        <v>-0.39592578104929999</v>
      </c>
      <c r="E174">
        <f t="shared" ca="1" si="3"/>
        <v>2.0578020023071977</v>
      </c>
    </row>
    <row r="175" spans="2:5" x14ac:dyDescent="0.25">
      <c r="B175">
        <v>0.61836772147216834</v>
      </c>
      <c r="C175">
        <v>-0.21010919226682745</v>
      </c>
      <c r="E175">
        <f t="shared" ca="1" si="3"/>
        <v>-1.1367779310756096</v>
      </c>
    </row>
    <row r="176" spans="2:5" x14ac:dyDescent="0.25">
      <c r="B176">
        <v>1.6076410247478634</v>
      </c>
      <c r="C176">
        <v>0.74958506957045756</v>
      </c>
      <c r="E176">
        <f t="shared" ca="1" si="3"/>
        <v>0.35190905383996468</v>
      </c>
    </row>
    <row r="177" spans="2:5" x14ac:dyDescent="0.25">
      <c r="B177">
        <v>-1.7010643205139786</v>
      </c>
      <c r="C177">
        <v>-5.1007873480557464E-2</v>
      </c>
      <c r="E177">
        <f t="shared" ca="1" si="3"/>
        <v>0.31863604833408249</v>
      </c>
    </row>
    <row r="178" spans="2:5" x14ac:dyDescent="0.25">
      <c r="B178">
        <v>-0.23976781449164264</v>
      </c>
      <c r="C178">
        <v>2.1032064978498966E-3</v>
      </c>
      <c r="E178">
        <f t="shared" ca="1" si="3"/>
        <v>-0.67400420823665586</v>
      </c>
    </row>
    <row r="179" spans="2:5" x14ac:dyDescent="0.25">
      <c r="B179">
        <v>-0.2552280875534052</v>
      </c>
      <c r="C179">
        <v>-0.70043142841313966</v>
      </c>
      <c r="E179">
        <f t="shared" ca="1" si="3"/>
        <v>0.88152567744494326</v>
      </c>
    </row>
    <row r="180" spans="2:5" x14ac:dyDescent="0.25">
      <c r="B180">
        <v>-0.46577497414546087</v>
      </c>
      <c r="C180">
        <v>-1.2602276910911314</v>
      </c>
      <c r="E180">
        <f t="shared" ca="1" si="3"/>
        <v>-0.44628683453324453</v>
      </c>
    </row>
    <row r="181" spans="2:5" x14ac:dyDescent="0.25">
      <c r="B181">
        <v>0.46066475078987423</v>
      </c>
      <c r="C181">
        <v>0.64837877289392054</v>
      </c>
      <c r="E181">
        <f t="shared" ca="1" si="3"/>
        <v>1.2281968820764708</v>
      </c>
    </row>
    <row r="182" spans="2:5" x14ac:dyDescent="0.25">
      <c r="B182">
        <v>-1.8666378309717402</v>
      </c>
      <c r="C182">
        <v>0.53947815104038455</v>
      </c>
      <c r="E182">
        <f t="shared" ca="1" si="3"/>
        <v>1.4042371641886833</v>
      </c>
    </row>
    <row r="183" spans="2:5" x14ac:dyDescent="0.25">
      <c r="B183">
        <v>0.23355255507340189</v>
      </c>
      <c r="C183">
        <v>-1.3303088053362444</v>
      </c>
      <c r="E183">
        <f t="shared" ca="1" si="3"/>
        <v>0.68134182774274366</v>
      </c>
    </row>
    <row r="184" spans="2:5" x14ac:dyDescent="0.25">
      <c r="B184">
        <v>1.5614750736858696</v>
      </c>
      <c r="C184">
        <v>-0.34999743547814433</v>
      </c>
      <c r="E184">
        <f t="shared" ca="1" si="3"/>
        <v>0.32125738314342928</v>
      </c>
    </row>
    <row r="185" spans="2:5" x14ac:dyDescent="0.25">
      <c r="B185">
        <v>0.39501628634752706</v>
      </c>
      <c r="C185">
        <v>-0.80388872447656468</v>
      </c>
      <c r="E185">
        <f t="shared" ca="1" si="3"/>
        <v>0.20476977599156895</v>
      </c>
    </row>
    <row r="186" spans="2:5" x14ac:dyDescent="0.25">
      <c r="B186">
        <v>-0.12335931387497112</v>
      </c>
      <c r="C186">
        <v>1.3105545804137364</v>
      </c>
      <c r="E186">
        <f t="shared" ca="1" si="3"/>
        <v>0.2836874376897171</v>
      </c>
    </row>
    <row r="187" spans="2:5" x14ac:dyDescent="0.25">
      <c r="B187">
        <v>0.8065353540587239</v>
      </c>
      <c r="C187">
        <v>0.20252855392755009</v>
      </c>
      <c r="E187">
        <f t="shared" ca="1" si="3"/>
        <v>0.15139616490954885</v>
      </c>
    </row>
    <row r="188" spans="2:5" x14ac:dyDescent="0.25">
      <c r="B188">
        <v>0.88746446635923348</v>
      </c>
      <c r="C188">
        <v>2.3146822059061378</v>
      </c>
      <c r="E188">
        <f t="shared" ca="1" si="3"/>
        <v>0.84012545880058109</v>
      </c>
    </row>
    <row r="189" spans="2:5" x14ac:dyDescent="0.25">
      <c r="B189">
        <v>-0.56280896387761459</v>
      </c>
      <c r="C189">
        <v>-1.5698151401011273</v>
      </c>
      <c r="E189">
        <f t="shared" ca="1" si="3"/>
        <v>1.7419602266902012</v>
      </c>
    </row>
    <row r="190" spans="2:5" x14ac:dyDescent="0.25">
      <c r="B190">
        <v>0.88350361693301238</v>
      </c>
      <c r="C190">
        <v>0.46884679250069894</v>
      </c>
      <c r="E190">
        <f t="shared" ca="1" si="3"/>
        <v>-1.0906163818761405</v>
      </c>
    </row>
    <row r="191" spans="2:5" x14ac:dyDescent="0.25">
      <c r="B191">
        <v>-0.86656427811249159</v>
      </c>
      <c r="C191">
        <v>-0.58046452977578156</v>
      </c>
      <c r="E191">
        <f t="shared" ca="1" si="3"/>
        <v>0.45322718782569843</v>
      </c>
    </row>
    <row r="192" spans="2:5" x14ac:dyDescent="0.25">
      <c r="B192">
        <v>0.49176833272213116</v>
      </c>
      <c r="C192">
        <v>-0.50180801736132707</v>
      </c>
      <c r="E192">
        <f t="shared" ca="1" si="3"/>
        <v>0.79495300287010495</v>
      </c>
    </row>
    <row r="193" spans="2:5" x14ac:dyDescent="0.25">
      <c r="B193">
        <v>1.0674352779460605</v>
      </c>
      <c r="C193">
        <v>0.47483126763836481</v>
      </c>
      <c r="E193">
        <f t="shared" ca="1" si="3"/>
        <v>0.48233120848427091</v>
      </c>
    </row>
    <row r="194" spans="2:5" x14ac:dyDescent="0.25">
      <c r="B194">
        <v>-0.83211034507257864</v>
      </c>
      <c r="C194">
        <v>1.3176304491935298</v>
      </c>
      <c r="E194">
        <f t="shared" ca="1" si="3"/>
        <v>-0.85130269541542947</v>
      </c>
    </row>
    <row r="195" spans="2:5" x14ac:dyDescent="0.25">
      <c r="B195">
        <v>0.65490667111589573</v>
      </c>
      <c r="C195">
        <v>0.43377895053708926</v>
      </c>
      <c r="E195">
        <f t="shared" ref="E195:E258" ca="1" si="4">_xlfn.NORM.INV(RAND(),0,1)</f>
        <v>-0.1175662983786056</v>
      </c>
    </row>
    <row r="196" spans="2:5" x14ac:dyDescent="0.25">
      <c r="B196">
        <v>-0.69633188104489818</v>
      </c>
      <c r="C196">
        <v>-2.9624789021909237</v>
      </c>
      <c r="E196">
        <f t="shared" ca="1" si="4"/>
        <v>-0.18480983501912271</v>
      </c>
    </row>
    <row r="197" spans="2:5" x14ac:dyDescent="0.25">
      <c r="B197">
        <v>-0.869238192535704</v>
      </c>
      <c r="C197">
        <v>1.788266672519967</v>
      </c>
      <c r="E197">
        <f t="shared" ca="1" si="4"/>
        <v>0.19935375463559687</v>
      </c>
    </row>
    <row r="198" spans="2:5" x14ac:dyDescent="0.25">
      <c r="B198">
        <v>1.2598911780514754</v>
      </c>
      <c r="C198">
        <v>-1.7894035408971831</v>
      </c>
      <c r="E198">
        <f t="shared" ca="1" si="4"/>
        <v>5.2369887750823692E-2</v>
      </c>
    </row>
    <row r="199" spans="2:5" x14ac:dyDescent="0.25">
      <c r="B199">
        <v>-0.61319042288232595</v>
      </c>
      <c r="C199">
        <v>0.47611592890461907</v>
      </c>
      <c r="E199">
        <f t="shared" ca="1" si="4"/>
        <v>-8.5280799438448351E-2</v>
      </c>
    </row>
    <row r="200" spans="2:5" x14ac:dyDescent="0.25">
      <c r="B200">
        <v>-0.32255570658890065</v>
      </c>
      <c r="C200">
        <v>-0.80325662565883249</v>
      </c>
      <c r="E200">
        <f t="shared" ca="1" si="4"/>
        <v>1.3822190149501592</v>
      </c>
    </row>
    <row r="201" spans="2:5" x14ac:dyDescent="0.25">
      <c r="B201">
        <v>-0.31699983082944527</v>
      </c>
      <c r="C201">
        <v>-1.0828443919308484</v>
      </c>
      <c r="E201">
        <f t="shared" ca="1" si="4"/>
        <v>5.3792842869832803E-2</v>
      </c>
    </row>
    <row r="202" spans="2:5" x14ac:dyDescent="0.25">
      <c r="B202">
        <v>0.54914835345698521</v>
      </c>
      <c r="C202">
        <v>-2.1303458197508007</v>
      </c>
      <c r="E202">
        <f t="shared" ca="1" si="4"/>
        <v>9.5418475578087497E-2</v>
      </c>
    </row>
    <row r="203" spans="2:5" x14ac:dyDescent="0.25">
      <c r="B203">
        <v>0.69010638981126249</v>
      </c>
      <c r="C203">
        <v>1.4544639270752668</v>
      </c>
      <c r="E203">
        <f t="shared" ca="1" si="4"/>
        <v>-0.50871899692001532</v>
      </c>
    </row>
    <row r="204" spans="2:5" x14ac:dyDescent="0.25">
      <c r="B204">
        <v>0.32021944207372144</v>
      </c>
      <c r="C204">
        <v>-0.65670860749378335</v>
      </c>
      <c r="E204">
        <f t="shared" ca="1" si="4"/>
        <v>-0.92876427240424664</v>
      </c>
    </row>
    <row r="205" spans="2:5" x14ac:dyDescent="0.25">
      <c r="B205">
        <v>0.19363596948096529</v>
      </c>
      <c r="C205">
        <v>-0.48203673941316083</v>
      </c>
      <c r="E205">
        <f t="shared" ca="1" si="4"/>
        <v>8.3381581711871725E-2</v>
      </c>
    </row>
    <row r="206" spans="2:5" x14ac:dyDescent="0.25">
      <c r="B206">
        <v>-2.4979271984193474E-2</v>
      </c>
      <c r="C206">
        <v>0.89634795585880056</v>
      </c>
      <c r="E206">
        <f t="shared" ca="1" si="4"/>
        <v>-8.2199535992521638E-2</v>
      </c>
    </row>
    <row r="207" spans="2:5" x14ac:dyDescent="0.25">
      <c r="B207">
        <v>0.61947957874508575</v>
      </c>
      <c r="C207">
        <v>-6.0508682508952916E-2</v>
      </c>
      <c r="E207">
        <f t="shared" ca="1" si="4"/>
        <v>-1.4477111035357864</v>
      </c>
    </row>
    <row r="208" spans="2:5" x14ac:dyDescent="0.25">
      <c r="B208">
        <v>0.65708832153177354</v>
      </c>
      <c r="C208">
        <v>2.1072446543257684</v>
      </c>
      <c r="E208">
        <f t="shared" ca="1" si="4"/>
        <v>0.16161813043544679</v>
      </c>
    </row>
    <row r="209" spans="2:5" x14ac:dyDescent="0.25">
      <c r="B209">
        <v>-2.3328902898356318</v>
      </c>
      <c r="C209">
        <v>0.21636992642015684</v>
      </c>
      <c r="E209">
        <f t="shared" ca="1" si="4"/>
        <v>-1.8199186120625355</v>
      </c>
    </row>
    <row r="210" spans="2:5" x14ac:dyDescent="0.25">
      <c r="B210">
        <v>0.63484549173153937</v>
      </c>
      <c r="C210">
        <v>0.21832761376572307</v>
      </c>
      <c r="E210">
        <f t="shared" ca="1" si="4"/>
        <v>0.26775016886175362</v>
      </c>
    </row>
    <row r="211" spans="2:5" x14ac:dyDescent="0.25">
      <c r="B211">
        <v>0.85768988355994225</v>
      </c>
      <c r="C211">
        <v>-0.46262130126706325</v>
      </c>
      <c r="E211">
        <f t="shared" ca="1" si="4"/>
        <v>-0.69925145224003138</v>
      </c>
    </row>
    <row r="212" spans="2:5" x14ac:dyDescent="0.25">
      <c r="B212">
        <v>-0.38445136851805728</v>
      </c>
      <c r="C212">
        <v>0.63559468799212482</v>
      </c>
      <c r="E212">
        <f t="shared" ca="1" si="4"/>
        <v>0.1773717981350432</v>
      </c>
    </row>
    <row r="213" spans="2:5" x14ac:dyDescent="0.25">
      <c r="B213">
        <v>-2.1696905605494976</v>
      </c>
      <c r="C213">
        <v>0.82241513155167922</v>
      </c>
      <c r="E213">
        <f t="shared" ca="1" si="4"/>
        <v>0.14575331956131191</v>
      </c>
    </row>
    <row r="214" spans="2:5" x14ac:dyDescent="0.25">
      <c r="B214">
        <v>-0.43520799408724997</v>
      </c>
      <c r="C214">
        <v>-0.11095835361629725</v>
      </c>
      <c r="E214">
        <f t="shared" ca="1" si="4"/>
        <v>-0.18521924400566084</v>
      </c>
    </row>
    <row r="215" spans="2:5" x14ac:dyDescent="0.25">
      <c r="B215">
        <v>-0.55779764807084575</v>
      </c>
      <c r="C215">
        <v>-0.14984607332735322</v>
      </c>
      <c r="E215">
        <f t="shared" ca="1" si="4"/>
        <v>-1.236877317787898</v>
      </c>
    </row>
    <row r="216" spans="2:5" x14ac:dyDescent="0.25">
      <c r="B216">
        <v>0.64159848989220336</v>
      </c>
      <c r="C216">
        <v>1.8028367776423693</v>
      </c>
      <c r="E216">
        <f t="shared" ca="1" si="4"/>
        <v>-0.83075254217937133</v>
      </c>
    </row>
    <row r="217" spans="2:5" x14ac:dyDescent="0.25">
      <c r="B217">
        <v>-0.62635308495373465</v>
      </c>
      <c r="C217">
        <v>1.3415137800620869</v>
      </c>
      <c r="E217">
        <f t="shared" ca="1" si="4"/>
        <v>0.96230193410337206</v>
      </c>
    </row>
    <row r="218" spans="2:5" x14ac:dyDescent="0.25">
      <c r="B218">
        <v>-0.2452031822031131</v>
      </c>
      <c r="C218">
        <v>1.4655688573839143</v>
      </c>
      <c r="E218">
        <f t="shared" ca="1" si="4"/>
        <v>5.0392692013664486E-3</v>
      </c>
    </row>
    <row r="219" spans="2:5" x14ac:dyDescent="0.25">
      <c r="B219">
        <v>2.1593405108433217</v>
      </c>
      <c r="C219">
        <v>-4.6029526856727898E-2</v>
      </c>
      <c r="E219">
        <f t="shared" ca="1" si="4"/>
        <v>-1.5000194081157772</v>
      </c>
    </row>
    <row r="220" spans="2:5" x14ac:dyDescent="0.25">
      <c r="B220">
        <v>0.87629132394795306</v>
      </c>
      <c r="C220">
        <v>-0.18553464542492293</v>
      </c>
      <c r="E220">
        <f t="shared" ca="1" si="4"/>
        <v>-0.5178660801474505</v>
      </c>
    </row>
    <row r="221" spans="2:5" x14ac:dyDescent="0.25">
      <c r="B221">
        <v>-1.2823693396057934</v>
      </c>
      <c r="C221">
        <v>-1.8767786968965083</v>
      </c>
      <c r="E221">
        <f t="shared" ca="1" si="4"/>
        <v>-1.4198142166437353</v>
      </c>
    </row>
    <row r="222" spans="2:5" x14ac:dyDescent="0.25">
      <c r="B222">
        <v>-0.47406047087861225</v>
      </c>
      <c r="C222">
        <v>1.4450552043854259</v>
      </c>
      <c r="E222">
        <f t="shared" ca="1" si="4"/>
        <v>-2.6396107173469368</v>
      </c>
    </row>
    <row r="223" spans="2:5" x14ac:dyDescent="0.25">
      <c r="B223">
        <v>-1.4684883353766054</v>
      </c>
      <c r="C223">
        <v>-1.3642466001329012</v>
      </c>
      <c r="E223">
        <f t="shared" ca="1" si="4"/>
        <v>-0.60478501396992801</v>
      </c>
    </row>
    <row r="224" spans="2:5" x14ac:dyDescent="0.25">
      <c r="B224">
        <v>-1.2210875866003335</v>
      </c>
      <c r="C224">
        <v>-1.5990690371836536</v>
      </c>
      <c r="E224">
        <f t="shared" ca="1" si="4"/>
        <v>-0.721502255675184</v>
      </c>
    </row>
    <row r="225" spans="2:5" x14ac:dyDescent="0.25">
      <c r="B225">
        <v>2.0257812138879672</v>
      </c>
      <c r="C225">
        <v>-2.272245183121413</v>
      </c>
      <c r="E225">
        <f t="shared" ca="1" si="4"/>
        <v>0.28335172381515217</v>
      </c>
    </row>
    <row r="226" spans="2:5" x14ac:dyDescent="0.25">
      <c r="B226">
        <v>0.81131020124303177</v>
      </c>
      <c r="C226">
        <v>-0.14049192031961866</v>
      </c>
      <c r="E226">
        <f t="shared" ca="1" si="4"/>
        <v>0.45378467190104377</v>
      </c>
    </row>
    <row r="227" spans="2:5" x14ac:dyDescent="0.25">
      <c r="B227">
        <v>-1.1565794011403341</v>
      </c>
      <c r="C227">
        <v>0.94353254098678008</v>
      </c>
      <c r="E227">
        <f t="shared" ca="1" si="4"/>
        <v>-0.61391232508279248</v>
      </c>
    </row>
    <row r="228" spans="2:5" x14ac:dyDescent="0.25">
      <c r="B228">
        <v>-2.0053721527801827</v>
      </c>
      <c r="C228">
        <v>-0.19886101654265076</v>
      </c>
      <c r="E228">
        <f t="shared" ca="1" si="4"/>
        <v>0.28086531392980446</v>
      </c>
    </row>
    <row r="229" spans="2:5" x14ac:dyDescent="0.25">
      <c r="B229">
        <v>-1.5021396393422037</v>
      </c>
      <c r="C229">
        <v>0.59054286793980282</v>
      </c>
      <c r="E229">
        <f t="shared" ca="1" si="4"/>
        <v>-0.97644070743874345</v>
      </c>
    </row>
    <row r="230" spans="2:5" x14ac:dyDescent="0.25">
      <c r="B230">
        <v>-1.1359225027263165</v>
      </c>
      <c r="C230">
        <v>1.0007147466239985</v>
      </c>
      <c r="E230">
        <f t="shared" ca="1" si="4"/>
        <v>1.3261023802708229</v>
      </c>
    </row>
    <row r="231" spans="2:5" x14ac:dyDescent="0.25">
      <c r="B231">
        <v>-0.64103460317710415</v>
      </c>
      <c r="C231">
        <v>0.76006017479812726</v>
      </c>
      <c r="E231">
        <f t="shared" ca="1" si="4"/>
        <v>0.19682257531579817</v>
      </c>
    </row>
    <row r="232" spans="2:5" x14ac:dyDescent="0.25">
      <c r="B232">
        <v>-1.6314925233018585</v>
      </c>
      <c r="C232">
        <v>0.97197244031121954</v>
      </c>
      <c r="E232">
        <f t="shared" ca="1" si="4"/>
        <v>-1.074254513660325</v>
      </c>
    </row>
    <row r="233" spans="2:5" x14ac:dyDescent="0.25">
      <c r="B233">
        <v>1.5537534636678174</v>
      </c>
      <c r="C233">
        <v>1.4283114069257863</v>
      </c>
      <c r="E233">
        <f t="shared" ca="1" si="4"/>
        <v>-3.0972289373319151</v>
      </c>
    </row>
    <row r="234" spans="2:5" x14ac:dyDescent="0.25">
      <c r="B234">
        <v>0.2090928319375962</v>
      </c>
      <c r="C234">
        <v>0.6644154382229317</v>
      </c>
      <c r="E234">
        <f t="shared" ca="1" si="4"/>
        <v>-0.85820331452089127</v>
      </c>
    </row>
    <row r="235" spans="2:5" x14ac:dyDescent="0.25">
      <c r="B235">
        <v>-0.22295239432423841</v>
      </c>
      <c r="C235">
        <v>0.51111328502884135</v>
      </c>
      <c r="E235">
        <f t="shared" ca="1" si="4"/>
        <v>-1.470736161929991</v>
      </c>
    </row>
    <row r="236" spans="2:5" x14ac:dyDescent="0.25">
      <c r="B236">
        <v>-0.64272626332240179</v>
      </c>
      <c r="C236">
        <v>-1.5174464351730421</v>
      </c>
      <c r="E236">
        <f t="shared" ca="1" si="4"/>
        <v>-0.11805908364183683</v>
      </c>
    </row>
    <row r="237" spans="2:5" x14ac:dyDescent="0.25">
      <c r="B237">
        <v>-0.20721699911518954</v>
      </c>
      <c r="C237">
        <v>0.73597675509518012</v>
      </c>
      <c r="E237">
        <f t="shared" ca="1" si="4"/>
        <v>-0.11145506838371616</v>
      </c>
    </row>
    <row r="238" spans="2:5" x14ac:dyDescent="0.25">
      <c r="B238">
        <v>1.0387998372607399</v>
      </c>
      <c r="C238">
        <v>0.24079099603113718</v>
      </c>
      <c r="E238">
        <f t="shared" ca="1" si="4"/>
        <v>-0.21698934181474094</v>
      </c>
    </row>
    <row r="239" spans="2:5" x14ac:dyDescent="0.25">
      <c r="B239">
        <v>0.56128556025214493</v>
      </c>
      <c r="C239">
        <v>1.0469693734194152</v>
      </c>
      <c r="E239">
        <f t="shared" ca="1" si="4"/>
        <v>-0.89009234143565918</v>
      </c>
    </row>
    <row r="240" spans="2:5" x14ac:dyDescent="0.25">
      <c r="B240">
        <v>0.90380353867658414</v>
      </c>
      <c r="C240">
        <v>0.49487880460219458</v>
      </c>
      <c r="E240">
        <f t="shared" ca="1" si="4"/>
        <v>1.7931813485454635</v>
      </c>
    </row>
    <row r="241" spans="2:5" x14ac:dyDescent="0.25">
      <c r="B241">
        <v>5.1161350711481646E-2</v>
      </c>
      <c r="C241">
        <v>1.5461273505934514</v>
      </c>
      <c r="E241">
        <f t="shared" ca="1" si="4"/>
        <v>-0.35704218157030038</v>
      </c>
    </row>
    <row r="242" spans="2:5" x14ac:dyDescent="0.25">
      <c r="B242">
        <v>0.46458126234938391</v>
      </c>
      <c r="C242">
        <v>0.80030076787807047</v>
      </c>
      <c r="E242">
        <f t="shared" ca="1" si="4"/>
        <v>1.096561095005911</v>
      </c>
    </row>
    <row r="243" spans="2:5" x14ac:dyDescent="0.25">
      <c r="B243">
        <v>-1.9605795387178659</v>
      </c>
      <c r="C243">
        <v>-9.1197307483525947E-2</v>
      </c>
      <c r="E243">
        <f t="shared" ca="1" si="4"/>
        <v>0.24294760890320211</v>
      </c>
    </row>
    <row r="244" spans="2:5" x14ac:dyDescent="0.25">
      <c r="B244">
        <v>0.44245211938687135</v>
      </c>
      <c r="C244">
        <v>-1.4867191566736437</v>
      </c>
      <c r="E244">
        <f t="shared" ca="1" si="4"/>
        <v>-0.18978317674141851</v>
      </c>
    </row>
    <row r="245" spans="2:5" x14ac:dyDescent="0.25">
      <c r="B245">
        <v>0.1240539404534502</v>
      </c>
      <c r="C245">
        <v>-0.27940927793679293</v>
      </c>
      <c r="E245">
        <f t="shared" ca="1" si="4"/>
        <v>0.11557776988261667</v>
      </c>
    </row>
    <row r="246" spans="2:5" x14ac:dyDescent="0.25">
      <c r="B246">
        <v>0.27043142836191691</v>
      </c>
      <c r="C246">
        <v>-5.2157247409923002E-2</v>
      </c>
      <c r="E246">
        <f t="shared" ca="1" si="4"/>
        <v>1.9896889708434491</v>
      </c>
    </row>
    <row r="247" spans="2:5" x14ac:dyDescent="0.25">
      <c r="B247">
        <v>0.20315383153501898</v>
      </c>
      <c r="C247">
        <v>0.70464238888234831</v>
      </c>
      <c r="E247">
        <f t="shared" ca="1" si="4"/>
        <v>0.24507033010936366</v>
      </c>
    </row>
    <row r="248" spans="2:5" x14ac:dyDescent="0.25">
      <c r="B248">
        <v>-0.37548943510046229</v>
      </c>
      <c r="C248">
        <v>1.545367922517471</v>
      </c>
      <c r="E248">
        <f t="shared" ca="1" si="4"/>
        <v>-0.36847446250394889</v>
      </c>
    </row>
    <row r="249" spans="2:5" x14ac:dyDescent="0.25">
      <c r="B249">
        <v>-0.53523649512499105</v>
      </c>
      <c r="C249">
        <v>0.63157358454191126</v>
      </c>
      <c r="E249">
        <f t="shared" ca="1" si="4"/>
        <v>2.0276489804945217</v>
      </c>
    </row>
    <row r="250" spans="2:5" x14ac:dyDescent="0.25">
      <c r="B250">
        <v>0.94186361820902675</v>
      </c>
      <c r="C250">
        <v>2.1215419110376388</v>
      </c>
      <c r="E250">
        <f t="shared" ca="1" si="4"/>
        <v>0.12509457507174185</v>
      </c>
    </row>
    <row r="251" spans="2:5" x14ac:dyDescent="0.25">
      <c r="B251">
        <v>0.67686869442695752</v>
      </c>
      <c r="C251">
        <v>0.45624574340763502</v>
      </c>
      <c r="E251">
        <f t="shared" ca="1" si="4"/>
        <v>2.78729720866292</v>
      </c>
    </row>
    <row r="252" spans="2:5" x14ac:dyDescent="0.25">
      <c r="B252">
        <v>1.3083899830235168</v>
      </c>
      <c r="C252">
        <v>0.35634911910165101</v>
      </c>
      <c r="E252">
        <f t="shared" ca="1" si="4"/>
        <v>0.35550345311911258</v>
      </c>
    </row>
    <row r="253" spans="2:5" x14ac:dyDescent="0.25">
      <c r="B253">
        <v>-0.3215882315998897</v>
      </c>
      <c r="C253">
        <v>-0.66718484958983026</v>
      </c>
      <c r="E253">
        <f t="shared" ca="1" si="4"/>
        <v>0.9320960719403204</v>
      </c>
    </row>
    <row r="254" spans="2:5" x14ac:dyDescent="0.25">
      <c r="B254">
        <v>-0.9322502592112869</v>
      </c>
      <c r="C254">
        <v>0.88372871687170118</v>
      </c>
      <c r="E254">
        <f t="shared" ca="1" si="4"/>
        <v>0.14289659000159005</v>
      </c>
    </row>
    <row r="255" spans="2:5" x14ac:dyDescent="0.25">
      <c r="B255">
        <v>1.569287633174099</v>
      </c>
      <c r="C255">
        <v>-0.9497603059571702</v>
      </c>
      <c r="E255">
        <f t="shared" ca="1" si="4"/>
        <v>0.14292073191194835</v>
      </c>
    </row>
    <row r="256" spans="2:5" x14ac:dyDescent="0.25">
      <c r="B256">
        <v>1.4181978258420713</v>
      </c>
      <c r="C256">
        <v>1.718553903629072</v>
      </c>
      <c r="E256">
        <f t="shared" ca="1" si="4"/>
        <v>-0.36025941338424355</v>
      </c>
    </row>
    <row r="257" spans="2:5" x14ac:dyDescent="0.25">
      <c r="B257">
        <v>0.44988837544224225</v>
      </c>
      <c r="C257">
        <v>7.2293460107175633E-3</v>
      </c>
      <c r="E257">
        <f t="shared" ca="1" si="4"/>
        <v>1.1418801474074085</v>
      </c>
    </row>
    <row r="258" spans="2:5" x14ac:dyDescent="0.25">
      <c r="B258">
        <v>-0.69136831370997243</v>
      </c>
      <c r="C258">
        <v>-0.42966462387994397</v>
      </c>
      <c r="E258">
        <f t="shared" ca="1" si="4"/>
        <v>0.74314787847234498</v>
      </c>
    </row>
    <row r="259" spans="2:5" x14ac:dyDescent="0.25">
      <c r="B259">
        <v>0.28705358090519439</v>
      </c>
      <c r="C259">
        <v>-0.96695430329418741</v>
      </c>
      <c r="E259">
        <f t="shared" ref="E259:E322" ca="1" si="5">_xlfn.NORM.INV(RAND(),0,1)</f>
        <v>-0.96515850315242369</v>
      </c>
    </row>
    <row r="260" spans="2:5" x14ac:dyDescent="0.25">
      <c r="B260">
        <v>0.63812422013143077</v>
      </c>
      <c r="C260">
        <v>0.25783720047911629</v>
      </c>
      <c r="E260">
        <f t="shared" ca="1" si="5"/>
        <v>-0.50670138366278117</v>
      </c>
    </row>
    <row r="261" spans="2:5" x14ac:dyDescent="0.25">
      <c r="B261">
        <v>1.6174681150005199</v>
      </c>
      <c r="C261">
        <v>0.2424451395199867</v>
      </c>
      <c r="E261">
        <f t="shared" ca="1" si="5"/>
        <v>0.77126879683941152</v>
      </c>
    </row>
    <row r="262" spans="2:5" x14ac:dyDescent="0.25">
      <c r="B262">
        <v>0.30607907319790684</v>
      </c>
      <c r="C262">
        <v>-1.5501836969633587</v>
      </c>
      <c r="E262">
        <f t="shared" ca="1" si="5"/>
        <v>0.72186313636164978</v>
      </c>
    </row>
    <row r="263" spans="2:5" x14ac:dyDescent="0.25">
      <c r="B263">
        <v>-0.19503886505845003</v>
      </c>
      <c r="C263">
        <v>-1.2029113349854015</v>
      </c>
      <c r="E263">
        <f t="shared" ca="1" si="5"/>
        <v>0.65684813840471734</v>
      </c>
    </row>
    <row r="264" spans="2:5" x14ac:dyDescent="0.25">
      <c r="B264">
        <v>0.58772229749592952</v>
      </c>
      <c r="C264">
        <v>-0.52107679948676378</v>
      </c>
      <c r="E264">
        <f t="shared" ca="1" si="5"/>
        <v>2.4133418166516304E-2</v>
      </c>
    </row>
    <row r="265" spans="2:5" x14ac:dyDescent="0.25">
      <c r="B265">
        <v>3.4240201784996316E-2</v>
      </c>
      <c r="C265">
        <v>-1.5418436305481009</v>
      </c>
      <c r="E265">
        <f t="shared" ca="1" si="5"/>
        <v>9.624278993997884E-2</v>
      </c>
    </row>
    <row r="266" spans="2:5" x14ac:dyDescent="0.25">
      <c r="B266">
        <v>-0.6873915481264703</v>
      </c>
      <c r="C266">
        <v>0.13987346392241307</v>
      </c>
      <c r="E266">
        <f t="shared" ca="1" si="5"/>
        <v>0.3715021097176115</v>
      </c>
    </row>
    <row r="267" spans="2:5" x14ac:dyDescent="0.25">
      <c r="B267">
        <v>-8.070628609857522E-3</v>
      </c>
      <c r="C267">
        <v>-0.88848764789872803</v>
      </c>
      <c r="E267">
        <f t="shared" ca="1" si="5"/>
        <v>-0.24903160412650727</v>
      </c>
    </row>
    <row r="268" spans="2:5" x14ac:dyDescent="0.25">
      <c r="B268">
        <v>0.52713176046381705</v>
      </c>
      <c r="C268">
        <v>6.3957941165426746E-2</v>
      </c>
      <c r="E268">
        <f t="shared" ca="1" si="5"/>
        <v>0.75782987852062034</v>
      </c>
    </row>
    <row r="269" spans="2:5" x14ac:dyDescent="0.25">
      <c r="B269">
        <v>-1.3280896382639185</v>
      </c>
      <c r="C269">
        <v>-0.36614665077649988</v>
      </c>
      <c r="E269">
        <f t="shared" ca="1" si="5"/>
        <v>2.398237968928381</v>
      </c>
    </row>
    <row r="270" spans="2:5" x14ac:dyDescent="0.25">
      <c r="B270">
        <v>1.3490762285073288</v>
      </c>
      <c r="C270">
        <v>1.879006958915852</v>
      </c>
      <c r="E270">
        <f t="shared" ca="1" si="5"/>
        <v>-0.41385043154769047</v>
      </c>
    </row>
    <row r="271" spans="2:5" x14ac:dyDescent="0.25">
      <c r="B271">
        <v>0.92953769126324914</v>
      </c>
      <c r="C271">
        <v>-1.3089311323710717</v>
      </c>
      <c r="E271">
        <f t="shared" ca="1" si="5"/>
        <v>-1.6890721756778608</v>
      </c>
    </row>
    <row r="272" spans="2:5" x14ac:dyDescent="0.25">
      <c r="B272">
        <v>4.2814463085960597E-2</v>
      </c>
      <c r="C272">
        <v>0.97111296781804413</v>
      </c>
      <c r="E272">
        <f t="shared" ca="1" si="5"/>
        <v>0.2746824633255851</v>
      </c>
    </row>
    <row r="273" spans="2:5" x14ac:dyDescent="0.25">
      <c r="B273">
        <v>0.69916268330416642</v>
      </c>
      <c r="C273">
        <v>2.5489862309768796</v>
      </c>
      <c r="E273">
        <f t="shared" ca="1" si="5"/>
        <v>1.3236369857409731</v>
      </c>
    </row>
    <row r="274" spans="2:5" x14ac:dyDescent="0.25">
      <c r="B274">
        <v>1.1029987945221364</v>
      </c>
      <c r="C274">
        <v>-0.83460008681868203</v>
      </c>
      <c r="E274">
        <f t="shared" ca="1" si="5"/>
        <v>0.49093922672971113</v>
      </c>
    </row>
    <row r="275" spans="2:5" x14ac:dyDescent="0.25">
      <c r="B275">
        <v>0.75110392572241835</v>
      </c>
      <c r="C275">
        <v>7.2009243012871593E-2</v>
      </c>
      <c r="E275">
        <f t="shared" ca="1" si="5"/>
        <v>-2.2098702845632214</v>
      </c>
    </row>
    <row r="276" spans="2:5" x14ac:dyDescent="0.25">
      <c r="B276">
        <v>0.52011273510288447</v>
      </c>
      <c r="C276">
        <v>1.0323901733499952</v>
      </c>
      <c r="E276">
        <f t="shared" ca="1" si="5"/>
        <v>-0.59341585071216829</v>
      </c>
    </row>
    <row r="277" spans="2:5" x14ac:dyDescent="0.25">
      <c r="B277">
        <v>-1.9668914319481701</v>
      </c>
      <c r="C277">
        <v>-0.5377091838454362</v>
      </c>
      <c r="E277">
        <f t="shared" ca="1" si="5"/>
        <v>-1.3291088343044357</v>
      </c>
    </row>
    <row r="278" spans="2:5" x14ac:dyDescent="0.25">
      <c r="B278">
        <v>0.13307840163179208</v>
      </c>
      <c r="C278">
        <v>0.47757339416421019</v>
      </c>
      <c r="E278">
        <f t="shared" ca="1" si="5"/>
        <v>0.91495167323736248</v>
      </c>
    </row>
    <row r="279" spans="2:5" x14ac:dyDescent="0.25">
      <c r="B279">
        <v>0.65481117417220958</v>
      </c>
      <c r="C279">
        <v>-0.76333208198775537</v>
      </c>
      <c r="E279">
        <f t="shared" ca="1" si="5"/>
        <v>0.47668429441722204</v>
      </c>
    </row>
    <row r="280" spans="2:5" x14ac:dyDescent="0.25">
      <c r="B280">
        <v>-0.63709421738167293</v>
      </c>
      <c r="C280">
        <v>1.0422172636026517</v>
      </c>
      <c r="E280">
        <f t="shared" ca="1" si="5"/>
        <v>-0.30461034431973011</v>
      </c>
    </row>
    <row r="281" spans="2:5" x14ac:dyDescent="0.25">
      <c r="B281">
        <v>-1.6231570043601096</v>
      </c>
      <c r="C281">
        <v>0.7355743036896456</v>
      </c>
      <c r="E281">
        <f t="shared" ca="1" si="5"/>
        <v>0.58613688752657866</v>
      </c>
    </row>
    <row r="282" spans="2:5" x14ac:dyDescent="0.25">
      <c r="B282">
        <v>-4.5494061851059087E-2</v>
      </c>
      <c r="C282">
        <v>0.80283371062250808</v>
      </c>
      <c r="E282">
        <f t="shared" ca="1" si="5"/>
        <v>-0.92673087064381898</v>
      </c>
    </row>
    <row r="283" spans="2:5" x14ac:dyDescent="0.25">
      <c r="B283">
        <v>1.450293893867638</v>
      </c>
      <c r="C283">
        <v>0.38338157537509687</v>
      </c>
      <c r="E283">
        <f t="shared" ca="1" si="5"/>
        <v>0.74703875278806531</v>
      </c>
    </row>
    <row r="284" spans="2:5" x14ac:dyDescent="0.25">
      <c r="B284">
        <v>0.35520770325092599</v>
      </c>
      <c r="C284">
        <v>-2.5775807444006205</v>
      </c>
      <c r="E284">
        <f t="shared" ca="1" si="5"/>
        <v>-0.17490757678996016</v>
      </c>
    </row>
    <row r="285" spans="2:5" x14ac:dyDescent="0.25">
      <c r="B285">
        <v>2.0146035240031779</v>
      </c>
      <c r="C285">
        <v>-1.1905444807780441</v>
      </c>
      <c r="E285">
        <f t="shared" ca="1" si="5"/>
        <v>-0.22295003852070955</v>
      </c>
    </row>
    <row r="286" spans="2:5" x14ac:dyDescent="0.25">
      <c r="B286">
        <v>-0.81567577581154183</v>
      </c>
      <c r="C286">
        <v>1.1312681635899935</v>
      </c>
      <c r="E286">
        <f t="shared" ca="1" si="5"/>
        <v>-0.32689251508990264</v>
      </c>
    </row>
    <row r="287" spans="2:5" x14ac:dyDescent="0.25">
      <c r="B287">
        <v>-0.8218785296776332</v>
      </c>
      <c r="C287">
        <v>-0.42832198232645169</v>
      </c>
      <c r="E287">
        <f t="shared" ca="1" si="5"/>
        <v>-0.73785394508062185</v>
      </c>
    </row>
    <row r="288" spans="2:5" x14ac:dyDescent="0.25">
      <c r="B288">
        <v>0.59693093135138042</v>
      </c>
      <c r="C288">
        <v>-0.82746851148840506</v>
      </c>
      <c r="E288">
        <f t="shared" ca="1" si="5"/>
        <v>0.14873691083082335</v>
      </c>
    </row>
    <row r="289" spans="2:5" x14ac:dyDescent="0.25">
      <c r="B289">
        <v>-0.32199068300542422</v>
      </c>
      <c r="C289">
        <v>1.0876669875869993</v>
      </c>
      <c r="E289">
        <f t="shared" ca="1" si="5"/>
        <v>-1.5180888663668755</v>
      </c>
    </row>
    <row r="290" spans="2:5" x14ac:dyDescent="0.25">
      <c r="B290">
        <v>-0.1325383891526144</v>
      </c>
      <c r="C290">
        <v>1.4092620403971523</v>
      </c>
      <c r="E290">
        <f t="shared" ca="1" si="5"/>
        <v>1.2051207524480056</v>
      </c>
    </row>
    <row r="291" spans="2:5" x14ac:dyDescent="0.25">
      <c r="B291">
        <v>-0.93710468718199991</v>
      </c>
      <c r="C291">
        <v>0.83340864875935949</v>
      </c>
      <c r="E291">
        <f t="shared" ca="1" si="5"/>
        <v>-1.1176716590798401</v>
      </c>
    </row>
    <row r="292" spans="2:5" x14ac:dyDescent="0.25">
      <c r="B292">
        <v>-1.5838668332435191</v>
      </c>
      <c r="C292">
        <v>0.11334577720845118</v>
      </c>
      <c r="E292">
        <f t="shared" ca="1" si="5"/>
        <v>0.35558889660314602</v>
      </c>
    </row>
    <row r="293" spans="2:5" x14ac:dyDescent="0.25">
      <c r="B293">
        <v>0.94676124717807397</v>
      </c>
      <c r="C293">
        <v>0.25420035854040179</v>
      </c>
      <c r="E293">
        <f t="shared" ca="1" si="5"/>
        <v>-1.8329923799851058</v>
      </c>
    </row>
    <row r="294" spans="2:5" x14ac:dyDescent="0.25">
      <c r="B294">
        <v>-0.46765080696786754</v>
      </c>
      <c r="C294">
        <v>1.0459098120918497</v>
      </c>
      <c r="E294">
        <f t="shared" ca="1" si="5"/>
        <v>1.093210301246361</v>
      </c>
    </row>
    <row r="295" spans="2:5" x14ac:dyDescent="0.25">
      <c r="B295">
        <v>-0.57983015722129494</v>
      </c>
      <c r="C295">
        <v>-1.1692145562847145</v>
      </c>
      <c r="E295">
        <f t="shared" ca="1" si="5"/>
        <v>0.26246358107154455</v>
      </c>
    </row>
    <row r="296" spans="2:5" x14ac:dyDescent="0.25">
      <c r="B296">
        <v>-1.21194943858427</v>
      </c>
      <c r="C296">
        <v>-0.18787090994010214</v>
      </c>
      <c r="E296">
        <f t="shared" ca="1" si="5"/>
        <v>-1.372223862071958</v>
      </c>
    </row>
    <row r="297" spans="2:5" x14ac:dyDescent="0.25">
      <c r="B297">
        <v>0.39509814087068662</v>
      </c>
      <c r="C297">
        <v>1.1955307854805142</v>
      </c>
      <c r="E297">
        <f t="shared" ca="1" si="5"/>
        <v>0.74135292964034416</v>
      </c>
    </row>
    <row r="298" spans="2:5" x14ac:dyDescent="0.25">
      <c r="B298">
        <v>0.54674842431268189</v>
      </c>
      <c r="C298">
        <v>-0.21777964320790488</v>
      </c>
      <c r="E298">
        <f t="shared" ca="1" si="5"/>
        <v>-0.93644860228343885</v>
      </c>
    </row>
    <row r="299" spans="2:5" x14ac:dyDescent="0.25">
      <c r="B299">
        <v>-1.294474714086391</v>
      </c>
      <c r="C299">
        <v>-1.0861481314350385</v>
      </c>
      <c r="E299">
        <f t="shared" ca="1" si="5"/>
        <v>-9.6230121832878934E-2</v>
      </c>
    </row>
    <row r="300" spans="2:5" x14ac:dyDescent="0.25">
      <c r="B300">
        <v>0.63972038333304226</v>
      </c>
      <c r="C300">
        <v>-0.62681920098839328</v>
      </c>
      <c r="E300">
        <f t="shared" ca="1" si="5"/>
        <v>-4.1281531141266085E-2</v>
      </c>
    </row>
    <row r="301" spans="2:5" x14ac:dyDescent="0.25">
      <c r="B301">
        <v>0.57811121223494411</v>
      </c>
      <c r="C301">
        <v>0.58717660067486577</v>
      </c>
      <c r="E301">
        <f t="shared" ca="1" si="5"/>
        <v>0.4772477100665346</v>
      </c>
    </row>
    <row r="302" spans="2:5" x14ac:dyDescent="0.25">
      <c r="B302">
        <v>0.65765789258875884</v>
      </c>
      <c r="C302">
        <v>0.58972318583982997</v>
      </c>
      <c r="E302">
        <f t="shared" ca="1" si="5"/>
        <v>-1.9484815879245363</v>
      </c>
    </row>
    <row r="303" spans="2:5" x14ac:dyDescent="0.25">
      <c r="B303">
        <v>0.56972339734784327</v>
      </c>
      <c r="C303">
        <v>-0.66412894739187323</v>
      </c>
      <c r="E303">
        <f t="shared" ca="1" si="5"/>
        <v>-0.39333738956386199</v>
      </c>
    </row>
    <row r="304" spans="2:5" x14ac:dyDescent="0.25">
      <c r="B304">
        <v>0.51976257964270189</v>
      </c>
      <c r="C304">
        <v>1.0613689482852351</v>
      </c>
      <c r="E304">
        <f t="shared" ca="1" si="5"/>
        <v>1.0502026446787651</v>
      </c>
    </row>
    <row r="305" spans="2:5" x14ac:dyDescent="0.25">
      <c r="B305">
        <v>-0.24409928300883621</v>
      </c>
      <c r="C305">
        <v>0.54665974857925903</v>
      </c>
      <c r="E305">
        <f t="shared" ca="1" si="5"/>
        <v>-0.48420148210071262</v>
      </c>
    </row>
    <row r="306" spans="2:5" x14ac:dyDescent="0.25">
      <c r="B306">
        <v>-0.17558249965077266</v>
      </c>
      <c r="C306">
        <v>-0.19316757970955223</v>
      </c>
      <c r="E306">
        <f t="shared" ca="1" si="5"/>
        <v>7.6814676626713985E-2</v>
      </c>
    </row>
    <row r="307" spans="2:5" x14ac:dyDescent="0.25">
      <c r="B307">
        <v>-0.63260131355491467</v>
      </c>
      <c r="C307">
        <v>1.166492893389659</v>
      </c>
      <c r="E307">
        <f t="shared" ca="1" si="5"/>
        <v>-0.66257152136865816</v>
      </c>
    </row>
    <row r="308" spans="2:5" x14ac:dyDescent="0.25">
      <c r="B308">
        <v>-0.38791313272668049</v>
      </c>
      <c r="C308">
        <v>-0.43756472223321907</v>
      </c>
      <c r="E308">
        <f t="shared" ca="1" si="5"/>
        <v>-0.83048181609514315</v>
      </c>
    </row>
    <row r="309" spans="2:5" x14ac:dyDescent="0.25">
      <c r="B309">
        <v>0.48160700316657312</v>
      </c>
      <c r="C309">
        <v>0.76692003858624958</v>
      </c>
      <c r="E309">
        <f t="shared" ca="1" si="5"/>
        <v>0.46957326746113642</v>
      </c>
    </row>
    <row r="310" spans="2:5" x14ac:dyDescent="0.25">
      <c r="B310">
        <v>-0.33709511626511812</v>
      </c>
      <c r="C310">
        <v>-5.7750639825826511E-2</v>
      </c>
      <c r="E310">
        <f t="shared" ca="1" si="5"/>
        <v>0.74262157472233914</v>
      </c>
    </row>
    <row r="311" spans="2:5" x14ac:dyDescent="0.25">
      <c r="B311">
        <v>0.13454496183840092</v>
      </c>
      <c r="C311">
        <v>9.4473762146662921E-3</v>
      </c>
      <c r="E311">
        <f t="shared" ca="1" si="5"/>
        <v>-0.28438241387012769</v>
      </c>
    </row>
    <row r="312" spans="2:5" x14ac:dyDescent="0.25">
      <c r="B312">
        <v>-0.14319539332063869</v>
      </c>
      <c r="C312">
        <v>0.72628154157428071</v>
      </c>
      <c r="E312">
        <f t="shared" ca="1" si="5"/>
        <v>-1.7923634635335213</v>
      </c>
    </row>
    <row r="313" spans="2:5" x14ac:dyDescent="0.25">
      <c r="B313">
        <v>-0.41161229091812856</v>
      </c>
      <c r="C313">
        <v>0.22412905309465714</v>
      </c>
      <c r="E313">
        <f t="shared" ca="1" si="5"/>
        <v>-0.93122958445230608</v>
      </c>
    </row>
    <row r="314" spans="2:5" x14ac:dyDescent="0.25">
      <c r="B314">
        <v>0.32626417123537976</v>
      </c>
      <c r="C314">
        <v>0.16898297872103285</v>
      </c>
      <c r="E314">
        <f t="shared" ca="1" si="5"/>
        <v>1.3522207719359303</v>
      </c>
    </row>
    <row r="315" spans="2:5" x14ac:dyDescent="0.25">
      <c r="B315">
        <v>1.0352619028708432</v>
      </c>
      <c r="C315">
        <v>-0.28418526198947802</v>
      </c>
      <c r="E315">
        <f t="shared" ca="1" si="5"/>
        <v>1.5245739911810854</v>
      </c>
    </row>
    <row r="316" spans="2:5" x14ac:dyDescent="0.25">
      <c r="B316">
        <v>-1.616053850739263</v>
      </c>
      <c r="C316">
        <v>-0.25151507543341722</v>
      </c>
      <c r="E316">
        <f t="shared" ca="1" si="5"/>
        <v>-0.82104806668512265</v>
      </c>
    </row>
    <row r="317" spans="2:5" x14ac:dyDescent="0.25">
      <c r="B317">
        <v>-0.57892520999303088</v>
      </c>
      <c r="C317">
        <v>4.1741259337868541E-2</v>
      </c>
      <c r="E317">
        <f t="shared" ca="1" si="5"/>
        <v>-0.61984948851802724</v>
      </c>
    </row>
    <row r="318" spans="2:5" x14ac:dyDescent="0.25">
      <c r="B318">
        <v>0.6288678378041368</v>
      </c>
      <c r="C318">
        <v>-1.0927965377049986</v>
      </c>
      <c r="E318">
        <f t="shared" ca="1" si="5"/>
        <v>0.15247376963491732</v>
      </c>
    </row>
    <row r="319" spans="2:5" x14ac:dyDescent="0.25">
      <c r="B319">
        <v>0.71616113928030245</v>
      </c>
      <c r="C319">
        <v>1.1472229743958451</v>
      </c>
      <c r="E319">
        <f t="shared" ca="1" si="5"/>
        <v>0.42426429924720432</v>
      </c>
    </row>
    <row r="320" spans="2:5" x14ac:dyDescent="0.25">
      <c r="B320">
        <v>0.31306171877076849</v>
      </c>
      <c r="C320">
        <v>-3.7761083149234764E-2</v>
      </c>
      <c r="E320">
        <f t="shared" ca="1" si="5"/>
        <v>-0.59278903531015759</v>
      </c>
    </row>
    <row r="321" spans="2:5" x14ac:dyDescent="0.25">
      <c r="B321">
        <v>-2.3036773200146854</v>
      </c>
      <c r="C321">
        <v>-0.54514998737431597</v>
      </c>
      <c r="E321">
        <f t="shared" ca="1" si="5"/>
        <v>-0.43109002728070472</v>
      </c>
    </row>
    <row r="322" spans="2:5" x14ac:dyDescent="0.25">
      <c r="B322">
        <v>0.78584434959338978</v>
      </c>
      <c r="C322">
        <v>-1.6402373148594052</v>
      </c>
      <c r="E322">
        <f t="shared" ca="1" si="5"/>
        <v>5.448821149851369E-2</v>
      </c>
    </row>
    <row r="323" spans="2:5" x14ac:dyDescent="0.25">
      <c r="B323">
        <v>-0.61033006204525009</v>
      </c>
      <c r="C323">
        <v>-0.43646991798595991</v>
      </c>
      <c r="E323">
        <f t="shared" ref="E323:E386" ca="1" si="6">_xlfn.NORM.INV(RAND(),0,1)</f>
        <v>-1.8239789324672282</v>
      </c>
    </row>
    <row r="324" spans="2:5" x14ac:dyDescent="0.25">
      <c r="B324">
        <v>-1.0650046533555724</v>
      </c>
      <c r="C324">
        <v>0.68497001848299988</v>
      </c>
      <c r="E324">
        <f t="shared" ca="1" si="6"/>
        <v>-2.0165665082351873</v>
      </c>
    </row>
    <row r="325" spans="2:5" x14ac:dyDescent="0.25">
      <c r="B325">
        <v>-0.82822225522249937</v>
      </c>
      <c r="C325">
        <v>-0.6626987669733353</v>
      </c>
      <c r="E325">
        <f t="shared" ca="1" si="6"/>
        <v>0.43612622318076594</v>
      </c>
    </row>
    <row r="326" spans="2:5" x14ac:dyDescent="0.25">
      <c r="B326">
        <v>0.45293745642993599</v>
      </c>
      <c r="C326">
        <v>1.1482575246191118</v>
      </c>
      <c r="E326">
        <f t="shared" ca="1" si="6"/>
        <v>0.44357950313669514</v>
      </c>
    </row>
    <row r="327" spans="2:5" x14ac:dyDescent="0.25">
      <c r="B327">
        <v>1.0855978871404659</v>
      </c>
      <c r="C327">
        <v>0.58354544307803735</v>
      </c>
      <c r="E327">
        <f t="shared" ca="1" si="6"/>
        <v>-0.95633633837816157</v>
      </c>
    </row>
    <row r="328" spans="2:5" x14ac:dyDescent="0.25">
      <c r="B328">
        <v>-0.1172725205833558</v>
      </c>
      <c r="C328">
        <v>5.499146027432289E-2</v>
      </c>
      <c r="E328">
        <f t="shared" ca="1" si="6"/>
        <v>-0.24668528445337398</v>
      </c>
    </row>
    <row r="329" spans="2:5" x14ac:dyDescent="0.25">
      <c r="B329">
        <v>-0.21120399651408661</v>
      </c>
      <c r="C329">
        <v>-0.76907781476620585</v>
      </c>
      <c r="E329">
        <f t="shared" ca="1" si="6"/>
        <v>0.18218433213474164</v>
      </c>
    </row>
    <row r="330" spans="2:5" x14ac:dyDescent="0.25">
      <c r="B330">
        <v>-5.5374584917444736E-2</v>
      </c>
      <c r="C330">
        <v>0.81364987636334263</v>
      </c>
      <c r="E330">
        <f t="shared" ca="1" si="6"/>
        <v>0.57017528443411103</v>
      </c>
    </row>
    <row r="331" spans="2:5" x14ac:dyDescent="0.25">
      <c r="B331">
        <v>0.85118699644226581</v>
      </c>
      <c r="C331">
        <v>0.79420487963943742</v>
      </c>
      <c r="E331">
        <f t="shared" ca="1" si="6"/>
        <v>0.90936842088487901</v>
      </c>
    </row>
    <row r="332" spans="2:5" x14ac:dyDescent="0.25">
      <c r="B332">
        <v>0.42555711843306199</v>
      </c>
      <c r="C332">
        <v>-0.22452127268479671</v>
      </c>
      <c r="E332">
        <f t="shared" ca="1" si="6"/>
        <v>-1.4091693804138712</v>
      </c>
    </row>
    <row r="333" spans="2:5" x14ac:dyDescent="0.25">
      <c r="B333">
        <v>1.3789417607767973</v>
      </c>
      <c r="C333">
        <v>-2.5971530703827739</v>
      </c>
      <c r="E333">
        <f t="shared" ca="1" si="6"/>
        <v>-1.3389683711923643</v>
      </c>
    </row>
    <row r="334" spans="2:5" x14ac:dyDescent="0.25">
      <c r="B334">
        <v>1.4236593415262178</v>
      </c>
      <c r="C334">
        <v>-1.1000520316883922</v>
      </c>
      <c r="E334">
        <f t="shared" ca="1" si="6"/>
        <v>1.5187208378762957</v>
      </c>
    </row>
    <row r="335" spans="2:5" x14ac:dyDescent="0.25">
      <c r="B335">
        <v>9.7190877568209544E-2</v>
      </c>
      <c r="C335">
        <v>1.1516658560140058</v>
      </c>
      <c r="E335">
        <f t="shared" ca="1" si="6"/>
        <v>-0.17756239823228209</v>
      </c>
    </row>
    <row r="336" spans="2:5" x14ac:dyDescent="0.25">
      <c r="B336">
        <v>0.56603767006890848</v>
      </c>
      <c r="C336">
        <v>0.50589051170391031</v>
      </c>
      <c r="E336">
        <f t="shared" ca="1" si="6"/>
        <v>2.9330785122283247</v>
      </c>
    </row>
    <row r="337" spans="2:5" x14ac:dyDescent="0.25">
      <c r="B337">
        <v>0.35708239920495544</v>
      </c>
      <c r="C337">
        <v>8.3595068645081483E-2</v>
      </c>
      <c r="E337">
        <f t="shared" ca="1" si="6"/>
        <v>2.2054801918194529</v>
      </c>
    </row>
    <row r="338" spans="2:5" x14ac:dyDescent="0.25">
      <c r="B338">
        <v>-2.3411121219396591</v>
      </c>
      <c r="C338">
        <v>0.12112423064536415</v>
      </c>
      <c r="E338">
        <f t="shared" ca="1" si="6"/>
        <v>0.22423858326633855</v>
      </c>
    </row>
    <row r="339" spans="2:5" x14ac:dyDescent="0.25">
      <c r="B339">
        <v>-0.81578264143900014</v>
      </c>
      <c r="C339">
        <v>-0.32215211831498891</v>
      </c>
      <c r="E339">
        <f t="shared" ca="1" si="6"/>
        <v>-0.8053014620690504</v>
      </c>
    </row>
    <row r="340" spans="2:5" x14ac:dyDescent="0.25">
      <c r="B340">
        <v>-1.7670981833362021</v>
      </c>
      <c r="C340">
        <v>-0.62514345700037666</v>
      </c>
      <c r="E340">
        <f t="shared" ca="1" si="6"/>
        <v>-1.6862717944222676</v>
      </c>
    </row>
    <row r="341" spans="2:5" x14ac:dyDescent="0.25">
      <c r="B341">
        <v>-0.59930925999651663</v>
      </c>
      <c r="C341">
        <v>0.27059058993472718</v>
      </c>
      <c r="E341">
        <f t="shared" ca="1" si="6"/>
        <v>-1.3887393738272464</v>
      </c>
    </row>
    <row r="342" spans="2:5" x14ac:dyDescent="0.25">
      <c r="B342">
        <v>0.67158680394641124</v>
      </c>
      <c r="C342">
        <v>0.73167029768228531</v>
      </c>
      <c r="E342">
        <f t="shared" ca="1" si="6"/>
        <v>1.4507660737895307</v>
      </c>
    </row>
    <row r="343" spans="2:5" x14ac:dyDescent="0.25">
      <c r="B343">
        <v>-0.5671154212905094</v>
      </c>
      <c r="C343">
        <v>0.76118340075481683</v>
      </c>
      <c r="E343">
        <f t="shared" ca="1" si="6"/>
        <v>0.84667052355515415</v>
      </c>
    </row>
    <row r="344" spans="2:5" x14ac:dyDescent="0.25">
      <c r="B344">
        <v>-0.31796616895007901</v>
      </c>
      <c r="C344">
        <v>-0.68149347498547286</v>
      </c>
      <c r="E344">
        <f t="shared" ca="1" si="6"/>
        <v>0.59816142680558737</v>
      </c>
    </row>
    <row r="345" spans="2:5" x14ac:dyDescent="0.25">
      <c r="B345">
        <v>-8.2904989540111274E-2</v>
      </c>
      <c r="C345">
        <v>-0.59711283029173501</v>
      </c>
      <c r="E345">
        <f t="shared" ca="1" si="6"/>
        <v>-6.8049129715968215E-2</v>
      </c>
    </row>
    <row r="346" spans="2:5" x14ac:dyDescent="0.25">
      <c r="B346">
        <v>-1.9653089111670852</v>
      </c>
      <c r="C346">
        <v>-1.7725915313349105</v>
      </c>
      <c r="E346">
        <f t="shared" ca="1" si="6"/>
        <v>-0.16219627662779579</v>
      </c>
    </row>
    <row r="347" spans="2:5" x14ac:dyDescent="0.25">
      <c r="B347">
        <v>-0.36320443541626446</v>
      </c>
      <c r="C347">
        <v>-0.30856540433887858</v>
      </c>
      <c r="E347">
        <f t="shared" ca="1" si="6"/>
        <v>0.51247866532806652</v>
      </c>
    </row>
    <row r="348" spans="2:5" x14ac:dyDescent="0.25">
      <c r="B348">
        <v>0.49159552872879431</v>
      </c>
      <c r="C348">
        <v>-0.82984115579165518</v>
      </c>
      <c r="E348">
        <f t="shared" ca="1" si="6"/>
        <v>-0.3631106105099145</v>
      </c>
    </row>
    <row r="349" spans="2:5" x14ac:dyDescent="0.25">
      <c r="B349">
        <v>-1.0235680747427978</v>
      </c>
      <c r="C349">
        <v>1.0113717507920228</v>
      </c>
      <c r="E349">
        <f t="shared" ca="1" si="6"/>
        <v>-0.85914195172203689</v>
      </c>
    </row>
    <row r="350" spans="2:5" x14ac:dyDescent="0.25">
      <c r="B350">
        <v>0.20604375094990246</v>
      </c>
      <c r="C350">
        <v>-1.0645999282132834</v>
      </c>
      <c r="E350">
        <f t="shared" ca="1" si="6"/>
        <v>1.1433199383607684</v>
      </c>
    </row>
    <row r="351" spans="2:5" x14ac:dyDescent="0.25">
      <c r="B351">
        <v>-2.1835876395925879</v>
      </c>
      <c r="C351">
        <v>0.2284457423229469</v>
      </c>
      <c r="E351">
        <f t="shared" ca="1" si="6"/>
        <v>-1.6781808957989672</v>
      </c>
    </row>
    <row r="352" spans="2:5" x14ac:dyDescent="0.25">
      <c r="B352">
        <v>-0.77227014116942883</v>
      </c>
      <c r="C352">
        <v>2.3069515009410679</v>
      </c>
      <c r="E352">
        <f t="shared" ca="1" si="6"/>
        <v>-1.2906173862157313</v>
      </c>
    </row>
    <row r="353" spans="2:5" x14ac:dyDescent="0.25">
      <c r="B353">
        <v>-2.1461437427205965</v>
      </c>
      <c r="C353">
        <v>4.0927261579781771E-3</v>
      </c>
      <c r="E353">
        <f t="shared" ca="1" si="6"/>
        <v>-0.60326676988066141</v>
      </c>
    </row>
    <row r="354" spans="2:5" x14ac:dyDescent="0.25">
      <c r="B354">
        <v>-1.0821554496942554</v>
      </c>
      <c r="C354">
        <v>-1.4825718608335592</v>
      </c>
      <c r="E354">
        <f t="shared" ca="1" si="6"/>
        <v>-1.0681186609518778</v>
      </c>
    </row>
    <row r="355" spans="2:5" x14ac:dyDescent="0.25">
      <c r="B355">
        <v>1.1039833225368056</v>
      </c>
      <c r="C355">
        <v>1.1692145562847145</v>
      </c>
      <c r="E355">
        <f t="shared" ca="1" si="6"/>
        <v>0.13778753367423249</v>
      </c>
    </row>
    <row r="356" spans="2:5" x14ac:dyDescent="0.25">
      <c r="B356">
        <v>0.42555711843306199</v>
      </c>
      <c r="C356">
        <v>-0.74452827902860008</v>
      </c>
      <c r="E356">
        <f t="shared" ca="1" si="6"/>
        <v>-1.5955465623909824</v>
      </c>
    </row>
    <row r="357" spans="2:5" x14ac:dyDescent="0.25">
      <c r="B357">
        <v>-1.4892657418386079</v>
      </c>
      <c r="C357">
        <v>0.18576884031062946</v>
      </c>
      <c r="E357">
        <f t="shared" ca="1" si="6"/>
        <v>-1.0212106341969494</v>
      </c>
    </row>
    <row r="358" spans="2:5" x14ac:dyDescent="0.25">
      <c r="B358">
        <v>0.33571950552868657</v>
      </c>
      <c r="C358">
        <v>-0.56549993132648524</v>
      </c>
      <c r="E358">
        <f t="shared" ca="1" si="6"/>
        <v>1.3394145937396038</v>
      </c>
    </row>
    <row r="359" spans="2:5" x14ac:dyDescent="0.25">
      <c r="B359">
        <v>0.49168193072546273</v>
      </c>
      <c r="C359">
        <v>-0.42472038330743089</v>
      </c>
      <c r="E359">
        <f t="shared" ca="1" si="6"/>
        <v>-3.1543643007328368E-3</v>
      </c>
    </row>
    <row r="360" spans="2:5" x14ac:dyDescent="0.25">
      <c r="B360">
        <v>-7.0705254984204657E-2</v>
      </c>
      <c r="C360">
        <v>-0.24071255211310927</v>
      </c>
      <c r="E360">
        <f t="shared" ca="1" si="6"/>
        <v>-0.672738193889591</v>
      </c>
    </row>
    <row r="361" spans="2:5" x14ac:dyDescent="0.25">
      <c r="B361">
        <v>-0.36222445487510413</v>
      </c>
      <c r="C361">
        <v>-0.24756900529609993</v>
      </c>
      <c r="E361">
        <f t="shared" ca="1" si="6"/>
        <v>-1.2146817359383175</v>
      </c>
    </row>
    <row r="362" spans="2:5" x14ac:dyDescent="0.25">
      <c r="B362">
        <v>0.16704348126950208</v>
      </c>
      <c r="C362">
        <v>0.41544581108610146</v>
      </c>
      <c r="E362">
        <f t="shared" ca="1" si="6"/>
        <v>0.19313751091948417</v>
      </c>
    </row>
    <row r="363" spans="2:5" x14ac:dyDescent="0.25">
      <c r="B363">
        <v>0.52239101933082566</v>
      </c>
      <c r="C363">
        <v>1.1107613318017684</v>
      </c>
      <c r="E363">
        <f t="shared" ca="1" si="6"/>
        <v>0.57047818028149366</v>
      </c>
    </row>
    <row r="364" spans="2:5" x14ac:dyDescent="0.25">
      <c r="B364">
        <v>-0.61309719967539422</v>
      </c>
      <c r="C364">
        <v>0.22718950276612304</v>
      </c>
      <c r="E364">
        <f t="shared" ca="1" si="6"/>
        <v>0.15260358450014008</v>
      </c>
    </row>
    <row r="365" spans="2:5" x14ac:dyDescent="0.25">
      <c r="B365">
        <v>0.8563642950321082</v>
      </c>
      <c r="C365">
        <v>1.0342182577005588</v>
      </c>
      <c r="E365">
        <f t="shared" ca="1" si="6"/>
        <v>0.39473917264276642</v>
      </c>
    </row>
    <row r="366" spans="2:5" x14ac:dyDescent="0.25">
      <c r="B366">
        <v>4.4803982746088877E-2</v>
      </c>
      <c r="C366">
        <v>2.4657492758706212</v>
      </c>
      <c r="E366">
        <f t="shared" ca="1" si="6"/>
        <v>-1.5065968555824465</v>
      </c>
    </row>
    <row r="367" spans="2:5" x14ac:dyDescent="0.25">
      <c r="B367">
        <v>1.585481186339166</v>
      </c>
      <c r="C367">
        <v>-2.3259781301021576</v>
      </c>
      <c r="E367">
        <f t="shared" ca="1" si="6"/>
        <v>-1.1110911436457831</v>
      </c>
    </row>
    <row r="368" spans="2:5" x14ac:dyDescent="0.25">
      <c r="B368">
        <v>-0.20588799998222385</v>
      </c>
      <c r="C368">
        <v>0.79640813055448234</v>
      </c>
      <c r="E368">
        <f t="shared" ca="1" si="6"/>
        <v>0.77296645640157036</v>
      </c>
    </row>
    <row r="369" spans="2:5" x14ac:dyDescent="0.25">
      <c r="B369">
        <v>-1.0489566193427891</v>
      </c>
      <c r="C369">
        <v>-0.185145836439915</v>
      </c>
      <c r="E369">
        <f t="shared" ca="1" si="6"/>
        <v>-2.108504048321878</v>
      </c>
    </row>
    <row r="370" spans="2:5" x14ac:dyDescent="0.25">
      <c r="B370">
        <v>0.63625066104577854</v>
      </c>
      <c r="C370">
        <v>-0.94616325441165827</v>
      </c>
      <c r="E370">
        <f t="shared" ca="1" si="6"/>
        <v>0.56247463706017831</v>
      </c>
    </row>
    <row r="371" spans="2:5" x14ac:dyDescent="0.25">
      <c r="B371">
        <v>0.90772346084122546</v>
      </c>
      <c r="C371">
        <v>-0.31531158128927927</v>
      </c>
      <c r="E371">
        <f t="shared" ca="1" si="6"/>
        <v>-0.47843895567550038</v>
      </c>
    </row>
    <row r="372" spans="2:5" x14ac:dyDescent="0.25">
      <c r="B372">
        <v>0.47680259740445763</v>
      </c>
      <c r="C372">
        <v>1.3181761460145935</v>
      </c>
      <c r="E372">
        <f t="shared" ca="1" si="6"/>
        <v>0.28747946262681356</v>
      </c>
    </row>
    <row r="373" spans="2:5" x14ac:dyDescent="0.25">
      <c r="B373">
        <v>-1.7822458175942302</v>
      </c>
      <c r="C373">
        <v>-1.6681860870448872</v>
      </c>
      <c r="E373">
        <f t="shared" ca="1" si="6"/>
        <v>0.70591056718807188</v>
      </c>
    </row>
    <row r="374" spans="2:5" x14ac:dyDescent="0.25">
      <c r="B374">
        <v>1.2448072084225714</v>
      </c>
      <c r="C374">
        <v>1.8016726244240999</v>
      </c>
      <c r="E374">
        <f t="shared" ca="1" si="6"/>
        <v>0.19548819861218694</v>
      </c>
    </row>
    <row r="375" spans="2:5" x14ac:dyDescent="0.25">
      <c r="B375">
        <v>0.5667561708833091</v>
      </c>
      <c r="C375">
        <v>0.56882413446146529</v>
      </c>
      <c r="E375">
        <f t="shared" ca="1" si="6"/>
        <v>0.43075547853254303</v>
      </c>
    </row>
    <row r="376" spans="2:5" x14ac:dyDescent="0.25">
      <c r="B376">
        <v>-1.7848742572823539</v>
      </c>
      <c r="C376">
        <v>-0.35667426345753483</v>
      </c>
      <c r="E376">
        <f t="shared" ca="1" si="6"/>
        <v>2.4063319310263451</v>
      </c>
    </row>
    <row r="377" spans="2:5" x14ac:dyDescent="0.25">
      <c r="B377">
        <v>-0.70984924604999833</v>
      </c>
      <c r="C377">
        <v>-0.23056600184645504</v>
      </c>
      <c r="E377">
        <f t="shared" ca="1" si="6"/>
        <v>1.0968886053043008</v>
      </c>
    </row>
    <row r="378" spans="2:5" x14ac:dyDescent="0.25">
      <c r="B378">
        <v>1.4918214219505899</v>
      </c>
      <c r="C378">
        <v>-0.1947273631230928</v>
      </c>
      <c r="E378">
        <f t="shared" ca="1" si="6"/>
        <v>0.21047924694932291</v>
      </c>
    </row>
    <row r="379" spans="2:5" x14ac:dyDescent="0.25">
      <c r="B379">
        <v>0.80642848843126558</v>
      </c>
      <c r="C379">
        <v>0.27320993467583321</v>
      </c>
      <c r="E379">
        <f t="shared" ca="1" si="6"/>
        <v>-0.2182928599090902</v>
      </c>
    </row>
    <row r="380" spans="2:5" x14ac:dyDescent="0.25">
      <c r="B380">
        <v>0.21738742361776531</v>
      </c>
      <c r="C380">
        <v>-0.55395730669260956</v>
      </c>
      <c r="E380">
        <f t="shared" ca="1" si="6"/>
        <v>0.19250908123414062</v>
      </c>
    </row>
    <row r="381" spans="2:5" x14ac:dyDescent="0.25">
      <c r="B381">
        <v>1.7773982108337805</v>
      </c>
      <c r="C381">
        <v>2.4008295440580696</v>
      </c>
      <c r="E381">
        <f t="shared" ca="1" si="6"/>
        <v>-2.8929107257204616</v>
      </c>
    </row>
    <row r="382" spans="2:5" x14ac:dyDescent="0.25">
      <c r="B382">
        <v>-1.4860279407002963</v>
      </c>
      <c r="C382">
        <v>1.4259785530157387</v>
      </c>
      <c r="E382">
        <f t="shared" ca="1" si="6"/>
        <v>-1.2283650960170378</v>
      </c>
    </row>
    <row r="383" spans="2:5" x14ac:dyDescent="0.25">
      <c r="B383">
        <v>1.0817439033417031</v>
      </c>
      <c r="C383">
        <v>0.77588197200384457</v>
      </c>
      <c r="E383">
        <f t="shared" ca="1" si="6"/>
        <v>0.92345109832039218</v>
      </c>
    </row>
    <row r="384" spans="2:5" x14ac:dyDescent="0.25">
      <c r="B384">
        <v>0.30423507269006222</v>
      </c>
      <c r="C384">
        <v>-0.2353613126615528</v>
      </c>
      <c r="E384">
        <f t="shared" ca="1" si="6"/>
        <v>0.56820219187012599</v>
      </c>
    </row>
    <row r="385" spans="2:5" x14ac:dyDescent="0.25">
      <c r="B385">
        <v>-0.46398440645134542</v>
      </c>
      <c r="C385">
        <v>0.50458652367524337</v>
      </c>
      <c r="E385">
        <f t="shared" ca="1" si="6"/>
        <v>-7.8944084601527909E-2</v>
      </c>
    </row>
    <row r="386" spans="2:5" x14ac:dyDescent="0.25">
      <c r="B386">
        <v>1.2749205779982731</v>
      </c>
      <c r="C386">
        <v>0.92342588686733507</v>
      </c>
      <c r="E386">
        <f t="shared" ca="1" si="6"/>
        <v>0.95081605475491504</v>
      </c>
    </row>
    <row r="387" spans="2:5" x14ac:dyDescent="0.25">
      <c r="B387">
        <v>-0.20088918972760439</v>
      </c>
      <c r="C387">
        <v>-1.6280273484881036</v>
      </c>
      <c r="E387">
        <f t="shared" ref="E387:E450" ca="1" si="7">_xlfn.NORM.INV(RAND(),0,1)</f>
        <v>-0.40235888039649093</v>
      </c>
    </row>
    <row r="388" spans="2:5" x14ac:dyDescent="0.25">
      <c r="B388">
        <v>0.79483470472041517</v>
      </c>
      <c r="C388">
        <v>-7.0322130341082811E-2</v>
      </c>
      <c r="E388">
        <f t="shared" ca="1" si="7"/>
        <v>-0.18131150061429921</v>
      </c>
    </row>
    <row r="389" spans="2:5" x14ac:dyDescent="0.25">
      <c r="B389">
        <v>1.375979081785772</v>
      </c>
      <c r="C389">
        <v>-1.4211332199920435</v>
      </c>
      <c r="E389">
        <f t="shared" ca="1" si="7"/>
        <v>-1.4167584991660538</v>
      </c>
    </row>
    <row r="390" spans="2:5" x14ac:dyDescent="0.25">
      <c r="B390">
        <v>0.3521131475281436</v>
      </c>
      <c r="C390">
        <v>0.65680296756909229</v>
      </c>
      <c r="E390">
        <f t="shared" ca="1" si="7"/>
        <v>0.57258038969038427</v>
      </c>
    </row>
    <row r="391" spans="2:5" x14ac:dyDescent="0.25">
      <c r="B391">
        <v>0.80114432421396486</v>
      </c>
      <c r="C391">
        <v>1.2309828889556229</v>
      </c>
      <c r="E391">
        <f t="shared" ca="1" si="7"/>
        <v>-0.88654065937120297</v>
      </c>
    </row>
    <row r="392" spans="2:5" x14ac:dyDescent="0.25">
      <c r="B392">
        <v>-0.26187194634985644</v>
      </c>
      <c r="C392">
        <v>-0.28235263016540557</v>
      </c>
      <c r="E392">
        <f t="shared" ca="1" si="7"/>
        <v>1.4630461789987188</v>
      </c>
    </row>
    <row r="393" spans="2:5" x14ac:dyDescent="0.25">
      <c r="B393">
        <v>9.2579739430220798E-2</v>
      </c>
      <c r="C393">
        <v>-0.64922915044007823</v>
      </c>
      <c r="E393">
        <f t="shared" ca="1" si="7"/>
        <v>0.97067031406725646</v>
      </c>
    </row>
    <row r="394" spans="2:5" x14ac:dyDescent="0.25">
      <c r="B394">
        <v>-4.350340532255359E-2</v>
      </c>
      <c r="C394">
        <v>-2.1152573026483878E-2</v>
      </c>
      <c r="E394">
        <f t="shared" ca="1" si="7"/>
        <v>8.0976216575828749E-2</v>
      </c>
    </row>
    <row r="395" spans="2:5" x14ac:dyDescent="0.25">
      <c r="B395">
        <v>-0.31699983082944527</v>
      </c>
      <c r="C395">
        <v>0.29415559765766375</v>
      </c>
      <c r="E395">
        <f t="shared" ca="1" si="7"/>
        <v>0.15321244049307922</v>
      </c>
    </row>
    <row r="396" spans="2:5" x14ac:dyDescent="0.25">
      <c r="B396">
        <v>1.0161033969779965</v>
      </c>
      <c r="C396">
        <v>1.4640045264968649</v>
      </c>
      <c r="E396">
        <f t="shared" ca="1" si="7"/>
        <v>0.89491723477178009</v>
      </c>
    </row>
    <row r="397" spans="2:5" x14ac:dyDescent="0.25">
      <c r="B397">
        <v>-2.9218790587037802</v>
      </c>
      <c r="C397">
        <v>-0.25775761969271116</v>
      </c>
      <c r="E397">
        <f t="shared" ca="1" si="7"/>
        <v>-0.38804262190204114</v>
      </c>
    </row>
    <row r="398" spans="2:5" x14ac:dyDescent="0.25">
      <c r="B398">
        <v>-1.2682221495197155</v>
      </c>
      <c r="C398">
        <v>0.19675439943966921</v>
      </c>
      <c r="E398">
        <f t="shared" ca="1" si="7"/>
        <v>0.16916137884055429</v>
      </c>
    </row>
    <row r="399" spans="2:5" x14ac:dyDescent="0.25">
      <c r="B399">
        <v>-1.4020724847796373</v>
      </c>
      <c r="C399">
        <v>-0.81888060776691418</v>
      </c>
      <c r="E399">
        <f t="shared" ca="1" si="7"/>
        <v>0.81083981167641861</v>
      </c>
    </row>
    <row r="400" spans="2:5" x14ac:dyDescent="0.25">
      <c r="B400">
        <v>-0.977013314695796</v>
      </c>
      <c r="C400">
        <v>-1.4334182196762413</v>
      </c>
      <c r="E400">
        <f t="shared" ca="1" si="7"/>
        <v>9.3022804677973858E-2</v>
      </c>
    </row>
    <row r="401" spans="2:5" x14ac:dyDescent="0.25">
      <c r="B401">
        <v>-1.2365489965304732</v>
      </c>
      <c r="C401">
        <v>1.0046346687886398</v>
      </c>
      <c r="E401">
        <f t="shared" ca="1" si="7"/>
        <v>-1.6857776647752476</v>
      </c>
    </row>
    <row r="402" spans="2:5" x14ac:dyDescent="0.25">
      <c r="B402">
        <v>-0.67686869442695752</v>
      </c>
      <c r="C402">
        <v>-0.27765963750425726</v>
      </c>
      <c r="E402">
        <f t="shared" ca="1" si="7"/>
        <v>6.949733444876012E-2</v>
      </c>
    </row>
    <row r="403" spans="2:5" x14ac:dyDescent="0.25">
      <c r="B403">
        <v>0.87214402810786851</v>
      </c>
      <c r="C403">
        <v>0.66622988015296869</v>
      </c>
      <c r="E403">
        <f t="shared" ca="1" si="7"/>
        <v>-0.78326649381150815</v>
      </c>
    </row>
    <row r="404" spans="2:5" x14ac:dyDescent="0.25">
      <c r="B404">
        <v>0.52116433835180942</v>
      </c>
      <c r="C404">
        <v>-2.673477865755558</v>
      </c>
      <c r="E404">
        <f t="shared" ca="1" si="7"/>
        <v>-1.3874182212944608</v>
      </c>
    </row>
    <row r="405" spans="2:5" x14ac:dyDescent="0.25">
      <c r="B405">
        <v>0.57612396631157026</v>
      </c>
      <c r="C405">
        <v>1.1217457540624309</v>
      </c>
      <c r="E405">
        <f t="shared" ca="1" si="7"/>
        <v>-1.4729111926650389</v>
      </c>
    </row>
    <row r="406" spans="2:5" x14ac:dyDescent="0.25">
      <c r="B406">
        <v>-4.4747139327228069E-3</v>
      </c>
      <c r="C406">
        <v>1.9486924429656938</v>
      </c>
      <c r="E406">
        <f t="shared" ca="1" si="7"/>
        <v>0.2257961233157898</v>
      </c>
    </row>
    <row r="407" spans="2:5" x14ac:dyDescent="0.25">
      <c r="B407">
        <v>-1.192411218653433</v>
      </c>
      <c r="C407">
        <v>-1.6791545931482688E-2</v>
      </c>
      <c r="E407">
        <f t="shared" ca="1" si="7"/>
        <v>0.15501594645398048</v>
      </c>
    </row>
    <row r="408" spans="2:5" x14ac:dyDescent="0.25">
      <c r="B408">
        <v>1.3238513929536566</v>
      </c>
      <c r="C408">
        <v>0.43798536353278905</v>
      </c>
      <c r="E408">
        <f t="shared" ca="1" si="7"/>
        <v>-1.3326070210120964</v>
      </c>
    </row>
    <row r="409" spans="2:5" x14ac:dyDescent="0.25">
      <c r="B409">
        <v>1.7837464838521555</v>
      </c>
      <c r="C409">
        <v>-1.4798251868342049</v>
      </c>
      <c r="E409">
        <f t="shared" ca="1" si="7"/>
        <v>-2.0189585817240063</v>
      </c>
    </row>
    <row r="410" spans="2:5" x14ac:dyDescent="0.25">
      <c r="B410">
        <v>-1.2273994798306376</v>
      </c>
      <c r="C410">
        <v>-0.14644228940596804</v>
      </c>
      <c r="E410">
        <f t="shared" ca="1" si="7"/>
        <v>-1.2154883740978655</v>
      </c>
    </row>
    <row r="411" spans="2:5" x14ac:dyDescent="0.25">
      <c r="B411">
        <v>2.1172127162571996</v>
      </c>
      <c r="C411">
        <v>0.15332830116676632</v>
      </c>
      <c r="E411">
        <f t="shared" ca="1" si="7"/>
        <v>1.6865917736234506</v>
      </c>
    </row>
    <row r="412" spans="2:5" x14ac:dyDescent="0.25">
      <c r="B412">
        <v>-0.56280896387761459</v>
      </c>
      <c r="C412">
        <v>-1.7856245904113166</v>
      </c>
      <c r="E412">
        <f t="shared" ca="1" si="7"/>
        <v>-0.24613931853727494</v>
      </c>
    </row>
    <row r="413" spans="2:5" x14ac:dyDescent="0.25">
      <c r="B413">
        <v>0.19706590137502644</v>
      </c>
      <c r="C413">
        <v>-0.37885683923377655</v>
      </c>
      <c r="E413">
        <f t="shared" ca="1" si="7"/>
        <v>1.3356403635172942</v>
      </c>
    </row>
    <row r="414" spans="2:5" x14ac:dyDescent="0.25">
      <c r="B414">
        <v>-2.0825336832785979</v>
      </c>
      <c r="C414">
        <v>-2.3654865799471736</v>
      </c>
      <c r="E414">
        <f t="shared" ca="1" si="7"/>
        <v>-0.20591547346115077</v>
      </c>
    </row>
    <row r="415" spans="2:5" x14ac:dyDescent="0.25">
      <c r="B415">
        <v>0.52695668273372576</v>
      </c>
      <c r="C415">
        <v>-0.68923327489756048</v>
      </c>
      <c r="E415">
        <f t="shared" ca="1" si="7"/>
        <v>-1.0739475261238598</v>
      </c>
    </row>
    <row r="416" spans="2:5" x14ac:dyDescent="0.25">
      <c r="B416">
        <v>-0.18903847376350313</v>
      </c>
      <c r="C416">
        <v>1.4533634384861216</v>
      </c>
      <c r="E416">
        <f t="shared" ca="1" si="7"/>
        <v>0.83324393660497631</v>
      </c>
    </row>
    <row r="417" spans="2:5" x14ac:dyDescent="0.25">
      <c r="B417">
        <v>-0.36271330827730708</v>
      </c>
      <c r="C417">
        <v>0.18203422769147437</v>
      </c>
      <c r="E417">
        <f t="shared" ca="1" si="7"/>
        <v>-0.94434838416306066</v>
      </c>
    </row>
    <row r="418" spans="2:5" x14ac:dyDescent="0.25">
      <c r="B418">
        <v>1.6112744560814463</v>
      </c>
      <c r="C418">
        <v>0.399486452806741</v>
      </c>
      <c r="E418">
        <f t="shared" ca="1" si="7"/>
        <v>1.334446552719269</v>
      </c>
    </row>
    <row r="419" spans="2:5" x14ac:dyDescent="0.25">
      <c r="B419">
        <v>1.2776831681549083</v>
      </c>
      <c r="C419">
        <v>1.7670981833362021</v>
      </c>
      <c r="E419">
        <f t="shared" ca="1" si="7"/>
        <v>-0.40102604715788664</v>
      </c>
    </row>
    <row r="420" spans="2:5" x14ac:dyDescent="0.25">
      <c r="B420">
        <v>-0.93437847681343555</v>
      </c>
      <c r="C420">
        <v>-3.4316371966269799E-2</v>
      </c>
      <c r="E420">
        <f t="shared" ca="1" si="7"/>
        <v>0.19361607213845275</v>
      </c>
    </row>
    <row r="421" spans="2:5" x14ac:dyDescent="0.25">
      <c r="B421">
        <v>0.64329015003750101</v>
      </c>
      <c r="C421">
        <v>0.78334551290026866</v>
      </c>
      <c r="E421">
        <f t="shared" ca="1" si="7"/>
        <v>-0.9324388897205651</v>
      </c>
    </row>
    <row r="422" spans="2:5" x14ac:dyDescent="0.25">
      <c r="B422">
        <v>0.35961079447588418</v>
      </c>
      <c r="C422">
        <v>-0.2322167347301729</v>
      </c>
      <c r="E422">
        <f t="shared" ca="1" si="7"/>
        <v>0.64096445900650367</v>
      </c>
    </row>
    <row r="423" spans="2:5" x14ac:dyDescent="0.25">
      <c r="B423">
        <v>0.48564857024757657</v>
      </c>
      <c r="C423">
        <v>0.87797843661974184</v>
      </c>
      <c r="E423">
        <f t="shared" ca="1" si="7"/>
        <v>-0.62141560517022698</v>
      </c>
    </row>
    <row r="424" spans="2:5" x14ac:dyDescent="0.25">
      <c r="B424">
        <v>1.7125512385973707</v>
      </c>
      <c r="C424">
        <v>-0.55860141401353758</v>
      </c>
      <c r="E424">
        <f t="shared" ca="1" si="7"/>
        <v>0.97391611535631051</v>
      </c>
    </row>
    <row r="425" spans="2:5" x14ac:dyDescent="0.25">
      <c r="B425">
        <v>1.9851995602948591E-2</v>
      </c>
      <c r="C425">
        <v>-1.1821930456790142</v>
      </c>
      <c r="E425">
        <f t="shared" ca="1" si="7"/>
        <v>-2.1847511845350991</v>
      </c>
    </row>
    <row r="426" spans="2:5" x14ac:dyDescent="0.25">
      <c r="B426">
        <v>-0.7169523996708449</v>
      </c>
      <c r="C426">
        <v>-0.66136635723523796</v>
      </c>
      <c r="E426">
        <f t="shared" ca="1" si="7"/>
        <v>1.3483213341737985</v>
      </c>
    </row>
    <row r="427" spans="2:5" x14ac:dyDescent="0.25">
      <c r="B427">
        <v>1.4018678484717384</v>
      </c>
      <c r="C427">
        <v>0.73818455348373391</v>
      </c>
      <c r="E427">
        <f t="shared" ca="1" si="7"/>
        <v>-0.66662149822802641</v>
      </c>
    </row>
    <row r="428" spans="2:5" x14ac:dyDescent="0.25">
      <c r="B428">
        <v>-0.90911044026142918</v>
      </c>
      <c r="C428">
        <v>-1.6104331734823063</v>
      </c>
      <c r="E428">
        <f t="shared" ca="1" si="7"/>
        <v>0.99382422597067932</v>
      </c>
    </row>
    <row r="429" spans="2:5" x14ac:dyDescent="0.25">
      <c r="B429">
        <v>0.32682919481885619</v>
      </c>
      <c r="C429">
        <v>-0.54240103963820729</v>
      </c>
      <c r="E429">
        <f t="shared" ca="1" si="7"/>
        <v>-0.53943945533172677</v>
      </c>
    </row>
    <row r="430" spans="2:5" x14ac:dyDescent="0.25">
      <c r="B430">
        <v>0.66967231759917922</v>
      </c>
      <c r="C430">
        <v>0.44921080188942142</v>
      </c>
      <c r="E430">
        <f t="shared" ca="1" si="7"/>
        <v>-1.5801641027767199</v>
      </c>
    </row>
    <row r="431" spans="2:5" x14ac:dyDescent="0.25">
      <c r="B431">
        <v>0.25285771698690951</v>
      </c>
      <c r="C431">
        <v>3.3244305086554959E-2</v>
      </c>
      <c r="E431">
        <f t="shared" ca="1" si="7"/>
        <v>-1.2387969091747266</v>
      </c>
    </row>
    <row r="432" spans="2:5" x14ac:dyDescent="0.25">
      <c r="B432">
        <v>0.86078671301947907</v>
      </c>
      <c r="C432">
        <v>3.2340176403522491</v>
      </c>
      <c r="E432">
        <f t="shared" ca="1" si="7"/>
        <v>-2.6352133347258163E-2</v>
      </c>
    </row>
    <row r="433" spans="2:5" x14ac:dyDescent="0.25">
      <c r="B433">
        <v>-0.82682163338176906</v>
      </c>
      <c r="C433">
        <v>0.63148036133497953</v>
      </c>
      <c r="E433">
        <f t="shared" ca="1" si="7"/>
        <v>-1.0135451380651874</v>
      </c>
    </row>
    <row r="434" spans="2:5" x14ac:dyDescent="0.25">
      <c r="B434">
        <v>0.46517698137904517</v>
      </c>
      <c r="C434">
        <v>0.84068460637354292</v>
      </c>
      <c r="E434">
        <f t="shared" ca="1" si="7"/>
        <v>0.33306596596574733</v>
      </c>
    </row>
    <row r="435" spans="2:5" x14ac:dyDescent="0.25">
      <c r="B435">
        <v>-0.27535406843526289</v>
      </c>
      <c r="C435">
        <v>1.0292683327861596</v>
      </c>
      <c r="E435">
        <f t="shared" ca="1" si="7"/>
        <v>6.9163301576463596E-2</v>
      </c>
    </row>
    <row r="436" spans="2:5" x14ac:dyDescent="0.25">
      <c r="B436">
        <v>-2.9563670977950096</v>
      </c>
      <c r="C436">
        <v>0.87955413619056344</v>
      </c>
      <c r="E436">
        <f t="shared" ca="1" si="7"/>
        <v>-0.90611034017832115</v>
      </c>
    </row>
    <row r="437" spans="2:5" x14ac:dyDescent="0.25">
      <c r="B437">
        <v>0.15030991562525742</v>
      </c>
      <c r="C437">
        <v>-0.41719658838701434</v>
      </c>
      <c r="E437">
        <f t="shared" ca="1" si="7"/>
        <v>0.28541376306510835</v>
      </c>
    </row>
    <row r="438" spans="2:5" x14ac:dyDescent="0.25">
      <c r="B438">
        <v>0.70896248871576972</v>
      </c>
      <c r="C438">
        <v>-0.81898861026274972</v>
      </c>
      <c r="E438">
        <f t="shared" ca="1" si="7"/>
        <v>1.0265942616812067</v>
      </c>
    </row>
    <row r="439" spans="2:5" x14ac:dyDescent="0.25">
      <c r="B439">
        <v>-0.62272761169879232</v>
      </c>
      <c r="C439">
        <v>0.78782477430650033</v>
      </c>
      <c r="E439">
        <f t="shared" ca="1" si="7"/>
        <v>0.69469845706510702</v>
      </c>
    </row>
    <row r="440" spans="2:5" x14ac:dyDescent="0.25">
      <c r="B440">
        <v>1.799353412934579</v>
      </c>
      <c r="C440">
        <v>-0.71250838118430693</v>
      </c>
      <c r="E440">
        <f t="shared" ca="1" si="7"/>
        <v>-0.10851219379579284</v>
      </c>
    </row>
    <row r="441" spans="2:5" x14ac:dyDescent="0.25">
      <c r="B441">
        <v>-0.13794192454952281</v>
      </c>
      <c r="C441">
        <v>0.98344571597408503</v>
      </c>
      <c r="E441">
        <f t="shared" ca="1" si="7"/>
        <v>-1.5718078248754932</v>
      </c>
    </row>
    <row r="442" spans="2:5" x14ac:dyDescent="0.25">
      <c r="B442">
        <v>0.90656840256997384</v>
      </c>
      <c r="C442">
        <v>-0.47954699766705744</v>
      </c>
      <c r="E442">
        <f t="shared" ca="1" si="7"/>
        <v>4.9436776346251557E-2</v>
      </c>
    </row>
    <row r="443" spans="2:5" x14ac:dyDescent="0.25">
      <c r="B443">
        <v>-0.59857711676158942</v>
      </c>
      <c r="C443">
        <v>-0.75547404776443727</v>
      </c>
      <c r="E443">
        <f t="shared" ca="1" si="7"/>
        <v>1.4989184623177887</v>
      </c>
    </row>
    <row r="444" spans="2:5" x14ac:dyDescent="0.25">
      <c r="B444">
        <v>0.96110852609854192</v>
      </c>
      <c r="C444">
        <v>-0.46177092372090556</v>
      </c>
      <c r="E444">
        <f t="shared" ca="1" si="7"/>
        <v>-1.5082058427214018</v>
      </c>
    </row>
    <row r="445" spans="2:5" x14ac:dyDescent="0.25">
      <c r="B445">
        <v>-0.33256355891353451</v>
      </c>
      <c r="C445">
        <v>0.90945604824810289</v>
      </c>
      <c r="E445">
        <f t="shared" ca="1" si="7"/>
        <v>-0.23317241884827752</v>
      </c>
    </row>
    <row r="446" spans="2:5" x14ac:dyDescent="0.25">
      <c r="B446">
        <v>0.68680947151733562</v>
      </c>
      <c r="C446">
        <v>-0.1647163117013406</v>
      </c>
      <c r="E446">
        <f t="shared" ca="1" si="7"/>
        <v>-0.40457782381028218</v>
      </c>
    </row>
    <row r="447" spans="2:5" x14ac:dyDescent="0.25">
      <c r="B447">
        <v>-0.15952309695421718</v>
      </c>
      <c r="C447">
        <v>-0.57702663980307989</v>
      </c>
      <c r="E447">
        <f t="shared" ca="1" si="7"/>
        <v>-0.42902987275012194</v>
      </c>
    </row>
    <row r="448" spans="2:5" x14ac:dyDescent="0.25">
      <c r="B448">
        <v>0.64329015003750101</v>
      </c>
      <c r="C448">
        <v>-0.71024260250851512</v>
      </c>
      <c r="E448">
        <f t="shared" ca="1" si="7"/>
        <v>0.36341506834853254</v>
      </c>
    </row>
    <row r="449" spans="2:5" x14ac:dyDescent="0.25">
      <c r="B449">
        <v>-1.5648492990294471</v>
      </c>
      <c r="C449">
        <v>-0.40106101550918538</v>
      </c>
      <c r="E449">
        <f t="shared" ca="1" si="7"/>
        <v>0.44721056257868252</v>
      </c>
    </row>
    <row r="450" spans="2:5" x14ac:dyDescent="0.25">
      <c r="B450">
        <v>0.43226691559539177</v>
      </c>
      <c r="C450">
        <v>-0.21683945305994712</v>
      </c>
      <c r="E450">
        <f t="shared" ca="1" si="7"/>
        <v>-0.31970559960813788</v>
      </c>
    </row>
    <row r="451" spans="2:5" x14ac:dyDescent="0.25">
      <c r="B451">
        <v>0.72200691647594795</v>
      </c>
      <c r="C451">
        <v>-0.77567619882756844</v>
      </c>
      <c r="E451">
        <f t="shared" ref="E451:E501" ca="1" si="8">_xlfn.NORM.INV(RAND(),0,1)</f>
        <v>1.3444384791579349</v>
      </c>
    </row>
    <row r="452" spans="2:5" x14ac:dyDescent="0.25">
      <c r="B452">
        <v>2.6548514142632484</v>
      </c>
      <c r="C452">
        <v>0.74978743214160204</v>
      </c>
      <c r="E452">
        <f t="shared" ca="1" si="8"/>
        <v>-4.5919496741836333E-2</v>
      </c>
    </row>
    <row r="453" spans="2:5" x14ac:dyDescent="0.25">
      <c r="B453">
        <v>-1.8043965610559098</v>
      </c>
      <c r="C453">
        <v>-0.81301095633534715</v>
      </c>
      <c r="E453">
        <f t="shared" ca="1" si="8"/>
        <v>0.58078429978645019</v>
      </c>
    </row>
    <row r="454" spans="2:5" x14ac:dyDescent="0.25">
      <c r="B454">
        <v>-1.3586395652964711</v>
      </c>
      <c r="C454">
        <v>1.5188970792223699</v>
      </c>
      <c r="E454">
        <f t="shared" ca="1" si="8"/>
        <v>-1.3140384426603013</v>
      </c>
    </row>
    <row r="455" spans="2:5" x14ac:dyDescent="0.25">
      <c r="B455">
        <v>-0.23355255507340189</v>
      </c>
      <c r="C455">
        <v>-2.1229971025604755</v>
      </c>
      <c r="E455">
        <f t="shared" ca="1" si="8"/>
        <v>-1.1311693876990747</v>
      </c>
    </row>
    <row r="456" spans="2:5" x14ac:dyDescent="0.25">
      <c r="B456">
        <v>-0.30567889552912675</v>
      </c>
      <c r="C456">
        <v>-0.20823222257604357</v>
      </c>
      <c r="E456">
        <f t="shared" ca="1" si="8"/>
        <v>-1.8128943420102601</v>
      </c>
    </row>
    <row r="457" spans="2:5" x14ac:dyDescent="0.25">
      <c r="B457">
        <v>-0.44447688196669333</v>
      </c>
      <c r="C457">
        <v>0.89178456619265489</v>
      </c>
      <c r="E457">
        <f t="shared" ca="1" si="8"/>
        <v>0.35995972670491733</v>
      </c>
    </row>
    <row r="458" spans="2:5" x14ac:dyDescent="0.25">
      <c r="B458">
        <v>-0.41719658838701434</v>
      </c>
      <c r="C458">
        <v>-0.20268544176360592</v>
      </c>
      <c r="E458">
        <f t="shared" ca="1" si="8"/>
        <v>-0.56212178366724097</v>
      </c>
    </row>
    <row r="459" spans="2:5" x14ac:dyDescent="0.25">
      <c r="B459">
        <v>1.3975886758998968</v>
      </c>
      <c r="C459">
        <v>0.1646390046516899</v>
      </c>
      <c r="E459">
        <f t="shared" ca="1" si="8"/>
        <v>0.33494456917252252</v>
      </c>
    </row>
    <row r="460" spans="2:5" x14ac:dyDescent="0.25">
      <c r="B460">
        <v>0.17713659872242715</v>
      </c>
      <c r="C460">
        <v>-1.3244016372482292</v>
      </c>
      <c r="E460">
        <f t="shared" ca="1" si="8"/>
        <v>-0.39467416485088452</v>
      </c>
    </row>
    <row r="461" spans="2:5" x14ac:dyDescent="0.25">
      <c r="B461">
        <v>-0.51775032261502929</v>
      </c>
      <c r="C461">
        <v>0.46355808080988936</v>
      </c>
      <c r="E461">
        <f t="shared" ca="1" si="8"/>
        <v>-0.91477389035685808</v>
      </c>
    </row>
    <row r="462" spans="2:5" x14ac:dyDescent="0.25">
      <c r="B462">
        <v>-1.9055914890486747</v>
      </c>
      <c r="C462">
        <v>0.15719933799118735</v>
      </c>
      <c r="E462">
        <f t="shared" ca="1" si="8"/>
        <v>-1.46190689170474</v>
      </c>
    </row>
    <row r="463" spans="2:5" x14ac:dyDescent="0.25">
      <c r="B463">
        <v>0.39071892388164997</v>
      </c>
      <c r="C463">
        <v>-5.1697952585527673E-2</v>
      </c>
      <c r="E463">
        <f t="shared" ca="1" si="8"/>
        <v>-1.2576327909492726</v>
      </c>
    </row>
    <row r="464" spans="2:5" x14ac:dyDescent="0.25">
      <c r="B464">
        <v>0.5103288458485622</v>
      </c>
      <c r="C464">
        <v>-7.5351636041887105E-3</v>
      </c>
      <c r="E464">
        <f t="shared" ca="1" si="8"/>
        <v>7.6008529842106404E-2</v>
      </c>
    </row>
    <row r="465" spans="2:5" x14ac:dyDescent="0.25">
      <c r="B465">
        <v>0.29735247153439559</v>
      </c>
      <c r="C465">
        <v>0.15766431715746876</v>
      </c>
      <c r="E465">
        <f t="shared" ca="1" si="8"/>
        <v>1.1016911101332407</v>
      </c>
    </row>
    <row r="466" spans="2:5" x14ac:dyDescent="0.25">
      <c r="B466">
        <v>0.41794805838435423</v>
      </c>
      <c r="C466">
        <v>-1.2583996067405678E-2</v>
      </c>
      <c r="E466">
        <f t="shared" ca="1" si="8"/>
        <v>-0.31551531007095673</v>
      </c>
    </row>
    <row r="467" spans="2:5" x14ac:dyDescent="0.25">
      <c r="B467">
        <v>-0.5822755611006869</v>
      </c>
      <c r="C467">
        <v>0.10142002793145366</v>
      </c>
      <c r="E467">
        <f t="shared" ca="1" si="8"/>
        <v>0.41854670856949727</v>
      </c>
    </row>
    <row r="468" spans="2:5" x14ac:dyDescent="0.25">
      <c r="B468">
        <v>-2.4409382604062557</v>
      </c>
      <c r="C468">
        <v>-1.4173633644531947</v>
      </c>
      <c r="E468">
        <f t="shared" ca="1" si="8"/>
        <v>-0.71622747559493005</v>
      </c>
    </row>
    <row r="469" spans="2:5" x14ac:dyDescent="0.25">
      <c r="B469">
        <v>-0.50293692765990272</v>
      </c>
      <c r="C469">
        <v>-0.76189962783246301</v>
      </c>
      <c r="E469">
        <f t="shared" ca="1" si="8"/>
        <v>0.60747900035615365</v>
      </c>
    </row>
    <row r="470" spans="2:5" x14ac:dyDescent="0.25">
      <c r="B470">
        <v>-0.30944761419959832</v>
      </c>
      <c r="C470">
        <v>0.17294155441049952</v>
      </c>
      <c r="E470">
        <f t="shared" ca="1" si="8"/>
        <v>-1.0926123044533684</v>
      </c>
    </row>
    <row r="471" spans="2:5" x14ac:dyDescent="0.25">
      <c r="B471">
        <v>-0.14969145922805183</v>
      </c>
      <c r="C471">
        <v>0.71596332418266684</v>
      </c>
      <c r="E471">
        <f t="shared" ca="1" si="8"/>
        <v>1.9641378270671306</v>
      </c>
    </row>
    <row r="472" spans="2:5" x14ac:dyDescent="0.25">
      <c r="B472">
        <v>0.48470155888935551</v>
      </c>
      <c r="C472">
        <v>0.3357990863150917</v>
      </c>
      <c r="E472">
        <f t="shared" ca="1" si="8"/>
        <v>-0.26249354665916624</v>
      </c>
    </row>
    <row r="473" spans="2:5" x14ac:dyDescent="0.25">
      <c r="B473">
        <v>2.4439577828161418</v>
      </c>
      <c r="C473">
        <v>0.81460939327371307</v>
      </c>
      <c r="E473">
        <f t="shared" ca="1" si="8"/>
        <v>1.2274884804755175</v>
      </c>
    </row>
    <row r="474" spans="2:5" x14ac:dyDescent="0.25">
      <c r="B474">
        <v>0.8978349796961993</v>
      </c>
      <c r="C474">
        <v>0.7240930699481396</v>
      </c>
      <c r="E474">
        <f t="shared" ca="1" si="8"/>
        <v>-0.37286539218777054</v>
      </c>
    </row>
    <row r="475" spans="2:5" x14ac:dyDescent="0.25">
      <c r="B475">
        <v>8.8357410277239978E-3</v>
      </c>
      <c r="C475">
        <v>-1.3648286767420359</v>
      </c>
      <c r="E475">
        <f t="shared" ca="1" si="8"/>
        <v>-0.16361743618194749</v>
      </c>
    </row>
    <row r="476" spans="2:5" x14ac:dyDescent="0.25">
      <c r="B476">
        <v>0.71231170295504853</v>
      </c>
      <c r="C476">
        <v>5.4837983043398708E-2</v>
      </c>
      <c r="E476">
        <f t="shared" ca="1" si="8"/>
        <v>0.34434357599833243</v>
      </c>
    </row>
    <row r="477" spans="2:5" x14ac:dyDescent="0.25">
      <c r="B477">
        <v>-0.81930920714512467</v>
      </c>
      <c r="C477">
        <v>0.78064658737275749</v>
      </c>
      <c r="E477">
        <f t="shared" ca="1" si="8"/>
        <v>1.1783928523744478</v>
      </c>
    </row>
    <row r="478" spans="2:5" x14ac:dyDescent="0.25">
      <c r="B478">
        <v>-1.3012231647735462</v>
      </c>
      <c r="C478">
        <v>0.62198523664847016</v>
      </c>
      <c r="E478">
        <f t="shared" ca="1" si="8"/>
        <v>1.6627895960280481</v>
      </c>
    </row>
    <row r="479" spans="2:5" x14ac:dyDescent="0.25">
      <c r="B479">
        <v>-8.0601694207871333E-2</v>
      </c>
      <c r="C479">
        <v>0.49522441258886829</v>
      </c>
      <c r="E479">
        <f t="shared" ca="1" si="8"/>
        <v>-0.17690173525460601</v>
      </c>
    </row>
    <row r="480" spans="2:5" x14ac:dyDescent="0.25">
      <c r="B480">
        <v>-0.96244548331014812</v>
      </c>
      <c r="C480">
        <v>8.0372046795673668E-2</v>
      </c>
      <c r="E480">
        <f t="shared" ca="1" si="8"/>
        <v>1.2528078471918644</v>
      </c>
    </row>
    <row r="481" spans="2:5" x14ac:dyDescent="0.25">
      <c r="B481">
        <v>1.0546750672801863</v>
      </c>
      <c r="C481">
        <v>0.56514068091928493</v>
      </c>
      <c r="E481">
        <f t="shared" ca="1" si="8"/>
        <v>0.43004413002110331</v>
      </c>
    </row>
    <row r="482" spans="2:5" x14ac:dyDescent="0.25">
      <c r="B482">
        <v>1.6068088370957412</v>
      </c>
      <c r="C482">
        <v>-0.13917770047555678</v>
      </c>
      <c r="E482">
        <f t="shared" ca="1" si="8"/>
        <v>7.5863676062858945E-2</v>
      </c>
    </row>
    <row r="483" spans="2:5" x14ac:dyDescent="0.25">
      <c r="B483">
        <v>2.0508196030277759</v>
      </c>
      <c r="C483">
        <v>1.5213254300761037</v>
      </c>
      <c r="E483">
        <f t="shared" ca="1" si="8"/>
        <v>5.2039710565065608E-2</v>
      </c>
    </row>
    <row r="484" spans="2:5" x14ac:dyDescent="0.25">
      <c r="B484">
        <v>1.3761746231466532</v>
      </c>
      <c r="C484">
        <v>-0.42664623833843507</v>
      </c>
      <c r="E484">
        <f t="shared" ca="1" si="8"/>
        <v>0.94864557273604089</v>
      </c>
    </row>
    <row r="485" spans="2:5" x14ac:dyDescent="0.25">
      <c r="B485">
        <v>0.82940914580831304</v>
      </c>
      <c r="C485">
        <v>-0.33256355891353451</v>
      </c>
      <c r="E485">
        <f t="shared" ca="1" si="8"/>
        <v>-7.6707913399451854E-4</v>
      </c>
    </row>
    <row r="486" spans="2:5" x14ac:dyDescent="0.25">
      <c r="B486">
        <v>1.4400757208932191</v>
      </c>
      <c r="C486">
        <v>-3.8220377973630093E-2</v>
      </c>
      <c r="E486">
        <f t="shared" ca="1" si="8"/>
        <v>0.5341207929295072</v>
      </c>
    </row>
    <row r="487" spans="2:5" x14ac:dyDescent="0.25">
      <c r="B487">
        <v>-5.5833879741840065E-2</v>
      </c>
      <c r="C487">
        <v>1.5164778233156539</v>
      </c>
      <c r="E487">
        <f t="shared" ca="1" si="8"/>
        <v>0.13024433291107057</v>
      </c>
    </row>
    <row r="488" spans="2:5" x14ac:dyDescent="0.25">
      <c r="B488">
        <v>-0.26559519028523937</v>
      </c>
      <c r="C488">
        <v>0.23056600184645504</v>
      </c>
      <c r="E488">
        <f t="shared" ca="1" si="8"/>
        <v>-0.12493974455184814</v>
      </c>
    </row>
    <row r="489" spans="2:5" x14ac:dyDescent="0.25">
      <c r="B489">
        <v>0.13771114026894793</v>
      </c>
      <c r="C489">
        <v>0.45014303395873867</v>
      </c>
      <c r="E489">
        <f t="shared" ca="1" si="8"/>
        <v>1.6202458835092071</v>
      </c>
    </row>
    <row r="490" spans="2:5" x14ac:dyDescent="0.25">
      <c r="B490">
        <v>0.83113718574168161</v>
      </c>
      <c r="C490">
        <v>1.7369256966048852</v>
      </c>
      <c r="E490">
        <f t="shared" ca="1" si="8"/>
        <v>-1.8787695955924302</v>
      </c>
    </row>
    <row r="491" spans="2:5" x14ac:dyDescent="0.25">
      <c r="B491">
        <v>-9.6575831776135601E-2</v>
      </c>
      <c r="C491">
        <v>0.63953166318242438</v>
      </c>
      <c r="E491">
        <f t="shared" ca="1" si="8"/>
        <v>0.51007041315118795</v>
      </c>
    </row>
    <row r="492" spans="2:5" x14ac:dyDescent="0.25">
      <c r="B492">
        <v>0.84942939793108962</v>
      </c>
      <c r="C492">
        <v>0.44658918341156095</v>
      </c>
      <c r="E492">
        <f t="shared" ca="1" si="8"/>
        <v>5.8962918796094006E-2</v>
      </c>
    </row>
    <row r="493" spans="2:5" x14ac:dyDescent="0.25">
      <c r="B493">
        <v>-1.0645999282132834</v>
      </c>
      <c r="C493">
        <v>-0.85945885075489059</v>
      </c>
      <c r="E493">
        <f t="shared" ca="1" si="8"/>
        <v>1.0309670110287421</v>
      </c>
    </row>
    <row r="494" spans="2:5" x14ac:dyDescent="0.25">
      <c r="B494">
        <v>-2.1852429199498147</v>
      </c>
      <c r="C494">
        <v>-1.9032449927181005</v>
      </c>
      <c r="E494">
        <f t="shared" ca="1" si="8"/>
        <v>0.30993551044944728</v>
      </c>
    </row>
    <row r="495" spans="2:5" x14ac:dyDescent="0.25">
      <c r="B495">
        <v>1.2130658433306962</v>
      </c>
      <c r="C495">
        <v>-1.0211169865215197</v>
      </c>
      <c r="E495">
        <f t="shared" ca="1" si="8"/>
        <v>2.02034259516088</v>
      </c>
    </row>
    <row r="496" spans="2:5" x14ac:dyDescent="0.25">
      <c r="B496">
        <v>0.48762899496068712</v>
      </c>
      <c r="C496">
        <v>-2.4008295440580696</v>
      </c>
      <c r="E496">
        <f t="shared" ca="1" si="8"/>
        <v>-0.67692216386484994</v>
      </c>
    </row>
    <row r="497" spans="2:5" x14ac:dyDescent="0.25">
      <c r="B497">
        <v>-1.9131675799144432</v>
      </c>
      <c r="C497">
        <v>-0.59163653531868476</v>
      </c>
      <c r="E497">
        <f t="shared" ca="1" si="8"/>
        <v>-2.8759399909192829</v>
      </c>
    </row>
    <row r="498" spans="2:5" x14ac:dyDescent="0.25">
      <c r="B498">
        <v>-0.43243517211521976</v>
      </c>
      <c r="C498">
        <v>-1.460439307265915</v>
      </c>
      <c r="E498">
        <f t="shared" ca="1" si="8"/>
        <v>-0.1114370020409761</v>
      </c>
    </row>
    <row r="499" spans="2:5" x14ac:dyDescent="0.25">
      <c r="B499">
        <v>0.48814627007232048</v>
      </c>
      <c r="C499">
        <v>-0.89657532953424379</v>
      </c>
      <c r="E499">
        <f t="shared" ca="1" si="8"/>
        <v>-0.87378415412992594</v>
      </c>
    </row>
    <row r="500" spans="2:5" x14ac:dyDescent="0.25">
      <c r="B500">
        <v>0.33766127671697177</v>
      </c>
      <c r="C500">
        <v>-1.5630303096259013</v>
      </c>
      <c r="E500">
        <f t="shared" ca="1" si="8"/>
        <v>1.9413690702403659</v>
      </c>
    </row>
    <row r="501" spans="2:5" x14ac:dyDescent="0.25">
      <c r="B501">
        <v>-0.82327460404485464</v>
      </c>
      <c r="C501">
        <v>0.80971631177817471</v>
      </c>
      <c r="E501">
        <f t="shared" ca="1" si="8"/>
        <v>1.0602261525102474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A1:BY1053"/>
  <sheetViews>
    <sheetView workbookViewId="0"/>
  </sheetViews>
  <sheetFormatPr defaultRowHeight="15" x14ac:dyDescent="0.25"/>
  <sheetData>
    <row r="1" spans="1:77" ht="22.5" x14ac:dyDescent="0.3">
      <c r="B1" s="72" t="s">
        <v>196</v>
      </c>
      <c r="BX1" s="1" t="s">
        <v>58</v>
      </c>
      <c r="BY1" s="1">
        <v>15</v>
      </c>
    </row>
    <row r="2" spans="1:77" ht="23.25" x14ac:dyDescent="0.35">
      <c r="B2" s="72" t="s">
        <v>194</v>
      </c>
      <c r="Q2" s="57" t="s">
        <v>1</v>
      </c>
      <c r="R2" s="1">
        <v>15</v>
      </c>
      <c r="V2" s="72" t="s">
        <v>189</v>
      </c>
      <c r="AK2" s="72" t="s">
        <v>190</v>
      </c>
      <c r="AV2" s="72" t="s">
        <v>191</v>
      </c>
      <c r="BX2" s="1" t="s">
        <v>51</v>
      </c>
      <c r="BY2" s="1">
        <v>45</v>
      </c>
    </row>
    <row r="3" spans="1:77" x14ac:dyDescent="0.25">
      <c r="Q3" s="57" t="s">
        <v>2</v>
      </c>
      <c r="R3" s="1">
        <v>45</v>
      </c>
    </row>
    <row r="4" spans="1:77" ht="22.5" x14ac:dyDescent="0.3">
      <c r="A4" s="68"/>
      <c r="R4" s="68"/>
      <c r="S4" s="69"/>
      <c r="AC4" s="68"/>
      <c r="AH4" s="68"/>
      <c r="AI4" s="69"/>
      <c r="AV4" s="72" t="s">
        <v>192</v>
      </c>
      <c r="BA4" s="72" t="s">
        <v>193</v>
      </c>
      <c r="BH4" s="68"/>
      <c r="BI4" s="73"/>
    </row>
    <row r="5" spans="1:77" x14ac:dyDescent="0.25">
      <c r="A5" s="68"/>
      <c r="P5" s="1" t="s">
        <v>3</v>
      </c>
      <c r="Q5" s="1" t="s">
        <v>67</v>
      </c>
      <c r="R5" s="1" t="s">
        <v>182</v>
      </c>
      <c r="S5" s="1" t="s">
        <v>183</v>
      </c>
      <c r="AG5" s="1" t="s">
        <v>67</v>
      </c>
      <c r="AH5" s="1" t="s">
        <v>184</v>
      </c>
      <c r="AI5" s="1" t="s">
        <v>185</v>
      </c>
      <c r="BG5" s="1" t="s">
        <v>195</v>
      </c>
      <c r="BH5" s="1" t="s">
        <v>67</v>
      </c>
      <c r="BI5" s="1" t="s">
        <v>67</v>
      </c>
    </row>
    <row r="6" spans="1:77" x14ac:dyDescent="0.25">
      <c r="P6" s="1">
        <v>1</v>
      </c>
      <c r="Q6" s="71">
        <f>$R$2</f>
        <v>15</v>
      </c>
      <c r="R6" s="62">
        <f>((Q6-$R$2)/($R$3-$R$2))^2</f>
        <v>0</v>
      </c>
      <c r="S6" s="62">
        <f>1-(($R$3-Q6)/($R$3-$R$2))^2</f>
        <v>0</v>
      </c>
      <c r="AG6" s="71">
        <f>R2</f>
        <v>15</v>
      </c>
      <c r="AH6" s="62">
        <f>2*(AG6-$R$2)/($R$3-$R$2)^2</f>
        <v>0</v>
      </c>
      <c r="AI6" s="62">
        <f>2*($R$3-AG6)/($R$3-$R$2)^2</f>
        <v>6.6666666666666666E-2</v>
      </c>
      <c r="BG6" s="62">
        <v>0</v>
      </c>
      <c r="BH6" s="62">
        <f>$R$2+($R$3-$R$2)*SQRT(BG6)</f>
        <v>15</v>
      </c>
      <c r="BI6" s="62">
        <f>$R$3-($R$3-$R$2)*SQRT(1-BG6)</f>
        <v>15</v>
      </c>
      <c r="BT6" s="1">
        <v>1</v>
      </c>
      <c r="BU6" s="1">
        <f t="shared" ref="BU6:BU69" ca="1" si="0">a+(b-a)*SQRT(RAND())</f>
        <v>35.27547781385519</v>
      </c>
      <c r="BV6" s="1">
        <f t="shared" ref="BV6:BV37" ca="1" si="1">b-(b-a)*SQRT(1-RAND())</f>
        <v>16.996807490301496</v>
      </c>
    </row>
    <row r="7" spans="1:77" x14ac:dyDescent="0.25">
      <c r="P7" s="1">
        <v>2</v>
      </c>
      <c r="Q7" s="71">
        <f>Q6+($R$3-$R$2)/30</f>
        <v>16</v>
      </c>
      <c r="R7" s="62">
        <f t="shared" ref="R7:R36" si="2">((Q7-$R$2)/($R$3-$R$2))^2</f>
        <v>1.1111111111111111E-3</v>
      </c>
      <c r="S7" s="62">
        <f t="shared" ref="S7:S36" si="3">1-(($R$3-Q7)/($R$3-$R$2))^2</f>
        <v>6.5555555555555589E-2</v>
      </c>
      <c r="AG7" s="71">
        <f>AG6+($R$3-$R$2)/30</f>
        <v>16</v>
      </c>
      <c r="AH7" s="62">
        <f t="shared" ref="AH7:AH36" si="4">2*(AG7-$R$2)/($R$3-$R$2)^2</f>
        <v>2.2222222222222222E-3</v>
      </c>
      <c r="AI7" s="62">
        <f t="shared" ref="AI7:AI36" si="5">2*($R$3-AG7)/($R$3-$R$2)^2</f>
        <v>6.4444444444444443E-2</v>
      </c>
      <c r="BG7" s="62">
        <f>BG6+1/30</f>
        <v>3.3333333333333333E-2</v>
      </c>
      <c r="BH7" s="62">
        <f t="shared" ref="BH7:BH36" si="6">$R$2+($R$3-$R$2)*SQRT(BG7)</f>
        <v>20.477225575051662</v>
      </c>
      <c r="BI7" s="62">
        <f t="shared" ref="BI7:BI26" si="7">$R$3-($R$3-$R$2)*SQRT(1-BG7)</f>
        <v>15.50423759249475</v>
      </c>
      <c r="BT7" s="1">
        <v>2</v>
      </c>
      <c r="BU7" s="1">
        <f t="shared" ca="1" si="0"/>
        <v>43.382980708951109</v>
      </c>
      <c r="BV7" s="1">
        <f t="shared" ca="1" si="1"/>
        <v>30.844398649494067</v>
      </c>
    </row>
    <row r="8" spans="1:77" x14ac:dyDescent="0.25">
      <c r="A8" s="69"/>
      <c r="P8" s="1">
        <v>3</v>
      </c>
      <c r="Q8" s="71">
        <f t="shared" ref="Q8:Q36" si="8">Q7+($R$3-$R$2)/30</f>
        <v>17</v>
      </c>
      <c r="R8" s="62">
        <f t="shared" si="2"/>
        <v>4.4444444444444444E-3</v>
      </c>
      <c r="S8" s="62">
        <f t="shared" si="3"/>
        <v>0.12888888888888883</v>
      </c>
      <c r="AG8" s="71">
        <f>AG7+($R$3-$R$2)/30</f>
        <v>17</v>
      </c>
      <c r="AH8" s="62">
        <f t="shared" si="4"/>
        <v>4.4444444444444444E-3</v>
      </c>
      <c r="AI8" s="62">
        <f t="shared" si="5"/>
        <v>6.222222222222222E-2</v>
      </c>
      <c r="BG8" s="62">
        <f t="shared" ref="BG8:BG26" si="9">BG7+1/30</f>
        <v>6.6666666666666666E-2</v>
      </c>
      <c r="BH8" s="62">
        <f t="shared" si="6"/>
        <v>22.745966692414832</v>
      </c>
      <c r="BI8" s="62">
        <f t="shared" si="7"/>
        <v>16.017246507621124</v>
      </c>
      <c r="BT8" s="1">
        <v>3</v>
      </c>
      <c r="BU8" s="1">
        <f t="shared" ca="1" si="0"/>
        <v>37.359313220907772</v>
      </c>
      <c r="BV8" s="1">
        <f t="shared" ca="1" si="1"/>
        <v>32.265383618788888</v>
      </c>
    </row>
    <row r="9" spans="1:77" x14ac:dyDescent="0.25">
      <c r="A9" s="69"/>
      <c r="P9" s="1">
        <v>4</v>
      </c>
      <c r="Q9" s="71">
        <f t="shared" si="8"/>
        <v>18</v>
      </c>
      <c r="R9" s="62">
        <f t="shared" si="2"/>
        <v>1.0000000000000002E-2</v>
      </c>
      <c r="S9" s="62">
        <f t="shared" si="3"/>
        <v>0.18999999999999995</v>
      </c>
      <c r="AC9" s="69"/>
      <c r="AG9" s="71">
        <f t="shared" ref="AG9:AG28" si="10">AG8+($R$3-$R$2)/30</f>
        <v>18</v>
      </c>
      <c r="AH9" s="62">
        <f t="shared" si="4"/>
        <v>6.6666666666666671E-3</v>
      </c>
      <c r="AI9" s="62">
        <f t="shared" si="5"/>
        <v>0.06</v>
      </c>
      <c r="AU9" s="68"/>
      <c r="BG9" s="62">
        <f t="shared" si="9"/>
        <v>0.1</v>
      </c>
      <c r="BH9" s="62">
        <f t="shared" si="6"/>
        <v>24.486832980505138</v>
      </c>
      <c r="BI9" s="62">
        <f t="shared" si="7"/>
        <v>16.539501058484586</v>
      </c>
      <c r="BT9" s="1">
        <v>4</v>
      </c>
      <c r="BU9" s="1">
        <f t="shared" ca="1" si="0"/>
        <v>22.098548848206022</v>
      </c>
      <c r="BV9" s="1">
        <f t="shared" ca="1" si="1"/>
        <v>17.779490398386312</v>
      </c>
    </row>
    <row r="10" spans="1:77" x14ac:dyDescent="0.25">
      <c r="P10" s="1">
        <v>5</v>
      </c>
      <c r="Q10" s="71">
        <f t="shared" si="8"/>
        <v>19</v>
      </c>
      <c r="R10" s="62">
        <f t="shared" si="2"/>
        <v>1.7777777777777778E-2</v>
      </c>
      <c r="S10" s="62">
        <f t="shared" si="3"/>
        <v>0.24888888888888883</v>
      </c>
      <c r="AG10" s="71">
        <f t="shared" si="10"/>
        <v>19</v>
      </c>
      <c r="AH10" s="62">
        <f t="shared" si="4"/>
        <v>8.8888888888888889E-3</v>
      </c>
      <c r="AI10" s="62">
        <f t="shared" si="5"/>
        <v>5.7777777777777775E-2</v>
      </c>
      <c r="BG10" s="62">
        <f t="shared" si="9"/>
        <v>0.13333333333333333</v>
      </c>
      <c r="BH10" s="62">
        <f t="shared" si="6"/>
        <v>25.954451150103321</v>
      </c>
      <c r="BI10" s="62">
        <f t="shared" si="7"/>
        <v>17.071519912462119</v>
      </c>
      <c r="BT10" s="1">
        <v>5</v>
      </c>
      <c r="BU10" s="1">
        <f t="shared" ca="1" si="0"/>
        <v>44.299063101749866</v>
      </c>
      <c r="BV10" s="1">
        <f t="shared" ca="1" si="1"/>
        <v>18.544895517527486</v>
      </c>
    </row>
    <row r="11" spans="1:77" ht="18.75" x14ac:dyDescent="0.3">
      <c r="B11" s="44"/>
      <c r="P11" s="1">
        <v>6</v>
      </c>
      <c r="Q11" s="71">
        <f t="shared" si="8"/>
        <v>20</v>
      </c>
      <c r="R11" s="62">
        <f t="shared" si="2"/>
        <v>2.7777777777777776E-2</v>
      </c>
      <c r="S11" s="62">
        <f t="shared" si="3"/>
        <v>0.30555555555555547</v>
      </c>
      <c r="AG11" s="71">
        <f t="shared" si="10"/>
        <v>20</v>
      </c>
      <c r="AH11" s="62">
        <f t="shared" si="4"/>
        <v>1.1111111111111112E-2</v>
      </c>
      <c r="AI11" s="62">
        <f t="shared" si="5"/>
        <v>5.5555555555555552E-2</v>
      </c>
      <c r="BG11" s="62">
        <f t="shared" si="9"/>
        <v>0.16666666666666666</v>
      </c>
      <c r="BH11" s="62">
        <f t="shared" si="6"/>
        <v>27.24744871391589</v>
      </c>
      <c r="BI11" s="62">
        <f t="shared" si="7"/>
        <v>17.613872124741693</v>
      </c>
      <c r="BT11" s="1">
        <v>6</v>
      </c>
      <c r="BU11" s="1">
        <f t="shared" ca="1" si="0"/>
        <v>20.542698138927172</v>
      </c>
      <c r="BV11" s="1">
        <f t="shared" ca="1" si="1"/>
        <v>21.545900362797941</v>
      </c>
    </row>
    <row r="12" spans="1:77" ht="18.75" x14ac:dyDescent="0.3">
      <c r="B12" s="44" t="s">
        <v>180</v>
      </c>
      <c r="P12" s="1">
        <v>7</v>
      </c>
      <c r="Q12" s="71">
        <f t="shared" si="8"/>
        <v>21</v>
      </c>
      <c r="R12" s="62">
        <f t="shared" si="2"/>
        <v>4.0000000000000008E-2</v>
      </c>
      <c r="S12" s="62">
        <f t="shared" si="3"/>
        <v>0.35999999999999988</v>
      </c>
      <c r="AG12" s="71">
        <f t="shared" si="10"/>
        <v>21</v>
      </c>
      <c r="AH12" s="62">
        <f t="shared" si="4"/>
        <v>1.3333333333333334E-2</v>
      </c>
      <c r="AI12" s="62">
        <f t="shared" si="5"/>
        <v>5.3333333333333337E-2</v>
      </c>
      <c r="BG12" s="62">
        <f t="shared" si="9"/>
        <v>0.19999999999999998</v>
      </c>
      <c r="BH12" s="62">
        <f t="shared" si="6"/>
        <v>28.416407864998739</v>
      </c>
      <c r="BI12" s="62">
        <f t="shared" si="7"/>
        <v>18.167184270002526</v>
      </c>
      <c r="BT12" s="1">
        <v>7</v>
      </c>
      <c r="BU12" s="1">
        <f t="shared" ca="1" si="0"/>
        <v>44.088833495256125</v>
      </c>
      <c r="BV12" s="1">
        <f t="shared" ca="1" si="1"/>
        <v>19.503211594100531</v>
      </c>
    </row>
    <row r="13" spans="1:77" ht="18.75" x14ac:dyDescent="0.3">
      <c r="B13" s="44" t="s">
        <v>186</v>
      </c>
      <c r="P13" s="1">
        <v>8</v>
      </c>
      <c r="Q13" s="71">
        <f t="shared" si="8"/>
        <v>22</v>
      </c>
      <c r="R13" s="62">
        <f t="shared" si="2"/>
        <v>5.4444444444444448E-2</v>
      </c>
      <c r="S13" s="62">
        <f t="shared" si="3"/>
        <v>0.41222222222222216</v>
      </c>
      <c r="AG13" s="71">
        <f t="shared" si="10"/>
        <v>22</v>
      </c>
      <c r="AH13" s="62">
        <f t="shared" si="4"/>
        <v>1.5555555555555555E-2</v>
      </c>
      <c r="AI13" s="62">
        <f t="shared" si="5"/>
        <v>5.1111111111111114E-2</v>
      </c>
      <c r="AU13" s="73"/>
      <c r="BG13" s="62">
        <f t="shared" si="9"/>
        <v>0.23333333333333331</v>
      </c>
      <c r="BH13" s="62">
        <f t="shared" si="6"/>
        <v>29.491376746189438</v>
      </c>
      <c r="BI13" s="62">
        <f t="shared" si="7"/>
        <v>18.732148926872608</v>
      </c>
      <c r="BT13" s="1">
        <v>8</v>
      </c>
      <c r="BU13" s="1">
        <f t="shared" ca="1" si="0"/>
        <v>36.066839855096404</v>
      </c>
      <c r="BV13" s="1">
        <f t="shared" ca="1" si="1"/>
        <v>22.279891737886754</v>
      </c>
    </row>
    <row r="14" spans="1:77" ht="18.75" x14ac:dyDescent="0.3">
      <c r="B14" s="44" t="s">
        <v>181</v>
      </c>
      <c r="P14" s="1">
        <v>9</v>
      </c>
      <c r="Q14" s="71">
        <f t="shared" si="8"/>
        <v>23</v>
      </c>
      <c r="R14" s="62">
        <f t="shared" si="2"/>
        <v>7.1111111111111111E-2</v>
      </c>
      <c r="S14" s="62">
        <f t="shared" si="3"/>
        <v>0.46222222222222231</v>
      </c>
      <c r="AG14" s="71">
        <f t="shared" si="10"/>
        <v>23</v>
      </c>
      <c r="AH14" s="62">
        <f t="shared" si="4"/>
        <v>1.7777777777777778E-2</v>
      </c>
      <c r="AI14" s="62">
        <f t="shared" si="5"/>
        <v>4.8888888888888891E-2</v>
      </c>
      <c r="BG14" s="62">
        <f t="shared" si="9"/>
        <v>0.26666666666666666</v>
      </c>
      <c r="BH14" s="62">
        <f t="shared" si="6"/>
        <v>30.491933384829665</v>
      </c>
      <c r="BI14" s="62">
        <f t="shared" si="7"/>
        <v>19.309534842669741</v>
      </c>
      <c r="BT14" s="1">
        <v>9</v>
      </c>
      <c r="BU14" s="1">
        <f t="shared" ca="1" si="0"/>
        <v>37.515638451020926</v>
      </c>
      <c r="BV14" s="1">
        <f t="shared" ca="1" si="1"/>
        <v>22.975296427273094</v>
      </c>
    </row>
    <row r="15" spans="1:77" ht="18.75" x14ac:dyDescent="0.3">
      <c r="B15" s="44" t="s">
        <v>188</v>
      </c>
      <c r="P15" s="1">
        <v>10</v>
      </c>
      <c r="Q15" s="71">
        <f t="shared" si="8"/>
        <v>24</v>
      </c>
      <c r="R15" s="62">
        <f t="shared" si="2"/>
        <v>0.09</v>
      </c>
      <c r="S15" s="62">
        <f t="shared" si="3"/>
        <v>0.51</v>
      </c>
      <c r="AG15" s="71">
        <f t="shared" si="10"/>
        <v>24</v>
      </c>
      <c r="AH15" s="62">
        <f t="shared" si="4"/>
        <v>0.02</v>
      </c>
      <c r="AI15" s="62">
        <f t="shared" si="5"/>
        <v>4.6666666666666669E-2</v>
      </c>
      <c r="BG15" s="62">
        <f t="shared" si="9"/>
        <v>0.3</v>
      </c>
      <c r="BH15" s="62">
        <f t="shared" si="6"/>
        <v>31.431676725154983</v>
      </c>
      <c r="BI15" s="62">
        <f t="shared" si="7"/>
        <v>19.900199203977735</v>
      </c>
      <c r="BT15" s="1">
        <v>10</v>
      </c>
      <c r="BU15" s="1">
        <f t="shared" ca="1" si="0"/>
        <v>27.83318626218114</v>
      </c>
      <c r="BV15" s="1">
        <f t="shared" ca="1" si="1"/>
        <v>40.622907857430903</v>
      </c>
    </row>
    <row r="16" spans="1:77" ht="18.75" x14ac:dyDescent="0.3">
      <c r="B16" s="44" t="s">
        <v>187</v>
      </c>
      <c r="P16" s="1">
        <v>11</v>
      </c>
      <c r="Q16" s="71">
        <f t="shared" si="8"/>
        <v>25</v>
      </c>
      <c r="R16" s="62">
        <f t="shared" si="2"/>
        <v>0.1111111111111111</v>
      </c>
      <c r="S16" s="62">
        <f t="shared" si="3"/>
        <v>0.55555555555555558</v>
      </c>
      <c r="AG16" s="71">
        <f t="shared" si="10"/>
        <v>25</v>
      </c>
      <c r="AH16" s="62">
        <f t="shared" si="4"/>
        <v>2.2222222222222223E-2</v>
      </c>
      <c r="AI16" s="62">
        <f t="shared" si="5"/>
        <v>4.4444444444444446E-2</v>
      </c>
      <c r="BG16" s="62">
        <f t="shared" si="9"/>
        <v>0.33333333333333331</v>
      </c>
      <c r="BH16" s="62">
        <f t="shared" si="6"/>
        <v>32.320508075688771</v>
      </c>
      <c r="BI16" s="62">
        <f t="shared" si="7"/>
        <v>20.505102572168219</v>
      </c>
      <c r="BT16" s="1">
        <v>11</v>
      </c>
      <c r="BU16" s="1">
        <f t="shared" ca="1" si="0"/>
        <v>28.258362780915053</v>
      </c>
      <c r="BV16" s="1">
        <f t="shared" ca="1" si="1"/>
        <v>16.965111698185176</v>
      </c>
    </row>
    <row r="17" spans="16:74" x14ac:dyDescent="0.25">
      <c r="P17" s="1">
        <v>12</v>
      </c>
      <c r="Q17" s="71">
        <f t="shared" si="8"/>
        <v>26</v>
      </c>
      <c r="R17" s="62">
        <f t="shared" si="2"/>
        <v>0.13444444444444442</v>
      </c>
      <c r="S17" s="62">
        <f t="shared" si="3"/>
        <v>0.59888888888888892</v>
      </c>
      <c r="AG17" s="71">
        <f t="shared" si="10"/>
        <v>26</v>
      </c>
      <c r="AH17" s="62">
        <f t="shared" si="4"/>
        <v>2.4444444444444446E-2</v>
      </c>
      <c r="AI17" s="62">
        <f t="shared" si="5"/>
        <v>4.2222222222222223E-2</v>
      </c>
      <c r="AU17" s="1" t="s">
        <v>3</v>
      </c>
      <c r="AV17" s="1" t="s">
        <v>61</v>
      </c>
      <c r="AW17" s="1" t="s">
        <v>199</v>
      </c>
      <c r="AX17" s="1" t="s">
        <v>200</v>
      </c>
      <c r="AY17" s="1" t="s">
        <v>201</v>
      </c>
      <c r="AZ17" s="1" t="s">
        <v>202</v>
      </c>
      <c r="BB17" s="74" t="s">
        <v>57</v>
      </c>
      <c r="BC17" s="1">
        <f>INT(SQRT(1000)+1)</f>
        <v>32</v>
      </c>
      <c r="BG17" s="62">
        <f t="shared" si="9"/>
        <v>0.36666666666666664</v>
      </c>
      <c r="BH17" s="62">
        <f t="shared" si="6"/>
        <v>33.165902124584946</v>
      </c>
      <c r="BI17" s="62">
        <f t="shared" si="7"/>
        <v>21.125327227373354</v>
      </c>
      <c r="BT17" s="1">
        <v>12</v>
      </c>
      <c r="BU17" s="1">
        <f t="shared" ca="1" si="0"/>
        <v>34.281711537080014</v>
      </c>
      <c r="BV17" s="1">
        <f t="shared" ca="1" si="1"/>
        <v>34.457014024416758</v>
      </c>
    </row>
    <row r="18" spans="16:74" x14ac:dyDescent="0.25">
      <c r="P18" s="1">
        <v>13</v>
      </c>
      <c r="Q18" s="71">
        <f t="shared" si="8"/>
        <v>27</v>
      </c>
      <c r="R18" s="62">
        <f t="shared" si="2"/>
        <v>0.16000000000000003</v>
      </c>
      <c r="S18" s="62">
        <f t="shared" si="3"/>
        <v>0.64</v>
      </c>
      <c r="AG18" s="71">
        <f t="shared" si="10"/>
        <v>27</v>
      </c>
      <c r="AH18" s="62">
        <f t="shared" si="4"/>
        <v>2.6666666666666668E-2</v>
      </c>
      <c r="AI18" s="62">
        <f t="shared" si="5"/>
        <v>0.04</v>
      </c>
      <c r="AU18" s="1">
        <v>1</v>
      </c>
      <c r="AV18" s="75">
        <f ca="1">RAND()</f>
        <v>0.79193897435640226</v>
      </c>
      <c r="AW18" s="75">
        <f ca="1">$R$2+($R$3-$R$2)*SQRT(AV18)</f>
        <v>41.697285946716796</v>
      </c>
      <c r="AX18" s="75">
        <f ca="1">$R$3-($R$3-$R$2)*SQRT(1-AV18)</f>
        <v>31.315887932378004</v>
      </c>
      <c r="AY18" s="75">
        <v>22.576298051035664</v>
      </c>
      <c r="AZ18" s="75">
        <v>24.583622324646814</v>
      </c>
      <c r="BB18" s="74" t="s">
        <v>103</v>
      </c>
      <c r="BC18" s="76">
        <f>(45-15)/(BC17-1)</f>
        <v>0.967741935483871</v>
      </c>
      <c r="BG18" s="62">
        <f t="shared" si="9"/>
        <v>0.39999999999999997</v>
      </c>
      <c r="BH18" s="62">
        <f t="shared" si="6"/>
        <v>33.973665961010276</v>
      </c>
      <c r="BI18" s="62">
        <f t="shared" si="7"/>
        <v>21.762099922755496</v>
      </c>
      <c r="BT18" s="1">
        <v>13</v>
      </c>
      <c r="BU18" s="1">
        <f t="shared" ca="1" si="0"/>
        <v>30.694891454887845</v>
      </c>
      <c r="BV18" s="1">
        <f t="shared" ca="1" si="1"/>
        <v>16.870115078309457</v>
      </c>
    </row>
    <row r="19" spans="16:74" x14ac:dyDescent="0.25">
      <c r="P19" s="1">
        <v>14</v>
      </c>
      <c r="Q19" s="71">
        <f t="shared" si="8"/>
        <v>28</v>
      </c>
      <c r="R19" s="62">
        <f t="shared" si="2"/>
        <v>0.18777777777777779</v>
      </c>
      <c r="S19" s="62">
        <f t="shared" si="3"/>
        <v>0.67888888888888888</v>
      </c>
      <c r="AG19" s="71">
        <f t="shared" si="10"/>
        <v>28</v>
      </c>
      <c r="AH19" s="62">
        <f t="shared" si="4"/>
        <v>2.8888888888888888E-2</v>
      </c>
      <c r="AI19" s="62">
        <f t="shared" si="5"/>
        <v>3.7777777777777778E-2</v>
      </c>
      <c r="AU19" s="1">
        <v>2</v>
      </c>
      <c r="AV19" s="75">
        <f t="shared" ref="AV19:AV82" ca="1" si="11">RAND()</f>
        <v>0.9313644659428808</v>
      </c>
      <c r="AW19" s="75">
        <f t="shared" ref="AW19:AW82" ca="1" si="12">$R$2+($R$3-$R$2)*SQRT(AV19)</f>
        <v>43.952167783235033</v>
      </c>
      <c r="AX19" s="75">
        <f t="shared" ref="AX19:AX82" ca="1" si="13">$R$3-($R$3-$R$2)*SQRT(1-AV19)</f>
        <v>37.140484706331613</v>
      </c>
      <c r="AY19" s="75">
        <v>42.483737320087016</v>
      </c>
      <c r="AZ19" s="75">
        <v>24.005691959112781</v>
      </c>
      <c r="BB19" s="70">
        <v>15</v>
      </c>
      <c r="BC19" s="1">
        <f t="array" aca="1" ref="BC19:BC51" ca="1">FREQUENCY(AW18:AW1017,BB19:BB50)</f>
        <v>0</v>
      </c>
      <c r="BD19" s="1">
        <f t="array" ref="BD19:BD51">FREQUENCY(AY18:AY1017,BB19:BB50)</f>
        <v>0</v>
      </c>
      <c r="BE19" s="1">
        <f t="array" aca="1" ref="BE19:BE51" ca="1">FREQUENCY(AX18:AX1017,BB19:BB50)</f>
        <v>0</v>
      </c>
      <c r="BF19" s="1">
        <f t="array" ref="BF19:BF51">FREQUENCY(AZ18:AZ1017,BB19:BB50)</f>
        <v>0</v>
      </c>
      <c r="BG19" s="62">
        <f t="shared" si="9"/>
        <v>0.43333333333333329</v>
      </c>
      <c r="BH19" s="62">
        <f t="shared" si="6"/>
        <v>34.748417658131501</v>
      </c>
      <c r="BI19" s="62">
        <f t="shared" si="7"/>
        <v>22.416820418727571</v>
      </c>
      <c r="BT19" s="1">
        <v>14</v>
      </c>
      <c r="BU19" s="1">
        <f t="shared" ca="1" si="0"/>
        <v>16.329795246926242</v>
      </c>
      <c r="BV19" s="1">
        <f t="shared" ca="1" si="1"/>
        <v>33.747611390472841</v>
      </c>
    </row>
    <row r="20" spans="16:74" x14ac:dyDescent="0.25">
      <c r="P20" s="1">
        <v>15</v>
      </c>
      <c r="Q20" s="71">
        <f t="shared" si="8"/>
        <v>29</v>
      </c>
      <c r="R20" s="62">
        <f t="shared" si="2"/>
        <v>0.21777777777777779</v>
      </c>
      <c r="S20" s="62">
        <f t="shared" si="3"/>
        <v>0.7155555555555555</v>
      </c>
      <c r="AG20" s="71">
        <f t="shared" si="10"/>
        <v>29</v>
      </c>
      <c r="AH20" s="62">
        <f t="shared" si="4"/>
        <v>3.111111111111111E-2</v>
      </c>
      <c r="AI20" s="62">
        <f t="shared" si="5"/>
        <v>3.5555555555555556E-2</v>
      </c>
      <c r="AU20" s="1">
        <v>3</v>
      </c>
      <c r="AV20" s="75">
        <f t="shared" ca="1" si="11"/>
        <v>0.56228782858726734</v>
      </c>
      <c r="AW20" s="75">
        <f t="shared" ca="1" si="12"/>
        <v>37.495756171521343</v>
      </c>
      <c r="AX20" s="75">
        <f t="shared" ca="1" si="13"/>
        <v>25.152054154863798</v>
      </c>
      <c r="AY20" s="75">
        <v>36.802376083714748</v>
      </c>
      <c r="AZ20" s="75">
        <v>41.5441948430229</v>
      </c>
      <c r="BB20" s="78">
        <f>BB19+$BC$18</f>
        <v>15.967741935483872</v>
      </c>
      <c r="BC20" s="1">
        <f ca="1"/>
        <v>1</v>
      </c>
      <c r="BD20" s="1">
        <v>0</v>
      </c>
      <c r="BE20" s="1">
        <f ca="1"/>
        <v>78</v>
      </c>
      <c r="BF20" s="1">
        <v>63</v>
      </c>
      <c r="BG20" s="62">
        <f t="shared" si="9"/>
        <v>0.46666666666666662</v>
      </c>
      <c r="BH20" s="62">
        <f t="shared" si="6"/>
        <v>35.493901531919192</v>
      </c>
      <c r="BI20" s="62">
        <f t="shared" si="7"/>
        <v>23.091097699793355</v>
      </c>
      <c r="BT20" s="1">
        <v>15</v>
      </c>
      <c r="BU20" s="1">
        <f t="shared" ca="1" si="0"/>
        <v>39.115007411423207</v>
      </c>
      <c r="BV20" s="1">
        <f t="shared" ca="1" si="1"/>
        <v>23.856826922457412</v>
      </c>
    </row>
    <row r="21" spans="16:74" x14ac:dyDescent="0.25">
      <c r="P21" s="1">
        <v>16</v>
      </c>
      <c r="Q21" s="71">
        <f t="shared" si="8"/>
        <v>30</v>
      </c>
      <c r="R21" s="62">
        <f t="shared" si="2"/>
        <v>0.25</v>
      </c>
      <c r="S21" s="62">
        <f t="shared" si="3"/>
        <v>0.75</v>
      </c>
      <c r="AG21" s="71">
        <f t="shared" si="10"/>
        <v>30</v>
      </c>
      <c r="AH21" s="62">
        <f t="shared" si="4"/>
        <v>3.3333333333333333E-2</v>
      </c>
      <c r="AI21" s="62">
        <f t="shared" si="5"/>
        <v>3.3333333333333333E-2</v>
      </c>
      <c r="AU21" s="1">
        <v>4</v>
      </c>
      <c r="AV21" s="75">
        <f t="shared" ca="1" si="11"/>
        <v>0.55126213255023604</v>
      </c>
      <c r="AW21" s="75">
        <f t="shared" ca="1" si="12"/>
        <v>37.274108720557429</v>
      </c>
      <c r="AX21" s="75">
        <f t="shared" ca="1" si="13"/>
        <v>24.903630161026904</v>
      </c>
      <c r="AY21" s="75">
        <v>27.778629332768162</v>
      </c>
      <c r="AZ21" s="75">
        <v>28.458197228313416</v>
      </c>
      <c r="BB21" s="78">
        <f t="shared" ref="BB21:BB49" si="14">BB20+$BC$18</f>
        <v>16.935483870967744</v>
      </c>
      <c r="BC21" s="1">
        <f ca="1"/>
        <v>3</v>
      </c>
      <c r="BD21" s="1">
        <v>3</v>
      </c>
      <c r="BE21" s="1">
        <f ca="1"/>
        <v>58</v>
      </c>
      <c r="BF21" s="1">
        <v>63</v>
      </c>
      <c r="BG21" s="62">
        <f t="shared" si="9"/>
        <v>0.49999999999999994</v>
      </c>
      <c r="BH21" s="62">
        <f t="shared" si="6"/>
        <v>36.213203435596427</v>
      </c>
      <c r="BI21" s="62">
        <f t="shared" si="7"/>
        <v>23.786796564403573</v>
      </c>
      <c r="BT21" s="1">
        <v>16</v>
      </c>
      <c r="BU21" s="1">
        <f t="shared" ca="1" si="0"/>
        <v>27.339102083764942</v>
      </c>
      <c r="BV21" s="1">
        <f t="shared" ca="1" si="1"/>
        <v>27.635490780168276</v>
      </c>
    </row>
    <row r="22" spans="16:74" x14ac:dyDescent="0.25">
      <c r="P22" s="1">
        <v>17</v>
      </c>
      <c r="Q22" s="71">
        <f t="shared" si="8"/>
        <v>31</v>
      </c>
      <c r="R22" s="62">
        <f t="shared" si="2"/>
        <v>0.28444444444444444</v>
      </c>
      <c r="S22" s="62">
        <f t="shared" si="3"/>
        <v>0.78222222222222215</v>
      </c>
      <c r="AG22" s="71">
        <f t="shared" si="10"/>
        <v>31</v>
      </c>
      <c r="AH22" s="62">
        <f t="shared" si="4"/>
        <v>3.5555555555555556E-2</v>
      </c>
      <c r="AI22" s="62">
        <f t="shared" si="5"/>
        <v>3.111111111111111E-2</v>
      </c>
      <c r="AU22" s="1">
        <v>5</v>
      </c>
      <c r="AV22" s="75">
        <f t="shared" ca="1" si="11"/>
        <v>0.86997665317493267</v>
      </c>
      <c r="AW22" s="75">
        <f t="shared" ca="1" si="12"/>
        <v>42.981761700390479</v>
      </c>
      <c r="AX22" s="75">
        <f t="shared" ca="1" si="13"/>
        <v>34.182374930579236</v>
      </c>
      <c r="AY22" s="75">
        <v>41.831950262116578</v>
      </c>
      <c r="AZ22" s="75">
        <v>26.314015950735325</v>
      </c>
      <c r="BB22" s="78">
        <f t="shared" si="14"/>
        <v>17.903225806451616</v>
      </c>
      <c r="BC22" s="1">
        <f ca="1"/>
        <v>7</v>
      </c>
      <c r="BD22" s="1">
        <v>8</v>
      </c>
      <c r="BE22" s="1">
        <f ca="1"/>
        <v>82</v>
      </c>
      <c r="BF22" s="1">
        <v>56</v>
      </c>
      <c r="BG22" s="62">
        <f t="shared" si="9"/>
        <v>0.53333333333333333</v>
      </c>
      <c r="BH22" s="62">
        <f t="shared" si="6"/>
        <v>36.908902300206641</v>
      </c>
      <c r="BI22" s="62">
        <f t="shared" si="7"/>
        <v>24.506098468080804</v>
      </c>
      <c r="BT22" s="1">
        <v>17</v>
      </c>
      <c r="BU22" s="1">
        <f t="shared" ca="1" si="0"/>
        <v>19.096335975531055</v>
      </c>
      <c r="BV22" s="1">
        <f t="shared" ca="1" si="1"/>
        <v>16.27480164012205</v>
      </c>
    </row>
    <row r="23" spans="16:74" x14ac:dyDescent="0.25">
      <c r="P23" s="1">
        <v>18</v>
      </c>
      <c r="Q23" s="71">
        <f t="shared" si="8"/>
        <v>32</v>
      </c>
      <c r="R23" s="62">
        <f t="shared" si="2"/>
        <v>0.32111111111111107</v>
      </c>
      <c r="S23" s="62">
        <f t="shared" si="3"/>
        <v>0.81222222222222218</v>
      </c>
      <c r="AG23" s="71">
        <f t="shared" si="10"/>
        <v>32</v>
      </c>
      <c r="AH23" s="62">
        <f t="shared" si="4"/>
        <v>3.7777777777777778E-2</v>
      </c>
      <c r="AI23" s="62">
        <f t="shared" si="5"/>
        <v>2.8888888888888888E-2</v>
      </c>
      <c r="AU23" s="1">
        <v>6</v>
      </c>
      <c r="AV23" s="75">
        <f t="shared" ca="1" si="11"/>
        <v>0.78830503289784459</v>
      </c>
      <c r="AW23" s="75">
        <f t="shared" ca="1" si="12"/>
        <v>41.635963087676409</v>
      </c>
      <c r="AX23" s="75">
        <f t="shared" ca="1" si="13"/>
        <v>31.196903594050362</v>
      </c>
      <c r="AY23" s="75">
        <v>33.017264014506637</v>
      </c>
      <c r="AZ23" s="75">
        <v>34.362399896718415</v>
      </c>
      <c r="BB23" s="78">
        <f t="shared" si="14"/>
        <v>18.870967741935488</v>
      </c>
      <c r="BC23" s="1">
        <f ca="1"/>
        <v>12</v>
      </c>
      <c r="BD23" s="1">
        <v>9</v>
      </c>
      <c r="BE23" s="1">
        <f ca="1"/>
        <v>50</v>
      </c>
      <c r="BF23" s="1">
        <v>58</v>
      </c>
      <c r="BG23" s="62">
        <f t="shared" si="9"/>
        <v>0.56666666666666665</v>
      </c>
      <c r="BH23" s="62">
        <f t="shared" si="6"/>
        <v>37.583179581272432</v>
      </c>
      <c r="BI23" s="62">
        <f t="shared" si="7"/>
        <v>25.251582341868499</v>
      </c>
      <c r="BT23" s="1">
        <v>18</v>
      </c>
      <c r="BU23" s="1">
        <f t="shared" ca="1" si="0"/>
        <v>41.957183975479111</v>
      </c>
      <c r="BV23" s="1">
        <f t="shared" ca="1" si="1"/>
        <v>23.166673456584434</v>
      </c>
    </row>
    <row r="24" spans="16:74" x14ac:dyDescent="0.25">
      <c r="P24" s="1">
        <v>19</v>
      </c>
      <c r="Q24" s="71">
        <f t="shared" si="8"/>
        <v>33</v>
      </c>
      <c r="R24" s="62">
        <f t="shared" si="2"/>
        <v>0.36</v>
      </c>
      <c r="S24" s="62">
        <f t="shared" si="3"/>
        <v>0.84</v>
      </c>
      <c r="AG24" s="71">
        <f t="shared" si="10"/>
        <v>33</v>
      </c>
      <c r="AH24" s="62">
        <f t="shared" si="4"/>
        <v>0.04</v>
      </c>
      <c r="AI24" s="62">
        <f t="shared" si="5"/>
        <v>2.6666666666666668E-2</v>
      </c>
      <c r="AU24" s="1">
        <v>7</v>
      </c>
      <c r="AV24" s="75">
        <f t="shared" ca="1" si="11"/>
        <v>0.71339214744122692</v>
      </c>
      <c r="AW24" s="75">
        <f t="shared" ca="1" si="12"/>
        <v>40.338763440568762</v>
      </c>
      <c r="AX24" s="75">
        <f t="shared" ca="1" si="13"/>
        <v>28.939269403202864</v>
      </c>
      <c r="AY24" s="75">
        <v>33.148413531270748</v>
      </c>
      <c r="AZ24" s="75">
        <v>22.798580989567071</v>
      </c>
      <c r="BB24" s="78">
        <f t="shared" si="14"/>
        <v>19.838709677419359</v>
      </c>
      <c r="BC24" s="1">
        <f ca="1"/>
        <v>13</v>
      </c>
      <c r="BD24" s="1">
        <v>9</v>
      </c>
      <c r="BE24" s="1">
        <f ca="1"/>
        <v>53</v>
      </c>
      <c r="BF24" s="1">
        <v>48</v>
      </c>
      <c r="BG24" s="62">
        <f t="shared" si="9"/>
        <v>0.6</v>
      </c>
      <c r="BH24" s="62">
        <f t="shared" si="6"/>
        <v>38.237900077244504</v>
      </c>
      <c r="BI24" s="62">
        <f t="shared" si="7"/>
        <v>26.026334038989724</v>
      </c>
      <c r="BT24" s="1">
        <v>19</v>
      </c>
      <c r="BU24" s="1">
        <f t="shared" ca="1" si="0"/>
        <v>39.133890717046249</v>
      </c>
      <c r="BV24" s="1">
        <f t="shared" ca="1" si="1"/>
        <v>35.05595121841516</v>
      </c>
    </row>
    <row r="25" spans="16:74" x14ac:dyDescent="0.25">
      <c r="P25" s="1">
        <v>20</v>
      </c>
      <c r="Q25" s="71">
        <f t="shared" si="8"/>
        <v>34</v>
      </c>
      <c r="R25" s="62">
        <f t="shared" si="2"/>
        <v>0.40111111111111108</v>
      </c>
      <c r="S25" s="62">
        <f t="shared" si="3"/>
        <v>0.86555555555555563</v>
      </c>
      <c r="AG25" s="71">
        <f t="shared" si="10"/>
        <v>34</v>
      </c>
      <c r="AH25" s="62">
        <f t="shared" si="4"/>
        <v>4.2222222222222223E-2</v>
      </c>
      <c r="AI25" s="62">
        <f t="shared" si="5"/>
        <v>2.4444444444444446E-2</v>
      </c>
      <c r="AU25" s="1">
        <v>8</v>
      </c>
      <c r="AV25" s="75">
        <f t="shared" ca="1" si="11"/>
        <v>0.83742916817244395</v>
      </c>
      <c r="AW25" s="75">
        <f t="shared" ca="1" si="12"/>
        <v>42.453346815191757</v>
      </c>
      <c r="AX25" s="75">
        <f t="shared" ca="1" si="13"/>
        <v>32.90397798262584</v>
      </c>
      <c r="AY25" s="75">
        <v>38.261369371072533</v>
      </c>
      <c r="AZ25" s="75">
        <v>27.754539423606474</v>
      </c>
      <c r="BB25" s="78">
        <f t="shared" si="14"/>
        <v>20.806451612903231</v>
      </c>
      <c r="BC25" s="1">
        <f ca="1"/>
        <v>14</v>
      </c>
      <c r="BD25" s="1">
        <v>9</v>
      </c>
      <c r="BE25" s="1">
        <f ca="1"/>
        <v>42</v>
      </c>
      <c r="BF25" s="1">
        <v>54</v>
      </c>
      <c r="BG25" s="62">
        <f t="shared" si="9"/>
        <v>0.6333333333333333</v>
      </c>
      <c r="BH25" s="62">
        <f t="shared" si="6"/>
        <v>38.874672772626646</v>
      </c>
      <c r="BI25" s="62">
        <f t="shared" si="7"/>
        <v>26.834097875415047</v>
      </c>
      <c r="BT25" s="1">
        <v>20</v>
      </c>
      <c r="BU25" s="1">
        <f t="shared" ca="1" si="0"/>
        <v>34.425671609067734</v>
      </c>
      <c r="BV25" s="1">
        <f t="shared" ca="1" si="1"/>
        <v>22.922775499695849</v>
      </c>
    </row>
    <row r="26" spans="16:74" x14ac:dyDescent="0.25">
      <c r="P26" s="1">
        <v>21</v>
      </c>
      <c r="Q26" s="71">
        <f t="shared" si="8"/>
        <v>35</v>
      </c>
      <c r="R26" s="62">
        <f t="shared" si="2"/>
        <v>0.44444444444444442</v>
      </c>
      <c r="S26" s="62">
        <f t="shared" si="3"/>
        <v>0.88888888888888884</v>
      </c>
      <c r="AG26" s="71">
        <f t="shared" si="10"/>
        <v>35</v>
      </c>
      <c r="AH26" s="62">
        <f t="shared" si="4"/>
        <v>4.4444444444444446E-2</v>
      </c>
      <c r="AI26" s="62">
        <f t="shared" si="5"/>
        <v>2.2222222222222223E-2</v>
      </c>
      <c r="AU26" s="1">
        <v>9</v>
      </c>
      <c r="AV26" s="75">
        <f t="shared" ca="1" si="11"/>
        <v>4.7049501237971358E-2</v>
      </c>
      <c r="AW26" s="75">
        <f t="shared" ca="1" si="12"/>
        <v>21.507269098029852</v>
      </c>
      <c r="AX26" s="75">
        <f t="shared" ca="1" si="13"/>
        <v>15.714244949364446</v>
      </c>
      <c r="AY26" s="75">
        <v>30.604022440054941</v>
      </c>
      <c r="AZ26" s="75">
        <v>19.558849896526024</v>
      </c>
      <c r="BB26" s="78">
        <f t="shared" si="14"/>
        <v>21.774193548387103</v>
      </c>
      <c r="BC26" s="1">
        <f ca="1"/>
        <v>16</v>
      </c>
      <c r="BD26" s="1">
        <v>10</v>
      </c>
      <c r="BE26" s="1">
        <f ca="1"/>
        <v>49</v>
      </c>
      <c r="BF26" s="1">
        <v>49</v>
      </c>
      <c r="BG26" s="62">
        <f t="shared" si="9"/>
        <v>0.66666666666666663</v>
      </c>
      <c r="BH26" s="62">
        <f t="shared" si="6"/>
        <v>39.494897427831781</v>
      </c>
      <c r="BI26" s="62">
        <f t="shared" si="7"/>
        <v>27.679491924311225</v>
      </c>
      <c r="BT26" s="1">
        <v>21</v>
      </c>
      <c r="BU26" s="1">
        <f t="shared" ca="1" si="0"/>
        <v>28.228396991530524</v>
      </c>
      <c r="BV26" s="1">
        <f t="shared" ca="1" si="1"/>
        <v>24.000683230473399</v>
      </c>
    </row>
    <row r="27" spans="16:74" x14ac:dyDescent="0.25">
      <c r="P27" s="1">
        <v>22</v>
      </c>
      <c r="Q27" s="71">
        <f t="shared" si="8"/>
        <v>36</v>
      </c>
      <c r="R27" s="62">
        <f t="shared" si="2"/>
        <v>0.48999999999999994</v>
      </c>
      <c r="S27" s="62">
        <f t="shared" si="3"/>
        <v>0.91</v>
      </c>
      <c r="AG27" s="71">
        <f t="shared" si="10"/>
        <v>36</v>
      </c>
      <c r="AH27" s="62">
        <f t="shared" si="4"/>
        <v>4.6666666666666669E-2</v>
      </c>
      <c r="AI27" s="62">
        <f t="shared" si="5"/>
        <v>0.02</v>
      </c>
      <c r="AU27" s="1">
        <v>10</v>
      </c>
      <c r="AV27" s="75">
        <f t="shared" ca="1" si="11"/>
        <v>0.53478662219506945</v>
      </c>
      <c r="AW27" s="75">
        <f t="shared" ca="1" si="12"/>
        <v>36.938731959153031</v>
      </c>
      <c r="AX27" s="75">
        <f t="shared" ca="1" si="13"/>
        <v>24.538034306928441</v>
      </c>
      <c r="AY27" s="75">
        <v>26.297594957638488</v>
      </c>
      <c r="AZ27" s="75">
        <v>27.564771492532572</v>
      </c>
      <c r="BB27" s="78">
        <f t="shared" si="14"/>
        <v>22.741935483870975</v>
      </c>
      <c r="BC27" s="1">
        <f ca="1"/>
        <v>18</v>
      </c>
      <c r="BD27" s="1">
        <v>8</v>
      </c>
      <c r="BE27" s="1">
        <f ca="1"/>
        <v>56</v>
      </c>
      <c r="BF27" s="1">
        <v>45</v>
      </c>
      <c r="BG27" s="62">
        <f t="shared" ref="BG27:BG31" si="15">BG26+1/30</f>
        <v>0.7</v>
      </c>
      <c r="BH27" s="62">
        <f t="shared" si="6"/>
        <v>40.099800796022265</v>
      </c>
      <c r="BI27" s="62">
        <f t="shared" ref="BI27:BI31" si="16">$R$3-($R$3-$R$2)*SQRT(1-BG27)</f>
        <v>28.568323274845014</v>
      </c>
      <c r="BT27" s="1">
        <v>22</v>
      </c>
      <c r="BU27" s="1">
        <f t="shared" ca="1" si="0"/>
        <v>24.29594657701913</v>
      </c>
      <c r="BV27" s="1">
        <f t="shared" ca="1" si="1"/>
        <v>21.782492118854019</v>
      </c>
    </row>
    <row r="28" spans="16:74" x14ac:dyDescent="0.25">
      <c r="P28" s="1">
        <v>23</v>
      </c>
      <c r="Q28" s="71">
        <f t="shared" si="8"/>
        <v>37</v>
      </c>
      <c r="R28" s="62">
        <f t="shared" si="2"/>
        <v>0.53777777777777769</v>
      </c>
      <c r="S28" s="62">
        <f t="shared" si="3"/>
        <v>0.92888888888888888</v>
      </c>
      <c r="AG28" s="71">
        <f t="shared" si="10"/>
        <v>37</v>
      </c>
      <c r="AH28" s="62">
        <f t="shared" si="4"/>
        <v>4.8888888888888891E-2</v>
      </c>
      <c r="AI28" s="62">
        <f t="shared" si="5"/>
        <v>1.7777777777777778E-2</v>
      </c>
      <c r="AU28" s="1">
        <v>11</v>
      </c>
      <c r="AV28" s="75">
        <f t="shared" ca="1" si="11"/>
        <v>0.16245705881108619</v>
      </c>
      <c r="AW28" s="75">
        <f t="shared" ca="1" si="12"/>
        <v>27.091788657182924</v>
      </c>
      <c r="AX28" s="75">
        <f t="shared" ca="1" si="13"/>
        <v>17.544788344104461</v>
      </c>
      <c r="AY28" s="75">
        <v>40.71825863170654</v>
      </c>
      <c r="AZ28" s="75">
        <v>29.431884170272131</v>
      </c>
      <c r="BB28" s="78">
        <f t="shared" si="14"/>
        <v>23.709677419354847</v>
      </c>
      <c r="BC28" s="1">
        <f ca="1"/>
        <v>19</v>
      </c>
      <c r="BD28" s="1">
        <v>14</v>
      </c>
      <c r="BE28" s="1">
        <f ca="1"/>
        <v>49</v>
      </c>
      <c r="BF28" s="1">
        <v>50</v>
      </c>
      <c r="BG28" s="62">
        <f t="shared" si="15"/>
        <v>0.73333333333333328</v>
      </c>
      <c r="BH28" s="62">
        <f t="shared" si="6"/>
        <v>40.690465157330252</v>
      </c>
      <c r="BI28" s="62">
        <f t="shared" si="16"/>
        <v>29.508066615170328</v>
      </c>
      <c r="BT28" s="1">
        <v>23</v>
      </c>
      <c r="BU28" s="1">
        <f t="shared" ca="1" si="0"/>
        <v>39.211138614215471</v>
      </c>
      <c r="BV28" s="1">
        <f t="shared" ca="1" si="1"/>
        <v>15.999212622276513</v>
      </c>
    </row>
    <row r="29" spans="16:74" x14ac:dyDescent="0.25">
      <c r="P29" s="1">
        <v>24</v>
      </c>
      <c r="Q29" s="71">
        <f t="shared" si="8"/>
        <v>38</v>
      </c>
      <c r="R29" s="62">
        <f t="shared" si="2"/>
        <v>0.58777777777777784</v>
      </c>
      <c r="S29" s="62">
        <f t="shared" si="3"/>
        <v>0.94555555555555559</v>
      </c>
      <c r="AG29" s="71">
        <f>AG28+($R$3-$R$2)/30</f>
        <v>38</v>
      </c>
      <c r="AH29" s="62">
        <f t="shared" si="4"/>
        <v>5.1111111111111114E-2</v>
      </c>
      <c r="AI29" s="62">
        <f t="shared" si="5"/>
        <v>1.5555555555555555E-2</v>
      </c>
      <c r="AU29" s="1">
        <v>12</v>
      </c>
      <c r="AV29" s="75">
        <f t="shared" ca="1" si="11"/>
        <v>0.96873177380081621</v>
      </c>
      <c r="AW29" s="75">
        <f t="shared" ca="1" si="12"/>
        <v>44.527251758684457</v>
      </c>
      <c r="AX29" s="75">
        <f t="shared" ca="1" si="13"/>
        <v>39.695152822251579</v>
      </c>
      <c r="AY29" s="75">
        <v>41.074277384831362</v>
      </c>
      <c r="AZ29" s="75">
        <v>18.790666200036387</v>
      </c>
      <c r="BB29" s="78">
        <f t="shared" si="14"/>
        <v>24.677419354838719</v>
      </c>
      <c r="BC29" s="1">
        <f ca="1"/>
        <v>19</v>
      </c>
      <c r="BD29" s="1">
        <v>17</v>
      </c>
      <c r="BE29" s="1">
        <f ca="1"/>
        <v>41</v>
      </c>
      <c r="BF29" s="1">
        <v>43</v>
      </c>
      <c r="BG29" s="62">
        <f t="shared" si="15"/>
        <v>0.76666666666666661</v>
      </c>
      <c r="BH29" s="62">
        <f t="shared" si="6"/>
        <v>41.267851073127389</v>
      </c>
      <c r="BI29" s="62">
        <f t="shared" si="16"/>
        <v>30.508623253810562</v>
      </c>
      <c r="BT29" s="1">
        <v>24</v>
      </c>
      <c r="BU29" s="1">
        <f t="shared" ca="1" si="0"/>
        <v>39.422890618974805</v>
      </c>
      <c r="BV29" s="1">
        <f t="shared" ca="1" si="1"/>
        <v>23.786119653014939</v>
      </c>
    </row>
    <row r="30" spans="16:74" x14ac:dyDescent="0.25">
      <c r="P30" s="1">
        <v>25</v>
      </c>
      <c r="Q30" s="71">
        <f t="shared" si="8"/>
        <v>39</v>
      </c>
      <c r="R30" s="62">
        <f t="shared" si="2"/>
        <v>0.64000000000000012</v>
      </c>
      <c r="S30" s="62">
        <f t="shared" si="3"/>
        <v>0.96</v>
      </c>
      <c r="AG30" s="71">
        <f>AG29+($R$3-$R$2)/30</f>
        <v>39</v>
      </c>
      <c r="AH30" s="62">
        <f t="shared" si="4"/>
        <v>5.3333333333333337E-2</v>
      </c>
      <c r="AI30" s="62">
        <f t="shared" si="5"/>
        <v>1.3333333333333334E-2</v>
      </c>
      <c r="AU30" s="1">
        <v>13</v>
      </c>
      <c r="AV30" s="75">
        <f t="shared" ca="1" si="11"/>
        <v>0.6745489700695233</v>
      </c>
      <c r="AW30" s="75">
        <f t="shared" ca="1" si="12"/>
        <v>39.639279069456776</v>
      </c>
      <c r="AX30" s="75">
        <f t="shared" ca="1" si="13"/>
        <v>27.88550535547634</v>
      </c>
      <c r="AY30" s="75">
        <v>41.890568659455738</v>
      </c>
      <c r="AZ30" s="75">
        <v>25.446385180228464</v>
      </c>
      <c r="BB30" s="78">
        <f t="shared" si="14"/>
        <v>25.645161290322591</v>
      </c>
      <c r="BC30" s="1">
        <f ca="1"/>
        <v>15</v>
      </c>
      <c r="BD30" s="1">
        <v>26</v>
      </c>
      <c r="BE30" s="1">
        <f ca="1"/>
        <v>49</v>
      </c>
      <c r="BF30" s="1">
        <v>35</v>
      </c>
      <c r="BG30" s="62">
        <f t="shared" si="15"/>
        <v>0.79999999999999993</v>
      </c>
      <c r="BH30" s="62">
        <f t="shared" si="6"/>
        <v>41.832815729997478</v>
      </c>
      <c r="BI30" s="62">
        <f t="shared" si="16"/>
        <v>31.583592135001261</v>
      </c>
      <c r="BT30" s="1">
        <v>25</v>
      </c>
      <c r="BU30" s="1">
        <f t="shared" ca="1" si="0"/>
        <v>34.532196343400379</v>
      </c>
      <c r="BV30" s="1">
        <f t="shared" ca="1" si="1"/>
        <v>19.991965917612283</v>
      </c>
    </row>
    <row r="31" spans="16:74" x14ac:dyDescent="0.25">
      <c r="P31" s="1">
        <v>26</v>
      </c>
      <c r="Q31" s="71">
        <f t="shared" si="8"/>
        <v>40</v>
      </c>
      <c r="R31" s="62">
        <f t="shared" si="2"/>
        <v>0.69444444444444453</v>
      </c>
      <c r="S31" s="62">
        <f t="shared" si="3"/>
        <v>0.97222222222222221</v>
      </c>
      <c r="AG31" s="71">
        <f t="shared" ref="AG31:AG32" si="17">AG30+($R$3-$R$2)/30</f>
        <v>40</v>
      </c>
      <c r="AH31" s="62">
        <f t="shared" si="4"/>
        <v>5.5555555555555552E-2</v>
      </c>
      <c r="AI31" s="62">
        <f t="shared" si="5"/>
        <v>1.1111111111111112E-2</v>
      </c>
      <c r="AU31" s="1">
        <v>14</v>
      </c>
      <c r="AV31" s="75">
        <f t="shared" ca="1" si="11"/>
        <v>0.354742125604954</v>
      </c>
      <c r="AW31" s="75">
        <f t="shared" ca="1" si="12"/>
        <v>32.868069650761342</v>
      </c>
      <c r="AX31" s="75">
        <f t="shared" ca="1" si="13"/>
        <v>20.901616507418151</v>
      </c>
      <c r="AY31" s="75">
        <v>44.274847370828113</v>
      </c>
      <c r="AZ31" s="75">
        <v>21.043426523021424</v>
      </c>
      <c r="BB31" s="78">
        <f t="shared" si="14"/>
        <v>26.612903225806463</v>
      </c>
      <c r="BC31" s="1">
        <f ca="1"/>
        <v>27</v>
      </c>
      <c r="BD31" s="1">
        <v>25</v>
      </c>
      <c r="BE31" s="1">
        <f ca="1"/>
        <v>40</v>
      </c>
      <c r="BF31" s="1">
        <v>42</v>
      </c>
      <c r="BG31" s="62">
        <f t="shared" si="15"/>
        <v>0.83333333333333326</v>
      </c>
      <c r="BH31" s="62">
        <f t="shared" si="6"/>
        <v>42.386127875258303</v>
      </c>
      <c r="BI31" s="62">
        <f t="shared" si="16"/>
        <v>32.752551286084106</v>
      </c>
      <c r="BT31" s="1">
        <v>26</v>
      </c>
      <c r="BU31" s="1">
        <f t="shared" ca="1" si="0"/>
        <v>43.078958707424661</v>
      </c>
      <c r="BV31" s="1">
        <f t="shared" ca="1" si="1"/>
        <v>16.590457886033235</v>
      </c>
    </row>
    <row r="32" spans="16:74" x14ac:dyDescent="0.25">
      <c r="P32" s="1">
        <v>27</v>
      </c>
      <c r="Q32" s="71">
        <f t="shared" si="8"/>
        <v>41</v>
      </c>
      <c r="R32" s="62">
        <f t="shared" si="2"/>
        <v>0.75111111111111117</v>
      </c>
      <c r="S32" s="62">
        <f t="shared" si="3"/>
        <v>0.98222222222222222</v>
      </c>
      <c r="AG32" s="71">
        <f t="shared" si="17"/>
        <v>41</v>
      </c>
      <c r="AH32" s="62">
        <f t="shared" si="4"/>
        <v>5.7777777777777775E-2</v>
      </c>
      <c r="AI32" s="62">
        <f t="shared" si="5"/>
        <v>8.8888888888888889E-3</v>
      </c>
      <c r="AU32" s="1">
        <v>15</v>
      </c>
      <c r="AV32" s="75">
        <f t="shared" ca="1" si="11"/>
        <v>0.54317021894289885</v>
      </c>
      <c r="AW32" s="75">
        <f t="shared" ca="1" si="12"/>
        <v>37.110024808864623</v>
      </c>
      <c r="AX32" s="75">
        <f t="shared" ca="1" si="13"/>
        <v>24.723244762748873</v>
      </c>
      <c r="AY32" s="75">
        <v>39.643651796939082</v>
      </c>
      <c r="AZ32" s="75">
        <v>27.397657673277813</v>
      </c>
      <c r="BB32" s="78">
        <f t="shared" si="14"/>
        <v>27.580645161290334</v>
      </c>
      <c r="BC32" s="1">
        <f ca="1"/>
        <v>37</v>
      </c>
      <c r="BD32" s="1">
        <v>27</v>
      </c>
      <c r="BE32" s="1">
        <f ca="1"/>
        <v>32</v>
      </c>
      <c r="BF32" s="1">
        <v>38</v>
      </c>
      <c r="BG32" s="62">
        <f t="shared" ref="BG32:BG36" si="18">BG31+1/30</f>
        <v>0.86666666666666659</v>
      </c>
      <c r="BH32" s="62">
        <f t="shared" si="6"/>
        <v>42.928480087537878</v>
      </c>
      <c r="BI32" s="62">
        <f t="shared" ref="BI32:BI36" si="19">$R$3-($R$3-$R$2)*SQRT(1-BG32)</f>
        <v>34.045548849896676</v>
      </c>
      <c r="BT32" s="1">
        <v>27</v>
      </c>
      <c r="BU32" s="1">
        <f t="shared" ca="1" si="0"/>
        <v>36.075235223795872</v>
      </c>
      <c r="BV32" s="1">
        <f t="shared" ca="1" si="1"/>
        <v>34.884639560756256</v>
      </c>
    </row>
    <row r="33" spans="1:74" x14ac:dyDescent="0.25">
      <c r="P33" s="1">
        <v>28</v>
      </c>
      <c r="Q33" s="71">
        <f t="shared" si="8"/>
        <v>42</v>
      </c>
      <c r="R33" s="62">
        <f t="shared" si="2"/>
        <v>0.81</v>
      </c>
      <c r="S33" s="62">
        <f t="shared" si="3"/>
        <v>0.99</v>
      </c>
      <c r="AG33" s="71">
        <f>AG32+($R$3-$R$2)/30</f>
        <v>42</v>
      </c>
      <c r="AH33" s="62">
        <f t="shared" si="4"/>
        <v>0.06</v>
      </c>
      <c r="AI33" s="62">
        <f t="shared" si="5"/>
        <v>6.6666666666666671E-3</v>
      </c>
      <c r="AU33" s="1">
        <v>16</v>
      </c>
      <c r="AV33" s="75">
        <f t="shared" ca="1" si="11"/>
        <v>0.16807089628103911</v>
      </c>
      <c r="AW33" s="75">
        <f t="shared" ca="1" si="12"/>
        <v>27.298935183703311</v>
      </c>
      <c r="AX33" s="75">
        <f t="shared" ca="1" si="13"/>
        <v>17.636955700305112</v>
      </c>
      <c r="AY33" s="75">
        <v>28.370102039039082</v>
      </c>
      <c r="AZ33" s="75">
        <v>17.179412303251382</v>
      </c>
      <c r="BB33" s="78">
        <f>BB32+$BC$18</f>
        <v>28.548387096774206</v>
      </c>
      <c r="BC33" s="1">
        <f ca="1"/>
        <v>37</v>
      </c>
      <c r="BD33" s="1">
        <v>31</v>
      </c>
      <c r="BE33" s="1">
        <f ca="1"/>
        <v>34</v>
      </c>
      <c r="BF33" s="1">
        <v>39</v>
      </c>
      <c r="BG33" s="62">
        <f t="shared" si="18"/>
        <v>0.89999999999999991</v>
      </c>
      <c r="BH33" s="62">
        <f t="shared" si="6"/>
        <v>43.460498941515411</v>
      </c>
      <c r="BI33" s="62">
        <f t="shared" si="19"/>
        <v>35.513167019494858</v>
      </c>
      <c r="BT33" s="1">
        <v>28</v>
      </c>
      <c r="BU33" s="1">
        <f t="shared" ca="1" si="0"/>
        <v>34.042341669473231</v>
      </c>
      <c r="BV33" s="1">
        <f t="shared" ca="1" si="1"/>
        <v>26.823192111606645</v>
      </c>
    </row>
    <row r="34" spans="1:74" x14ac:dyDescent="0.25">
      <c r="P34" s="1">
        <v>29</v>
      </c>
      <c r="Q34" s="71">
        <f t="shared" si="8"/>
        <v>43</v>
      </c>
      <c r="R34" s="62">
        <f t="shared" si="2"/>
        <v>0.87111111111111117</v>
      </c>
      <c r="S34" s="62">
        <f t="shared" si="3"/>
        <v>0.99555555555555553</v>
      </c>
      <c r="AG34" s="71">
        <f>AG33+($R$3-$R$2)/30</f>
        <v>43</v>
      </c>
      <c r="AH34" s="62">
        <f t="shared" si="4"/>
        <v>6.222222222222222E-2</v>
      </c>
      <c r="AI34" s="62">
        <f t="shared" si="5"/>
        <v>4.4444444444444444E-3</v>
      </c>
      <c r="AU34" s="1">
        <v>17</v>
      </c>
      <c r="AV34" s="75">
        <f t="shared" ca="1" si="11"/>
        <v>0.99159599939088916</v>
      </c>
      <c r="AW34" s="75">
        <f t="shared" ca="1" si="12"/>
        <v>44.873674019976185</v>
      </c>
      <c r="AX34" s="75">
        <f t="shared" ca="1" si="13"/>
        <v>42.249799907606764</v>
      </c>
      <c r="AY34" s="75">
        <v>31.200461622124948</v>
      </c>
      <c r="AZ34" s="75">
        <v>18.020546545229848</v>
      </c>
      <c r="BB34" s="78">
        <f t="shared" si="14"/>
        <v>29.516129032258078</v>
      </c>
      <c r="BC34" s="1">
        <f ca="1"/>
        <v>24</v>
      </c>
      <c r="BD34" s="1">
        <v>31</v>
      </c>
      <c r="BE34" s="1">
        <f ca="1"/>
        <v>29</v>
      </c>
      <c r="BF34" s="1">
        <v>38</v>
      </c>
      <c r="BG34" s="62">
        <f t="shared" si="18"/>
        <v>0.93333333333333324</v>
      </c>
      <c r="BH34" s="62">
        <f t="shared" si="6"/>
        <v>43.982753492378876</v>
      </c>
      <c r="BI34" s="62">
        <f t="shared" si="19"/>
        <v>37.254033307585161</v>
      </c>
      <c r="BT34" s="1">
        <v>29</v>
      </c>
      <c r="BU34" s="1">
        <f t="shared" ca="1" si="0"/>
        <v>39.111358233488332</v>
      </c>
      <c r="BV34" s="1">
        <f t="shared" ca="1" si="1"/>
        <v>27.789534337404923</v>
      </c>
    </row>
    <row r="35" spans="1:74" x14ac:dyDescent="0.25">
      <c r="P35" s="1">
        <v>30</v>
      </c>
      <c r="Q35" s="71">
        <f t="shared" si="8"/>
        <v>44</v>
      </c>
      <c r="R35" s="62">
        <f t="shared" si="2"/>
        <v>0.93444444444444441</v>
      </c>
      <c r="S35" s="62">
        <f t="shared" si="3"/>
        <v>0.99888888888888894</v>
      </c>
      <c r="AG35" s="71">
        <f>AG34+($R$3-$R$2)/30</f>
        <v>44</v>
      </c>
      <c r="AH35" s="62">
        <f t="shared" si="4"/>
        <v>6.4444444444444443E-2</v>
      </c>
      <c r="AI35" s="62">
        <f t="shared" si="5"/>
        <v>2.2222222222222222E-3</v>
      </c>
      <c r="AU35" s="1">
        <v>18</v>
      </c>
      <c r="AV35" s="75">
        <f t="shared" ca="1" si="11"/>
        <v>0.65048997284937615</v>
      </c>
      <c r="AW35" s="75">
        <f t="shared" ca="1" si="12"/>
        <v>39.195887575462869</v>
      </c>
      <c r="AX35" s="75">
        <f t="shared" ca="1" si="13"/>
        <v>27.264188080734463</v>
      </c>
      <c r="AY35" s="75">
        <v>17.079729937572537</v>
      </c>
      <c r="AZ35" s="75">
        <v>24.632923964968956</v>
      </c>
      <c r="BB35" s="78">
        <f t="shared" si="14"/>
        <v>30.48387096774195</v>
      </c>
      <c r="BC35" s="1">
        <f ca="1"/>
        <v>22</v>
      </c>
      <c r="BD35" s="1">
        <v>33</v>
      </c>
      <c r="BE35" s="1">
        <f ca="1"/>
        <v>28</v>
      </c>
      <c r="BF35" s="1">
        <v>33</v>
      </c>
      <c r="BG35" s="62">
        <f t="shared" si="18"/>
        <v>0.96666666666666656</v>
      </c>
      <c r="BH35" s="62">
        <f t="shared" si="6"/>
        <v>44.495762407505254</v>
      </c>
      <c r="BI35" s="62">
        <f t="shared" si="19"/>
        <v>39.522774424948331</v>
      </c>
      <c r="BT35" s="1">
        <v>30</v>
      </c>
      <c r="BU35" s="1">
        <f t="shared" ca="1" si="0"/>
        <v>26.795557446419547</v>
      </c>
      <c r="BV35" s="1">
        <f t="shared" ca="1" si="1"/>
        <v>25.558782418994188</v>
      </c>
    </row>
    <row r="36" spans="1:74" x14ac:dyDescent="0.25">
      <c r="P36" s="1">
        <v>31</v>
      </c>
      <c r="Q36" s="71">
        <f t="shared" si="8"/>
        <v>45</v>
      </c>
      <c r="R36" s="62">
        <f t="shared" si="2"/>
        <v>1</v>
      </c>
      <c r="S36" s="62">
        <f t="shared" si="3"/>
        <v>1</v>
      </c>
      <c r="AG36" s="71">
        <f>AG35+($R$3-$R$2)/30</f>
        <v>45</v>
      </c>
      <c r="AH36" s="62">
        <f t="shared" si="4"/>
        <v>6.6666666666666666E-2</v>
      </c>
      <c r="AI36" s="62">
        <f t="shared" si="5"/>
        <v>0</v>
      </c>
      <c r="AU36" s="1">
        <v>19</v>
      </c>
      <c r="AV36" s="75">
        <f t="shared" ca="1" si="11"/>
        <v>0.48250154326130335</v>
      </c>
      <c r="AW36" s="75">
        <f t="shared" ca="1" si="12"/>
        <v>35.83869931006187</v>
      </c>
      <c r="AX36" s="75">
        <f t="shared" ca="1" si="13"/>
        <v>23.418790324339394</v>
      </c>
      <c r="AY36" s="75">
        <v>36.478614589750734</v>
      </c>
      <c r="AZ36" s="75">
        <v>16.878782526694568</v>
      </c>
      <c r="BB36" s="78">
        <f t="shared" si="14"/>
        <v>31.451612903225822</v>
      </c>
      <c r="BC36" s="1">
        <f ca="1"/>
        <v>38</v>
      </c>
      <c r="BD36" s="1">
        <v>33</v>
      </c>
      <c r="BE36" s="1">
        <f ca="1"/>
        <v>32</v>
      </c>
      <c r="BF36" s="1">
        <v>29</v>
      </c>
      <c r="BG36" s="62">
        <f t="shared" si="18"/>
        <v>0.99999999999999989</v>
      </c>
      <c r="BH36" s="62">
        <f t="shared" si="6"/>
        <v>45</v>
      </c>
      <c r="BI36" s="62">
        <f t="shared" si="19"/>
        <v>44.999999683898636</v>
      </c>
      <c r="BT36" s="1">
        <v>31</v>
      </c>
      <c r="BU36" s="1">
        <f t="shared" ca="1" si="0"/>
        <v>37.276423160526562</v>
      </c>
      <c r="BV36" s="1">
        <f t="shared" ca="1" si="1"/>
        <v>20.435406165797065</v>
      </c>
    </row>
    <row r="37" spans="1:74" x14ac:dyDescent="0.25">
      <c r="AU37" s="1">
        <v>20</v>
      </c>
      <c r="AV37" s="75">
        <f t="shared" ca="1" si="11"/>
        <v>0.74430422975792376</v>
      </c>
      <c r="AW37" s="75">
        <f t="shared" ca="1" si="12"/>
        <v>40.881920461629804</v>
      </c>
      <c r="AX37" s="75">
        <f t="shared" ca="1" si="13"/>
        <v>29.830089215230412</v>
      </c>
      <c r="AY37" s="75">
        <v>32.819547262991115</v>
      </c>
      <c r="AZ37" s="75">
        <v>28.767059183917041</v>
      </c>
      <c r="BB37" s="78">
        <f t="shared" si="14"/>
        <v>32.419354838709694</v>
      </c>
      <c r="BC37" s="1">
        <f ca="1"/>
        <v>30</v>
      </c>
      <c r="BD37" s="1">
        <v>47</v>
      </c>
      <c r="BE37" s="1">
        <f ca="1"/>
        <v>27</v>
      </c>
      <c r="BF37" s="1">
        <v>35</v>
      </c>
      <c r="BT37" s="1">
        <v>32</v>
      </c>
      <c r="BU37" s="1">
        <f t="shared" ca="1" si="0"/>
        <v>35.190321038025573</v>
      </c>
      <c r="BV37" s="1">
        <f t="shared" ca="1" si="1"/>
        <v>17.54753773037255</v>
      </c>
    </row>
    <row r="38" spans="1:74" x14ac:dyDescent="0.25">
      <c r="A38" s="69"/>
      <c r="Q38" s="69"/>
      <c r="R38" s="69"/>
      <c r="S38" s="68"/>
      <c r="T38" s="68"/>
      <c r="AU38" s="1">
        <v>21</v>
      </c>
      <c r="AV38" s="75">
        <f t="shared" ca="1" si="11"/>
        <v>0.43184462336163254</v>
      </c>
      <c r="AW38" s="75">
        <f t="shared" ca="1" si="12"/>
        <v>34.714465780879515</v>
      </c>
      <c r="AX38" s="75">
        <f t="shared" ca="1" si="13"/>
        <v>22.387175342860619</v>
      </c>
      <c r="AY38" s="75">
        <v>20.000821880502698</v>
      </c>
      <c r="AZ38" s="75">
        <v>19.305089390604547</v>
      </c>
      <c r="BB38" s="78">
        <f t="shared" si="14"/>
        <v>33.387096774193566</v>
      </c>
      <c r="BC38" s="1">
        <f ca="1"/>
        <v>39</v>
      </c>
      <c r="BD38" s="1">
        <v>33</v>
      </c>
      <c r="BE38" s="1">
        <f ca="1"/>
        <v>27</v>
      </c>
      <c r="BF38" s="1">
        <v>21</v>
      </c>
      <c r="BT38" s="1">
        <v>33</v>
      </c>
      <c r="BU38" s="1">
        <f t="shared" ca="1" si="0"/>
        <v>40.570741121249412</v>
      </c>
      <c r="BV38" s="1">
        <f t="shared" ref="BV38:BV69" ca="1" si="20">b-(b-a)*SQRT(1-RAND())</f>
        <v>16.257772517996553</v>
      </c>
    </row>
    <row r="39" spans="1:74" x14ac:dyDescent="0.25">
      <c r="P39" s="1" t="s">
        <v>67</v>
      </c>
      <c r="Q39" s="1" t="s">
        <v>195</v>
      </c>
      <c r="R39" s="1" t="s">
        <v>104</v>
      </c>
      <c r="S39" s="1" t="s">
        <v>195</v>
      </c>
      <c r="T39" s="1" t="s">
        <v>104</v>
      </c>
      <c r="AU39" s="1">
        <v>22</v>
      </c>
      <c r="AV39" s="75">
        <f t="shared" ca="1" si="11"/>
        <v>0.30412703244835881</v>
      </c>
      <c r="AW39" s="75">
        <f t="shared" ca="1" si="12"/>
        <v>31.544314104958325</v>
      </c>
      <c r="AX39" s="75">
        <f t="shared" ca="1" si="13"/>
        <v>19.974299794082143</v>
      </c>
      <c r="AY39" s="75">
        <v>38.331458337131082</v>
      </c>
      <c r="AZ39" s="75">
        <v>22.406861436182012</v>
      </c>
      <c r="BB39" s="78">
        <f t="shared" si="14"/>
        <v>34.354838709677438</v>
      </c>
      <c r="BC39" s="1">
        <f ca="1"/>
        <v>38</v>
      </c>
      <c r="BD39" s="1">
        <v>44</v>
      </c>
      <c r="BE39" s="1">
        <f ca="1"/>
        <v>20</v>
      </c>
      <c r="BF39" s="1">
        <v>20</v>
      </c>
      <c r="BT39" s="1">
        <v>34</v>
      </c>
      <c r="BU39" s="1">
        <f t="shared" ca="1" si="0"/>
        <v>40.902659733478188</v>
      </c>
      <c r="BV39" s="1">
        <f t="shared" ca="1" si="20"/>
        <v>33.209994586891945</v>
      </c>
    </row>
    <row r="40" spans="1:74" x14ac:dyDescent="0.25">
      <c r="P40" s="71">
        <f>$R$2</f>
        <v>15</v>
      </c>
      <c r="Q40" s="62">
        <f>((P40-$R$2)/($R$3-$R$2))^3</f>
        <v>0</v>
      </c>
      <c r="R40" s="62">
        <f>(3/($R$3-$R$2))*((P40-$R$2)/($R$3-$R$2))^2</f>
        <v>0</v>
      </c>
      <c r="S40" s="62">
        <f t="shared" ref="S40:S70" si="21">1-(($R$3-P40)/($R$3-$R$2))^3</f>
        <v>0</v>
      </c>
      <c r="T40" s="62">
        <f t="shared" ref="T40:T70" si="22">(3/($R$3-$R$2))*(($R$3-P40)/($R$3-$R$2))^2</f>
        <v>0.1</v>
      </c>
      <c r="U40">
        <v>1</v>
      </c>
      <c r="AU40" s="1">
        <v>23</v>
      </c>
      <c r="AV40" s="75">
        <f t="shared" ca="1" si="11"/>
        <v>0.4056765058930224</v>
      </c>
      <c r="AW40" s="75">
        <f t="shared" ca="1" si="12"/>
        <v>34.107821835670336</v>
      </c>
      <c r="AX40" s="75">
        <f t="shared" ca="1" si="13"/>
        <v>21.872286219855628</v>
      </c>
      <c r="AY40" s="75">
        <v>32.758158561667578</v>
      </c>
      <c r="AZ40" s="75">
        <v>25.718835901980349</v>
      </c>
      <c r="BB40" s="78">
        <f t="shared" si="14"/>
        <v>35.32258064516131</v>
      </c>
      <c r="BC40" s="1">
        <f ca="1"/>
        <v>51</v>
      </c>
      <c r="BD40" s="1">
        <v>35</v>
      </c>
      <c r="BE40" s="1">
        <f ca="1"/>
        <v>15</v>
      </c>
      <c r="BF40" s="1">
        <v>21</v>
      </c>
      <c r="BT40" s="1">
        <v>35</v>
      </c>
      <c r="BU40" s="1">
        <f t="shared" ca="1" si="0"/>
        <v>43.751834372584334</v>
      </c>
      <c r="BV40" s="1">
        <f t="shared" ca="1" si="20"/>
        <v>28.807566090325906</v>
      </c>
    </row>
    <row r="41" spans="1:74" x14ac:dyDescent="0.25">
      <c r="A41" s="69"/>
      <c r="P41" s="71">
        <f>P40+($R$3-$R$2)/30</f>
        <v>16</v>
      </c>
      <c r="Q41" s="62">
        <f t="shared" ref="Q41:Q70" si="23">((P41-$R$2)/($R$3-$R$2))^3</f>
        <v>3.7037037037037037E-5</v>
      </c>
      <c r="R41" s="62">
        <f t="shared" ref="R41:R70" si="24">(3/($R$3-$R$2))*((P41-$R$2)/($R$3-$R$2))^2</f>
        <v>1.1111111111111112E-4</v>
      </c>
      <c r="S41" s="62">
        <f t="shared" si="21"/>
        <v>9.6703703703703736E-2</v>
      </c>
      <c r="T41" s="62">
        <f t="shared" si="22"/>
        <v>9.3444444444444441E-2</v>
      </c>
      <c r="U41">
        <v>1</v>
      </c>
      <c r="AU41" s="1">
        <v>24</v>
      </c>
      <c r="AV41" s="75">
        <f t="shared" ca="1" si="11"/>
        <v>0.92499210309842994</v>
      </c>
      <c r="AW41" s="75">
        <f t="shared" ca="1" si="12"/>
        <v>43.852952930135018</v>
      </c>
      <c r="AX41" s="75">
        <f t="shared" ca="1" si="13"/>
        <v>36.783729117694996</v>
      </c>
      <c r="AY41" s="75">
        <v>37.5194286863534</v>
      </c>
      <c r="AZ41" s="75">
        <v>36.385074694531653</v>
      </c>
      <c r="BB41" s="78">
        <f t="shared" si="14"/>
        <v>36.290322580645181</v>
      </c>
      <c r="BC41" s="1">
        <f ca="1"/>
        <v>45</v>
      </c>
      <c r="BD41" s="1">
        <v>45</v>
      </c>
      <c r="BE41" s="1">
        <f ca="1"/>
        <v>22</v>
      </c>
      <c r="BF41" s="1">
        <v>21</v>
      </c>
      <c r="BT41" s="1">
        <v>36</v>
      </c>
      <c r="BU41" s="1">
        <f t="shared" ca="1" si="0"/>
        <v>20.292908883455993</v>
      </c>
      <c r="BV41" s="1">
        <f t="shared" ca="1" si="20"/>
        <v>18.618451596885539</v>
      </c>
    </row>
    <row r="42" spans="1:74" x14ac:dyDescent="0.25">
      <c r="P42" s="71">
        <f t="shared" ref="P42:P70" si="25">P41+($R$3-$R$2)/30</f>
        <v>17</v>
      </c>
      <c r="Q42" s="62">
        <f t="shared" si="23"/>
        <v>2.9629629629629629E-4</v>
      </c>
      <c r="R42" s="62">
        <f t="shared" si="24"/>
        <v>4.4444444444444447E-4</v>
      </c>
      <c r="S42" s="62">
        <f t="shared" si="21"/>
        <v>0.18696296296296289</v>
      </c>
      <c r="T42" s="62">
        <f t="shared" si="22"/>
        <v>8.7111111111111125E-2</v>
      </c>
      <c r="U42">
        <v>1</v>
      </c>
      <c r="AU42" s="1">
        <v>25</v>
      </c>
      <c r="AV42" s="75">
        <f t="shared" ca="1" si="11"/>
        <v>0.83746711811256869</v>
      </c>
      <c r="AW42" s="75">
        <f t="shared" ca="1" si="12"/>
        <v>42.453968862467079</v>
      </c>
      <c r="AX42" s="75">
        <f t="shared" ca="1" si="13"/>
        <v>32.905389890588111</v>
      </c>
      <c r="AY42" s="75">
        <v>41.221393597425092</v>
      </c>
      <c r="AZ42" s="75">
        <v>20.657322379583281</v>
      </c>
      <c r="BB42" s="78">
        <f t="shared" si="14"/>
        <v>37.258064516129053</v>
      </c>
      <c r="BC42" s="1">
        <f ca="1"/>
        <v>47</v>
      </c>
      <c r="BD42" s="1">
        <v>53</v>
      </c>
      <c r="BE42" s="1">
        <f ca="1"/>
        <v>21</v>
      </c>
      <c r="BF42" s="1">
        <v>19</v>
      </c>
      <c r="BT42" s="1">
        <v>37</v>
      </c>
      <c r="BU42" s="1">
        <f t="shared" ca="1" si="0"/>
        <v>38.974421545500661</v>
      </c>
      <c r="BV42" s="1">
        <f t="shared" ca="1" si="20"/>
        <v>19.105849480029743</v>
      </c>
    </row>
    <row r="43" spans="1:74" x14ac:dyDescent="0.25">
      <c r="P43" s="71">
        <f t="shared" si="25"/>
        <v>18</v>
      </c>
      <c r="Q43" s="62">
        <f t="shared" si="23"/>
        <v>1.0000000000000002E-3</v>
      </c>
      <c r="R43" s="62">
        <f t="shared" si="24"/>
        <v>1.0000000000000002E-3</v>
      </c>
      <c r="S43" s="62">
        <f t="shared" si="21"/>
        <v>0.27099999999999991</v>
      </c>
      <c r="T43" s="62">
        <f t="shared" si="22"/>
        <v>8.1000000000000016E-2</v>
      </c>
      <c r="U43">
        <v>1</v>
      </c>
      <c r="AU43" s="1">
        <v>26</v>
      </c>
      <c r="AV43" s="75">
        <f t="shared" ca="1" si="11"/>
        <v>0.35611461318493798</v>
      </c>
      <c r="AW43" s="75">
        <f t="shared" ca="1" si="12"/>
        <v>32.902601818351549</v>
      </c>
      <c r="AX43" s="75">
        <f t="shared" ca="1" si="13"/>
        <v>20.927259230956775</v>
      </c>
      <c r="AY43" s="75">
        <v>25.659405875853256</v>
      </c>
      <c r="AZ43" s="75">
        <v>31.477889365725694</v>
      </c>
      <c r="BB43" s="78">
        <f>BB42+$BC$18</f>
        <v>38.225806451612925</v>
      </c>
      <c r="BC43" s="1">
        <f ca="1"/>
        <v>50</v>
      </c>
      <c r="BD43" s="1">
        <v>47</v>
      </c>
      <c r="BE43" s="1">
        <f ca="1"/>
        <v>13</v>
      </c>
      <c r="BF43" s="1">
        <v>21</v>
      </c>
      <c r="BT43" s="1">
        <v>38</v>
      </c>
      <c r="BU43" s="1">
        <f t="shared" ca="1" si="0"/>
        <v>44.501677410502722</v>
      </c>
      <c r="BV43" s="1">
        <f t="shared" ca="1" si="20"/>
        <v>31.988944670839029</v>
      </c>
    </row>
    <row r="44" spans="1:74" x14ac:dyDescent="0.25">
      <c r="P44" s="71">
        <f t="shared" si="25"/>
        <v>19</v>
      </c>
      <c r="Q44" s="62">
        <f t="shared" si="23"/>
        <v>2.3703703703703703E-3</v>
      </c>
      <c r="R44" s="62">
        <f t="shared" si="24"/>
        <v>1.7777777777777779E-3</v>
      </c>
      <c r="S44" s="62">
        <f t="shared" si="21"/>
        <v>0.34903703703703692</v>
      </c>
      <c r="T44" s="62">
        <f t="shared" si="22"/>
        <v>7.5111111111111128E-2</v>
      </c>
      <c r="U44">
        <v>1</v>
      </c>
      <c r="AU44" s="1">
        <v>27</v>
      </c>
      <c r="AV44" s="75">
        <f t="shared" ca="1" si="11"/>
        <v>0.28118244734035547</v>
      </c>
      <c r="AW44" s="75">
        <f t="shared" ca="1" si="12"/>
        <v>30.907991784204565</v>
      </c>
      <c r="AX44" s="75">
        <f t="shared" ca="1" si="13"/>
        <v>19.565067379808529</v>
      </c>
      <c r="AY44" s="75">
        <v>35.208780457443076</v>
      </c>
      <c r="AZ44" s="75">
        <v>22.932487462852119</v>
      </c>
      <c r="BB44" s="78">
        <f t="shared" si="14"/>
        <v>39.193548387096797</v>
      </c>
      <c r="BC44" s="1">
        <f ca="1"/>
        <v>45</v>
      </c>
      <c r="BD44" s="1">
        <v>50</v>
      </c>
      <c r="BE44" s="1">
        <f ca="1"/>
        <v>9</v>
      </c>
      <c r="BF44" s="1">
        <v>16</v>
      </c>
      <c r="BT44" s="1">
        <v>39</v>
      </c>
      <c r="BU44" s="1">
        <f t="shared" ca="1" si="0"/>
        <v>23.859451744420561</v>
      </c>
      <c r="BV44" s="1">
        <f t="shared" ca="1" si="20"/>
        <v>18.929151471995326</v>
      </c>
    </row>
    <row r="45" spans="1:74" x14ac:dyDescent="0.25">
      <c r="A45" s="68"/>
      <c r="P45" s="71">
        <f t="shared" si="25"/>
        <v>20</v>
      </c>
      <c r="Q45" s="62">
        <f t="shared" si="23"/>
        <v>4.6296296296296294E-3</v>
      </c>
      <c r="R45" s="62">
        <f t="shared" si="24"/>
        <v>2.7777777777777779E-3</v>
      </c>
      <c r="S45" s="62">
        <f t="shared" si="21"/>
        <v>0.42129629629629617</v>
      </c>
      <c r="T45" s="62">
        <f t="shared" si="22"/>
        <v>6.9444444444444461E-2</v>
      </c>
      <c r="U45">
        <v>1</v>
      </c>
      <c r="AU45" s="1">
        <v>28</v>
      </c>
      <c r="AV45" s="75">
        <f t="shared" ca="1" si="11"/>
        <v>0.17317446639976208</v>
      </c>
      <c r="AW45" s="75">
        <f t="shared" ca="1" si="12"/>
        <v>27.484270894200666</v>
      </c>
      <c r="AX45" s="75">
        <f t="shared" ca="1" si="13"/>
        <v>17.721015776971935</v>
      </c>
      <c r="AY45" s="75">
        <v>17.452826074744181</v>
      </c>
      <c r="AZ45" s="75">
        <v>32.300674837875661</v>
      </c>
      <c r="BB45" s="78">
        <f t="shared" si="14"/>
        <v>40.161290322580669</v>
      </c>
      <c r="BC45" s="1">
        <f ca="1"/>
        <v>50</v>
      </c>
      <c r="BD45" s="1">
        <v>45</v>
      </c>
      <c r="BE45" s="1">
        <f ca="1"/>
        <v>13</v>
      </c>
      <c r="BF45" s="1">
        <v>15</v>
      </c>
      <c r="BT45" s="1">
        <v>40</v>
      </c>
      <c r="BU45" s="1">
        <f t="shared" ca="1" si="0"/>
        <v>42.594773461885829</v>
      </c>
      <c r="BV45" s="1">
        <f t="shared" ca="1" si="20"/>
        <v>19.397028507045661</v>
      </c>
    </row>
    <row r="46" spans="1:74" x14ac:dyDescent="0.25">
      <c r="P46" s="71">
        <f t="shared" si="25"/>
        <v>21</v>
      </c>
      <c r="Q46" s="62">
        <f t="shared" si="23"/>
        <v>8.0000000000000019E-3</v>
      </c>
      <c r="R46" s="62">
        <f t="shared" si="24"/>
        <v>4.000000000000001E-3</v>
      </c>
      <c r="S46" s="62">
        <f t="shared" si="21"/>
        <v>0.48799999999999988</v>
      </c>
      <c r="T46" s="62">
        <f t="shared" si="22"/>
        <v>6.4000000000000015E-2</v>
      </c>
      <c r="U46">
        <v>1</v>
      </c>
      <c r="AU46" s="1">
        <v>29</v>
      </c>
      <c r="AV46" s="75">
        <f t="shared" ca="1" si="11"/>
        <v>0.40362525220602141</v>
      </c>
      <c r="AW46" s="75">
        <f t="shared" ca="1" si="12"/>
        <v>34.059452431416261</v>
      </c>
      <c r="AX46" s="75">
        <f t="shared" ca="1" si="13"/>
        <v>21.832408994144846</v>
      </c>
      <c r="AY46" s="75">
        <v>44.885881154193768</v>
      </c>
      <c r="AZ46" s="75">
        <v>24.513860328967215</v>
      </c>
      <c r="BB46" s="78">
        <f t="shared" si="14"/>
        <v>41.129032258064541</v>
      </c>
      <c r="BC46" s="1">
        <f ca="1"/>
        <v>50</v>
      </c>
      <c r="BD46" s="1">
        <v>58</v>
      </c>
      <c r="BE46" s="1">
        <f ca="1"/>
        <v>7</v>
      </c>
      <c r="BF46" s="1">
        <v>9</v>
      </c>
      <c r="BT46" s="1">
        <v>41</v>
      </c>
      <c r="BU46" s="1">
        <f t="shared" ca="1" si="0"/>
        <v>33.913882553085578</v>
      </c>
      <c r="BV46" s="1">
        <f t="shared" ca="1" si="20"/>
        <v>37.929438326656573</v>
      </c>
    </row>
    <row r="47" spans="1:74" x14ac:dyDescent="0.25">
      <c r="P47" s="71">
        <f t="shared" si="25"/>
        <v>22</v>
      </c>
      <c r="Q47" s="62">
        <f t="shared" si="23"/>
        <v>1.2703703703703705E-2</v>
      </c>
      <c r="R47" s="62">
        <f t="shared" si="24"/>
        <v>5.4444444444444453E-3</v>
      </c>
      <c r="S47" s="62">
        <f t="shared" si="21"/>
        <v>0.54937037037037029</v>
      </c>
      <c r="T47" s="62">
        <f t="shared" si="22"/>
        <v>5.877777777777779E-2</v>
      </c>
      <c r="U47">
        <v>1</v>
      </c>
      <c r="AU47" s="1">
        <v>30</v>
      </c>
      <c r="AV47" s="75">
        <f t="shared" ca="1" si="11"/>
        <v>0.53834547186414461</v>
      </c>
      <c r="AW47" s="75">
        <f t="shared" ca="1" si="12"/>
        <v>37.011608861637768</v>
      </c>
      <c r="AX47" s="75">
        <f t="shared" ca="1" si="13"/>
        <v>24.616450865409384</v>
      </c>
      <c r="AY47" s="75">
        <v>44.034530655490158</v>
      </c>
      <c r="AZ47" s="75">
        <v>23.721426371680298</v>
      </c>
      <c r="BB47" s="78">
        <f t="shared" si="14"/>
        <v>42.096774193548413</v>
      </c>
      <c r="BC47" s="1">
        <f ca="1"/>
        <v>53</v>
      </c>
      <c r="BD47" s="1">
        <v>73</v>
      </c>
      <c r="BE47" s="1">
        <f ca="1"/>
        <v>8</v>
      </c>
      <c r="BF47" s="1">
        <v>11</v>
      </c>
      <c r="BT47" s="1">
        <v>42</v>
      </c>
      <c r="BU47" s="1">
        <f t="shared" ca="1" si="0"/>
        <v>44.3267671938018</v>
      </c>
      <c r="BV47" s="1">
        <f t="shared" ca="1" si="20"/>
        <v>16.731899211406915</v>
      </c>
    </row>
    <row r="48" spans="1:74" x14ac:dyDescent="0.25">
      <c r="P48" s="71">
        <f t="shared" si="25"/>
        <v>23</v>
      </c>
      <c r="Q48" s="62">
        <f t="shared" si="23"/>
        <v>1.8962962962962963E-2</v>
      </c>
      <c r="R48" s="62">
        <f t="shared" si="24"/>
        <v>7.1111111111111115E-3</v>
      </c>
      <c r="S48" s="62">
        <f t="shared" si="21"/>
        <v>0.60562962962962974</v>
      </c>
      <c r="T48" s="62">
        <f t="shared" si="22"/>
        <v>5.3777777777777772E-2</v>
      </c>
      <c r="U48">
        <v>1</v>
      </c>
      <c r="AU48" s="1">
        <v>31</v>
      </c>
      <c r="AV48" s="75">
        <f t="shared" ca="1" si="11"/>
        <v>0.67409013963966458</v>
      </c>
      <c r="AW48" s="75">
        <f t="shared" ca="1" si="12"/>
        <v>39.630897784605779</v>
      </c>
      <c r="AX48" s="75">
        <f t="shared" ca="1" si="13"/>
        <v>27.87344534577074</v>
      </c>
      <c r="AY48" s="75">
        <v>42.500527875342144</v>
      </c>
      <c r="AZ48" s="75">
        <v>28.150689287445918</v>
      </c>
      <c r="BB48" s="78">
        <f t="shared" si="14"/>
        <v>43.064516129032285</v>
      </c>
      <c r="BC48" s="1">
        <f ca="1"/>
        <v>57</v>
      </c>
      <c r="BD48" s="1">
        <v>51</v>
      </c>
      <c r="BE48" s="1">
        <f ca="1"/>
        <v>9</v>
      </c>
      <c r="BF48" s="1">
        <v>5</v>
      </c>
      <c r="BT48" s="1">
        <v>43</v>
      </c>
      <c r="BU48" s="1">
        <f t="shared" ca="1" si="0"/>
        <v>18.395245792270643</v>
      </c>
      <c r="BV48" s="1">
        <f t="shared" ca="1" si="20"/>
        <v>22.941835388058635</v>
      </c>
    </row>
    <row r="49" spans="1:74" x14ac:dyDescent="0.25">
      <c r="A49" s="68"/>
      <c r="P49" s="71">
        <f t="shared" si="25"/>
        <v>24</v>
      </c>
      <c r="Q49" s="62">
        <f t="shared" si="23"/>
        <v>2.7E-2</v>
      </c>
      <c r="R49" s="62">
        <f t="shared" si="24"/>
        <v>8.9999999999999993E-3</v>
      </c>
      <c r="S49" s="62">
        <f t="shared" si="21"/>
        <v>0.65700000000000003</v>
      </c>
      <c r="T49" s="62">
        <f t="shared" si="22"/>
        <v>4.8999999999999995E-2</v>
      </c>
      <c r="U49">
        <v>1</v>
      </c>
      <c r="AU49" s="1">
        <v>32</v>
      </c>
      <c r="AV49" s="75">
        <f t="shared" ca="1" si="11"/>
        <v>0.3516504898263777</v>
      </c>
      <c r="AW49" s="75">
        <f t="shared" ca="1" si="12"/>
        <v>32.790037685281611</v>
      </c>
      <c r="AX49" s="75">
        <f t="shared" ca="1" si="13"/>
        <v>20.843953983396617</v>
      </c>
      <c r="AY49" s="75">
        <v>34.591178962638608</v>
      </c>
      <c r="AZ49" s="75">
        <v>31.396782324467139</v>
      </c>
      <c r="BB49" s="78">
        <f t="shared" si="14"/>
        <v>44.032258064516157</v>
      </c>
      <c r="BC49" s="1">
        <f ca="1"/>
        <v>61</v>
      </c>
      <c r="BD49" s="1">
        <v>65</v>
      </c>
      <c r="BE49" s="1">
        <f ca="1"/>
        <v>5</v>
      </c>
      <c r="BF49" s="1">
        <v>3</v>
      </c>
      <c r="BT49" s="1">
        <v>44</v>
      </c>
      <c r="BU49" s="1">
        <f t="shared" ca="1" si="0"/>
        <v>38.872708673400567</v>
      </c>
      <c r="BV49" s="1">
        <f t="shared" ca="1" si="20"/>
        <v>21.348685998856489</v>
      </c>
    </row>
    <row r="50" spans="1:74" x14ac:dyDescent="0.25">
      <c r="P50" s="71">
        <f t="shared" si="25"/>
        <v>25</v>
      </c>
      <c r="Q50" s="62">
        <f t="shared" si="23"/>
        <v>3.7037037037037035E-2</v>
      </c>
      <c r="R50" s="62">
        <f t="shared" si="24"/>
        <v>1.1111111111111112E-2</v>
      </c>
      <c r="S50" s="62">
        <f t="shared" si="21"/>
        <v>0.70370370370370372</v>
      </c>
      <c r="T50" s="62">
        <f t="shared" si="22"/>
        <v>4.4444444444444446E-2</v>
      </c>
      <c r="U50">
        <v>1</v>
      </c>
      <c r="AU50" s="1">
        <v>33</v>
      </c>
      <c r="AV50" s="75">
        <f t="shared" ca="1" si="11"/>
        <v>0.62080692259843628</v>
      </c>
      <c r="AW50" s="75">
        <f t="shared" ca="1" si="12"/>
        <v>38.637390514576538</v>
      </c>
      <c r="AX50" s="75">
        <f t="shared" ca="1" si="13"/>
        <v>26.526403445419533</v>
      </c>
      <c r="AY50" s="75">
        <v>30.762050582625971</v>
      </c>
      <c r="AZ50" s="75">
        <v>20.367679938421183</v>
      </c>
      <c r="BB50" s="70">
        <f>BB49+$BC$18</f>
        <v>45.000000000000028</v>
      </c>
      <c r="BC50" s="1">
        <f ca="1"/>
        <v>62</v>
      </c>
      <c r="BD50" s="1">
        <v>61</v>
      </c>
      <c r="BE50" s="1">
        <f ca="1"/>
        <v>2</v>
      </c>
      <c r="BF50" s="1">
        <v>0</v>
      </c>
      <c r="BT50" s="1">
        <v>45</v>
      </c>
      <c r="BU50" s="1">
        <f t="shared" ca="1" si="0"/>
        <v>26.118303354402407</v>
      </c>
      <c r="BV50" s="1">
        <f t="shared" ca="1" si="20"/>
        <v>25.019454250306719</v>
      </c>
    </row>
    <row r="51" spans="1:74" x14ac:dyDescent="0.25">
      <c r="P51" s="71">
        <f t="shared" si="25"/>
        <v>26</v>
      </c>
      <c r="Q51" s="62">
        <f t="shared" si="23"/>
        <v>4.9296296296296283E-2</v>
      </c>
      <c r="R51" s="62">
        <f t="shared" si="24"/>
        <v>1.3444444444444443E-2</v>
      </c>
      <c r="S51" s="62">
        <f t="shared" si="21"/>
        <v>0.74596296296296294</v>
      </c>
      <c r="T51" s="62">
        <f t="shared" si="22"/>
        <v>4.0111111111111111E-2</v>
      </c>
      <c r="U51">
        <v>1</v>
      </c>
      <c r="AU51" s="1">
        <v>34</v>
      </c>
      <c r="AV51" s="75">
        <f t="shared" ca="1" si="11"/>
        <v>8.2052498356635972E-2</v>
      </c>
      <c r="AW51" s="75">
        <f t="shared" ca="1" si="12"/>
        <v>23.593442181161887</v>
      </c>
      <c r="AX51" s="75">
        <f t="shared" ca="1" si="13"/>
        <v>16.257126944596727</v>
      </c>
      <c r="AY51" s="75">
        <v>40.520408639812587</v>
      </c>
      <c r="AZ51" s="75">
        <v>19.320695778388167</v>
      </c>
      <c r="BC51" s="1">
        <f ca="1"/>
        <v>0</v>
      </c>
      <c r="BD51" s="1">
        <v>0</v>
      </c>
      <c r="BE51" s="1">
        <f ca="1"/>
        <v>0</v>
      </c>
      <c r="BF51" s="1">
        <v>0</v>
      </c>
      <c r="BT51" s="1">
        <v>46</v>
      </c>
      <c r="BU51" s="1">
        <f t="shared" ca="1" si="0"/>
        <v>40.547302000715852</v>
      </c>
      <c r="BV51" s="1">
        <f t="shared" ca="1" si="20"/>
        <v>22.484328634035467</v>
      </c>
    </row>
    <row r="52" spans="1:74" x14ac:dyDescent="0.25">
      <c r="P52" s="71">
        <f t="shared" si="25"/>
        <v>27</v>
      </c>
      <c r="Q52" s="62">
        <f t="shared" si="23"/>
        <v>6.4000000000000015E-2</v>
      </c>
      <c r="R52" s="62">
        <f t="shared" si="24"/>
        <v>1.6000000000000004E-2</v>
      </c>
      <c r="S52" s="62">
        <f t="shared" si="21"/>
        <v>0.78400000000000003</v>
      </c>
      <c r="T52" s="62">
        <f t="shared" si="22"/>
        <v>3.5999999999999997E-2</v>
      </c>
      <c r="U52">
        <v>1</v>
      </c>
      <c r="AU52" s="1">
        <v>35</v>
      </c>
      <c r="AV52" s="75">
        <f t="shared" ca="1" si="11"/>
        <v>0.43300355320026351</v>
      </c>
      <c r="AW52" s="75">
        <f t="shared" ca="1" si="12"/>
        <v>34.740901648107084</v>
      </c>
      <c r="AX52" s="75">
        <f t="shared" ca="1" si="13"/>
        <v>22.410250065134345</v>
      </c>
      <c r="AY52" s="75">
        <v>35.672790039985856</v>
      </c>
      <c r="AZ52" s="75">
        <v>21.175351005570004</v>
      </c>
      <c r="BC52" s="68"/>
      <c r="BD52" s="68"/>
      <c r="BE52" s="69"/>
      <c r="BF52" s="69"/>
      <c r="BT52" s="1">
        <v>47</v>
      </c>
      <c r="BU52" s="1">
        <f t="shared" ca="1" si="0"/>
        <v>40.230725368637309</v>
      </c>
      <c r="BV52" s="1">
        <f t="shared" ca="1" si="20"/>
        <v>23.351873564679266</v>
      </c>
    </row>
    <row r="53" spans="1:74" x14ac:dyDescent="0.25">
      <c r="A53" s="1" t="s">
        <v>3</v>
      </c>
      <c r="B53" s="1" t="s">
        <v>203</v>
      </c>
      <c r="C53" s="1" t="s">
        <v>199</v>
      </c>
      <c r="D53" s="1" t="s">
        <v>201</v>
      </c>
      <c r="E53" s="1" t="s">
        <v>200</v>
      </c>
      <c r="F53" s="1" t="s">
        <v>202</v>
      </c>
      <c r="H53" s="74" t="s">
        <v>57</v>
      </c>
      <c r="I53" s="1">
        <f>INT(SQRT(1000)+1)</f>
        <v>32</v>
      </c>
      <c r="P53" s="71">
        <f t="shared" si="25"/>
        <v>28</v>
      </c>
      <c r="Q53" s="62">
        <f t="shared" si="23"/>
        <v>8.1370370370370385E-2</v>
      </c>
      <c r="R53" s="62">
        <f t="shared" si="24"/>
        <v>1.8777777777777782E-2</v>
      </c>
      <c r="S53" s="62">
        <f t="shared" si="21"/>
        <v>0.81803703703703712</v>
      </c>
      <c r="T53" s="62">
        <f t="shared" si="22"/>
        <v>3.2111111111111111E-2</v>
      </c>
      <c r="U53">
        <v>1</v>
      </c>
      <c r="AU53" s="1">
        <v>36</v>
      </c>
      <c r="AV53" s="75">
        <f t="shared" ca="1" si="11"/>
        <v>6.3723953003359313E-2</v>
      </c>
      <c r="AW53" s="75">
        <f t="shared" ca="1" si="12"/>
        <v>22.573081123494148</v>
      </c>
      <c r="AX53" s="75">
        <f t="shared" ca="1" si="13"/>
        <v>15.97159249464455</v>
      </c>
      <c r="AY53" s="75">
        <v>37.86024779545906</v>
      </c>
      <c r="AZ53" s="75">
        <v>21.029793516243931</v>
      </c>
      <c r="BT53" s="1">
        <v>48</v>
      </c>
      <c r="BU53" s="1">
        <f t="shared" ca="1" si="0"/>
        <v>38.417335352034087</v>
      </c>
      <c r="BV53" s="1">
        <f t="shared" ca="1" si="20"/>
        <v>32.369464983106276</v>
      </c>
    </row>
    <row r="54" spans="1:74" x14ac:dyDescent="0.25">
      <c r="A54" s="1">
        <v>1</v>
      </c>
      <c r="B54" s="62">
        <f ca="1">RAND()</f>
        <v>0.75742234115823814</v>
      </c>
      <c r="C54" s="75">
        <f ca="1">$R$2+($R$3-$R$2)*(B54)^(1/3)</f>
        <v>42.346429158260939</v>
      </c>
      <c r="D54" s="75">
        <v>35.397738045141303</v>
      </c>
      <c r="E54" s="75">
        <f ca="1">$R$3-($R$3-$R$2)*(1-B54)^(1/3)</f>
        <v>26.290097622889981</v>
      </c>
      <c r="F54" s="75">
        <v>18.982335007484849</v>
      </c>
      <c r="H54" s="74" t="s">
        <v>103</v>
      </c>
      <c r="I54" s="76">
        <f>(45-15)/(I53-1)</f>
        <v>0.967741935483871</v>
      </c>
      <c r="P54" s="71">
        <f t="shared" si="25"/>
        <v>29</v>
      </c>
      <c r="Q54" s="62">
        <f t="shared" si="23"/>
        <v>0.10162962962962964</v>
      </c>
      <c r="R54" s="62">
        <f t="shared" si="24"/>
        <v>2.1777777777777781E-2</v>
      </c>
      <c r="S54" s="62">
        <f t="shared" si="21"/>
        <v>0.84829629629629633</v>
      </c>
      <c r="T54" s="62">
        <f t="shared" si="22"/>
        <v>2.8444444444444446E-2</v>
      </c>
      <c r="U54">
        <v>1</v>
      </c>
      <c r="AU54" s="1">
        <v>37</v>
      </c>
      <c r="AV54" s="75">
        <f t="shared" ca="1" si="11"/>
        <v>0.69692968508919895</v>
      </c>
      <c r="AW54" s="75">
        <f t="shared" ca="1" si="12"/>
        <v>40.044694379853766</v>
      </c>
      <c r="AX54" s="75">
        <f t="shared" ca="1" si="13"/>
        <v>28.48445328123465</v>
      </c>
      <c r="AY54" s="75">
        <v>40.922465160750036</v>
      </c>
      <c r="AZ54" s="75">
        <v>42.800611377182634</v>
      </c>
      <c r="BT54" s="1">
        <v>49</v>
      </c>
      <c r="BU54" s="1">
        <f t="shared" ca="1" si="0"/>
        <v>23.444607264966599</v>
      </c>
      <c r="BV54" s="1">
        <f t="shared" ca="1" si="20"/>
        <v>31.965939819738416</v>
      </c>
    </row>
    <row r="55" spans="1:74" x14ac:dyDescent="0.25">
      <c r="A55" s="1">
        <v>2</v>
      </c>
      <c r="B55" s="62">
        <f t="shared" ref="B55:B118" ca="1" si="26">RAND()</f>
        <v>0.40742023395308102</v>
      </c>
      <c r="C55" s="75">
        <f t="shared" ref="C55:C118" ca="1" si="27">$R$2+($R$3-$R$2)*(B55)^(1/3)</f>
        <v>37.240034297643746</v>
      </c>
      <c r="D55" s="75">
        <v>38.91863833871939</v>
      </c>
      <c r="E55" s="75">
        <f t="shared" ref="E55:E118" ca="1" si="28">$R$3-($R$3-$R$2)*(1-B55)^(1/3)</f>
        <v>19.801760808306792</v>
      </c>
      <c r="F55" s="75">
        <v>27.590310195233496</v>
      </c>
      <c r="H55" s="1">
        <v>15</v>
      </c>
      <c r="I55" s="1">
        <f t="array" aca="1" ref="I55:I87" ca="1">FREQUENCY(C54:C1053,H55:H86)</f>
        <v>0</v>
      </c>
      <c r="J55" s="1">
        <f t="array" ref="J55:J87">FREQUENCY(D54:D1053,H55:H86)</f>
        <v>0</v>
      </c>
      <c r="K55" s="1">
        <f t="array" aca="1" ref="K55:K87" ca="1">FREQUENCY(E54:E1053,H55:H86)</f>
        <v>0</v>
      </c>
      <c r="L55" s="1">
        <f t="array" ref="L55:L87">FREQUENCY(F54:F1053,H55:H86)</f>
        <v>0</v>
      </c>
      <c r="P55" s="71">
        <f t="shared" si="25"/>
        <v>30</v>
      </c>
      <c r="Q55" s="62">
        <f t="shared" si="23"/>
        <v>0.125</v>
      </c>
      <c r="R55" s="62">
        <f t="shared" si="24"/>
        <v>2.5000000000000001E-2</v>
      </c>
      <c r="S55" s="62">
        <f t="shared" si="21"/>
        <v>0.875</v>
      </c>
      <c r="T55" s="62">
        <f t="shared" si="22"/>
        <v>2.5000000000000001E-2</v>
      </c>
      <c r="U55">
        <v>1</v>
      </c>
      <c r="AU55" s="1">
        <v>38</v>
      </c>
      <c r="AV55" s="75">
        <f t="shared" ca="1" si="11"/>
        <v>0.50097340875679164</v>
      </c>
      <c r="AW55" s="75">
        <f t="shared" ca="1" si="12"/>
        <v>36.233842513334992</v>
      </c>
      <c r="AX55" s="75">
        <f t="shared" ca="1" si="13"/>
        <v>23.807455742198211</v>
      </c>
      <c r="AY55" s="75">
        <v>41.331092033392281</v>
      </c>
      <c r="AZ55" s="75">
        <v>22.988486506717592</v>
      </c>
      <c r="BT55" s="1">
        <v>50</v>
      </c>
      <c r="BU55" s="1">
        <f t="shared" ca="1" si="0"/>
        <v>31.552941039188269</v>
      </c>
      <c r="BV55" s="1">
        <f t="shared" ca="1" si="20"/>
        <v>19.220825811519386</v>
      </c>
    </row>
    <row r="56" spans="1:74" x14ac:dyDescent="0.25">
      <c r="A56" s="1">
        <v>3</v>
      </c>
      <c r="B56" s="62">
        <f t="shared" ca="1" si="26"/>
        <v>0.12851799419832621</v>
      </c>
      <c r="C56" s="75">
        <f t="shared" ca="1" si="27"/>
        <v>30.139419892641609</v>
      </c>
      <c r="D56" s="75">
        <v>37.486554695984438</v>
      </c>
      <c r="E56" s="75">
        <f t="shared" ca="1" si="28"/>
        <v>16.34453923008013</v>
      </c>
      <c r="F56" s="75">
        <v>33.836786693345786</v>
      </c>
      <c r="H56" s="75">
        <f>H55+$BC$18</f>
        <v>15.967741935483872</v>
      </c>
      <c r="I56" s="1">
        <f ca="1"/>
        <v>0</v>
      </c>
      <c r="J56" s="1">
        <v>0</v>
      </c>
      <c r="K56" s="1">
        <f ca="1"/>
        <v>116</v>
      </c>
      <c r="L56" s="1">
        <v>102</v>
      </c>
      <c r="P56" s="71">
        <f t="shared" si="25"/>
        <v>31</v>
      </c>
      <c r="Q56" s="62">
        <f t="shared" si="23"/>
        <v>0.1517037037037037</v>
      </c>
      <c r="R56" s="62">
        <f t="shared" si="24"/>
        <v>2.8444444444444446E-2</v>
      </c>
      <c r="S56" s="62">
        <f t="shared" si="21"/>
        <v>0.89837037037037037</v>
      </c>
      <c r="T56" s="62">
        <f t="shared" si="22"/>
        <v>2.1777777777777781E-2</v>
      </c>
      <c r="U56">
        <v>1</v>
      </c>
      <c r="AU56" s="1">
        <v>39</v>
      </c>
      <c r="AV56" s="75">
        <f t="shared" ca="1" si="11"/>
        <v>0.78206378894678119</v>
      </c>
      <c r="AW56" s="75">
        <f t="shared" ca="1" si="12"/>
        <v>41.530311156337817</v>
      </c>
      <c r="AX56" s="75">
        <f t="shared" ca="1" si="13"/>
        <v>30.994908427721832</v>
      </c>
      <c r="AY56" s="75">
        <v>42.55772416914494</v>
      </c>
      <c r="AZ56" s="75">
        <v>27.19334045591917</v>
      </c>
      <c r="BT56" s="1">
        <v>51</v>
      </c>
      <c r="BU56" s="1">
        <f t="shared" ca="1" si="0"/>
        <v>39.413997401821618</v>
      </c>
      <c r="BV56" s="1">
        <f t="shared" ca="1" si="20"/>
        <v>23.921278113344979</v>
      </c>
    </row>
    <row r="57" spans="1:74" x14ac:dyDescent="0.25">
      <c r="A57" s="1">
        <v>4</v>
      </c>
      <c r="B57" s="62">
        <f t="shared" ca="1" si="26"/>
        <v>0.50164536778342428</v>
      </c>
      <c r="C57" s="75">
        <f t="shared" ca="1" si="27"/>
        <v>38.837105767502244</v>
      </c>
      <c r="D57" s="75">
        <v>20.517309751643666</v>
      </c>
      <c r="E57" s="75">
        <f t="shared" ca="1" si="28"/>
        <v>21.215131508258256</v>
      </c>
      <c r="F57" s="75">
        <v>15.50588587831459</v>
      </c>
      <c r="H57" s="75">
        <f t="shared" ref="H57:H85" si="29">H56+$BC$18</f>
        <v>16.935483870967744</v>
      </c>
      <c r="I57" s="1">
        <f ca="1"/>
        <v>0</v>
      </c>
      <c r="J57" s="1">
        <v>0</v>
      </c>
      <c r="K57" s="1">
        <f ca="1"/>
        <v>79</v>
      </c>
      <c r="L57" s="1">
        <v>87</v>
      </c>
      <c r="P57" s="71">
        <f t="shared" si="25"/>
        <v>32</v>
      </c>
      <c r="Q57" s="62">
        <f t="shared" si="23"/>
        <v>0.18196296296296294</v>
      </c>
      <c r="R57" s="62">
        <f t="shared" si="24"/>
        <v>3.2111111111111111E-2</v>
      </c>
      <c r="S57" s="62">
        <f t="shared" si="21"/>
        <v>0.91862962962962957</v>
      </c>
      <c r="T57" s="62">
        <f t="shared" si="22"/>
        <v>1.8777777777777782E-2</v>
      </c>
      <c r="U57">
        <v>1</v>
      </c>
      <c r="AU57" s="1">
        <v>40</v>
      </c>
      <c r="AV57" s="75">
        <f t="shared" ca="1" si="11"/>
        <v>0.45696183560066317</v>
      </c>
      <c r="AW57" s="75">
        <f t="shared" ca="1" si="12"/>
        <v>35.279685698762613</v>
      </c>
      <c r="AX57" s="75">
        <f t="shared" ca="1" si="13"/>
        <v>22.892663028772482</v>
      </c>
      <c r="AY57" s="75">
        <v>40.717067589316009</v>
      </c>
      <c r="AZ57" s="75">
        <v>36.994122994957202</v>
      </c>
      <c r="BT57" s="1">
        <v>52</v>
      </c>
      <c r="BU57" s="1">
        <f t="shared" ca="1" si="0"/>
        <v>26.483320705032416</v>
      </c>
      <c r="BV57" s="1">
        <f t="shared" ca="1" si="20"/>
        <v>32.780260504153638</v>
      </c>
    </row>
    <row r="58" spans="1:74" x14ac:dyDescent="0.25">
      <c r="A58" s="1">
        <v>5</v>
      </c>
      <c r="B58" s="62">
        <f t="shared" ca="1" si="26"/>
        <v>0.30442673833361433</v>
      </c>
      <c r="C58" s="75">
        <f t="shared" ca="1" si="27"/>
        <v>35.1812867368198</v>
      </c>
      <c r="D58" s="75">
        <v>35.012127008550884</v>
      </c>
      <c r="E58" s="75">
        <f t="shared" ca="1" si="28"/>
        <v>18.419148995312941</v>
      </c>
      <c r="F58" s="75">
        <v>32.868701644824874</v>
      </c>
      <c r="H58" s="75">
        <f t="shared" si="29"/>
        <v>17.903225806451616</v>
      </c>
      <c r="I58" s="1">
        <f ca="1"/>
        <v>2</v>
      </c>
      <c r="J58" s="1">
        <v>0</v>
      </c>
      <c r="K58" s="1">
        <f ca="1"/>
        <v>86</v>
      </c>
      <c r="L58" s="1">
        <v>91</v>
      </c>
      <c r="P58" s="71">
        <f t="shared" si="25"/>
        <v>33</v>
      </c>
      <c r="Q58" s="62">
        <f t="shared" si="23"/>
        <v>0.216</v>
      </c>
      <c r="R58" s="62">
        <f t="shared" si="24"/>
        <v>3.5999999999999997E-2</v>
      </c>
      <c r="S58" s="62">
        <f t="shared" si="21"/>
        <v>0.93599999999999994</v>
      </c>
      <c r="T58" s="62">
        <f t="shared" si="22"/>
        <v>1.6000000000000004E-2</v>
      </c>
      <c r="U58">
        <v>1</v>
      </c>
      <c r="AU58" s="1">
        <v>41</v>
      </c>
      <c r="AV58" s="75">
        <f t="shared" ca="1" si="11"/>
        <v>0.77001440235699969</v>
      </c>
      <c r="AW58" s="75">
        <f t="shared" ca="1" si="12"/>
        <v>41.32513935616106</v>
      </c>
      <c r="AX58" s="75">
        <f t="shared" ca="1" si="13"/>
        <v>30.612955901968597</v>
      </c>
      <c r="AY58" s="75">
        <v>35.845322322307013</v>
      </c>
      <c r="AZ58" s="75">
        <v>16.066026321625085</v>
      </c>
      <c r="BT58" s="1">
        <v>53</v>
      </c>
      <c r="BU58" s="1">
        <f t="shared" ca="1" si="0"/>
        <v>35.464851047792479</v>
      </c>
      <c r="BV58" s="1">
        <f t="shared" ca="1" si="20"/>
        <v>25.731464308072248</v>
      </c>
    </row>
    <row r="59" spans="1:74" x14ac:dyDescent="0.25">
      <c r="A59" s="1">
        <v>6</v>
      </c>
      <c r="B59" s="62">
        <f t="shared" ca="1" si="26"/>
        <v>0.94576210637531077</v>
      </c>
      <c r="C59" s="75">
        <f t="shared" ca="1" si="27"/>
        <v>44.447508635018458</v>
      </c>
      <c r="D59" s="75">
        <v>42.17657823074363</v>
      </c>
      <c r="E59" s="75">
        <f t="shared" ca="1" si="28"/>
        <v>33.644083433371904</v>
      </c>
      <c r="F59" s="75">
        <v>29.678010394752693</v>
      </c>
      <c r="H59" s="75">
        <f t="shared" si="29"/>
        <v>18.870967741935488</v>
      </c>
      <c r="I59" s="1">
        <f ca="1"/>
        <v>1</v>
      </c>
      <c r="J59" s="1">
        <v>0</v>
      </c>
      <c r="K59" s="1">
        <f ca="1"/>
        <v>60</v>
      </c>
      <c r="L59" s="1">
        <v>65</v>
      </c>
      <c r="P59" s="71">
        <f t="shared" si="25"/>
        <v>34</v>
      </c>
      <c r="Q59" s="62">
        <f t="shared" si="23"/>
        <v>0.25403703703703701</v>
      </c>
      <c r="R59" s="62">
        <f t="shared" si="24"/>
        <v>4.0111111111111111E-2</v>
      </c>
      <c r="S59" s="62">
        <f t="shared" si="21"/>
        <v>0.95070370370370372</v>
      </c>
      <c r="T59" s="62">
        <f t="shared" si="22"/>
        <v>1.3444444444444443E-2</v>
      </c>
      <c r="U59">
        <v>1</v>
      </c>
      <c r="AU59" s="1">
        <v>42</v>
      </c>
      <c r="AV59" s="75">
        <f t="shared" ca="1" si="11"/>
        <v>0.75309712615000646</v>
      </c>
      <c r="AW59" s="75">
        <f t="shared" ca="1" si="12"/>
        <v>41.03435064554148</v>
      </c>
      <c r="AX59" s="75">
        <f t="shared" ca="1" si="13"/>
        <v>30.093203346627611</v>
      </c>
      <c r="AY59" s="75">
        <v>31.842984983662081</v>
      </c>
      <c r="AZ59" s="75">
        <v>30.161349720859768</v>
      </c>
      <c r="BT59" s="1">
        <v>54</v>
      </c>
      <c r="BU59" s="1">
        <f t="shared" ca="1" si="0"/>
        <v>36.459653722333357</v>
      </c>
      <c r="BV59" s="1">
        <f t="shared" ca="1" si="20"/>
        <v>16.893581741851321</v>
      </c>
    </row>
    <row r="60" spans="1:74" x14ac:dyDescent="0.25">
      <c r="A60" s="1">
        <v>7</v>
      </c>
      <c r="B60" s="62">
        <f t="shared" ca="1" si="26"/>
        <v>0.18286493681495986</v>
      </c>
      <c r="C60" s="75">
        <f t="shared" ca="1" si="27"/>
        <v>32.028042866701185</v>
      </c>
      <c r="D60" s="75">
        <v>37.584217015998526</v>
      </c>
      <c r="E60" s="75">
        <f t="shared" ca="1" si="28"/>
        <v>16.953035151421052</v>
      </c>
      <c r="F60" s="75">
        <v>19.631446757577397</v>
      </c>
      <c r="H60" s="75">
        <f t="shared" si="29"/>
        <v>19.838709677419359</v>
      </c>
      <c r="I60" s="1">
        <f ca="1"/>
        <v>2</v>
      </c>
      <c r="J60" s="1">
        <v>2</v>
      </c>
      <c r="K60" s="1">
        <f ca="1"/>
        <v>69</v>
      </c>
      <c r="L60" s="1">
        <v>78</v>
      </c>
      <c r="P60" s="71">
        <f t="shared" si="25"/>
        <v>35</v>
      </c>
      <c r="Q60" s="62">
        <f t="shared" si="23"/>
        <v>0.29629629629629628</v>
      </c>
      <c r="R60" s="62">
        <f t="shared" si="24"/>
        <v>4.4444444444444446E-2</v>
      </c>
      <c r="S60" s="62">
        <f t="shared" si="21"/>
        <v>0.96296296296296302</v>
      </c>
      <c r="T60" s="62">
        <f t="shared" si="22"/>
        <v>1.1111111111111112E-2</v>
      </c>
      <c r="U60">
        <v>1</v>
      </c>
      <c r="AU60" s="1">
        <v>43</v>
      </c>
      <c r="AV60" s="75">
        <f t="shared" ca="1" si="11"/>
        <v>0.28002798439193799</v>
      </c>
      <c r="AW60" s="75">
        <f t="shared" ca="1" si="12"/>
        <v>30.875301129513865</v>
      </c>
      <c r="AX60" s="75">
        <f t="shared" ca="1" si="13"/>
        <v>19.544650580923943</v>
      </c>
      <c r="AY60" s="75">
        <v>40.190141368975077</v>
      </c>
      <c r="AZ60" s="75">
        <v>15.651766817870822</v>
      </c>
      <c r="BT60" s="1">
        <v>55</v>
      </c>
      <c r="BU60" s="1">
        <f t="shared" ca="1" si="0"/>
        <v>44.467678742020979</v>
      </c>
      <c r="BV60" s="1">
        <f t="shared" ca="1" si="20"/>
        <v>23.724217607820776</v>
      </c>
    </row>
    <row r="61" spans="1:74" x14ac:dyDescent="0.25">
      <c r="A61" s="1">
        <v>8</v>
      </c>
      <c r="B61" s="62">
        <f t="shared" ca="1" si="26"/>
        <v>0.63462692212297378</v>
      </c>
      <c r="C61" s="75">
        <f t="shared" ca="1" si="27"/>
        <v>40.780663203225082</v>
      </c>
      <c r="D61" s="75">
        <v>39.651318247630869</v>
      </c>
      <c r="E61" s="75">
        <f t="shared" ca="1" si="28"/>
        <v>23.552989259497682</v>
      </c>
      <c r="F61" s="75">
        <v>18.473811058680496</v>
      </c>
      <c r="H61" s="75">
        <f t="shared" si="29"/>
        <v>20.806451612903231</v>
      </c>
      <c r="I61" s="1">
        <f ca="1"/>
        <v>6</v>
      </c>
      <c r="J61" s="1">
        <v>4</v>
      </c>
      <c r="K61" s="1">
        <f ca="1"/>
        <v>62</v>
      </c>
      <c r="L61" s="1">
        <v>61</v>
      </c>
      <c r="P61" s="71">
        <f t="shared" si="25"/>
        <v>36</v>
      </c>
      <c r="Q61" s="62">
        <f t="shared" si="23"/>
        <v>0.34299999999999992</v>
      </c>
      <c r="R61" s="62">
        <f t="shared" si="24"/>
        <v>4.8999999999999995E-2</v>
      </c>
      <c r="S61" s="62">
        <f t="shared" si="21"/>
        <v>0.97299999999999998</v>
      </c>
      <c r="T61" s="62">
        <f t="shared" si="22"/>
        <v>8.9999999999999993E-3</v>
      </c>
      <c r="U61">
        <v>1</v>
      </c>
      <c r="AU61" s="1">
        <v>44</v>
      </c>
      <c r="AV61" s="75">
        <f t="shared" ca="1" si="11"/>
        <v>2.5671247410525511E-2</v>
      </c>
      <c r="AW61" s="75">
        <f t="shared" ca="1" si="12"/>
        <v>19.806674803798668</v>
      </c>
      <c r="AX61" s="75">
        <f t="shared" ca="1" si="13"/>
        <v>15.387572248622924</v>
      </c>
      <c r="AY61" s="75">
        <v>44.866429943203144</v>
      </c>
      <c r="AZ61" s="75">
        <v>38.664927587524076</v>
      </c>
      <c r="BT61" s="1">
        <v>56</v>
      </c>
      <c r="BU61" s="1">
        <f t="shared" ca="1" si="0"/>
        <v>33.91583028557676</v>
      </c>
      <c r="BV61" s="1">
        <f t="shared" ca="1" si="20"/>
        <v>26.038319307773243</v>
      </c>
    </row>
    <row r="62" spans="1:74" x14ac:dyDescent="0.25">
      <c r="A62" s="1">
        <v>9</v>
      </c>
      <c r="B62" s="62">
        <f t="shared" ca="1" si="26"/>
        <v>0.41515809153603822</v>
      </c>
      <c r="C62" s="75">
        <f t="shared" ca="1" si="27"/>
        <v>37.379948887894365</v>
      </c>
      <c r="D62" s="75">
        <v>44.746719304421234</v>
      </c>
      <c r="E62" s="75">
        <f t="shared" ca="1" si="28"/>
        <v>19.91192053557166</v>
      </c>
      <c r="F62" s="75">
        <v>19.94966646752281</v>
      </c>
      <c r="H62" s="75">
        <f t="shared" si="29"/>
        <v>21.774193548387103</v>
      </c>
      <c r="I62" s="1">
        <f ca="1"/>
        <v>3</v>
      </c>
      <c r="J62" s="1">
        <v>0</v>
      </c>
      <c r="K62" s="1">
        <f ca="1"/>
        <v>73</v>
      </c>
      <c r="L62" s="1">
        <v>59</v>
      </c>
      <c r="P62" s="71">
        <f t="shared" si="25"/>
        <v>37</v>
      </c>
      <c r="Q62" s="62">
        <f t="shared" si="23"/>
        <v>0.39437037037037026</v>
      </c>
      <c r="R62" s="62">
        <f t="shared" si="24"/>
        <v>5.3777777777777772E-2</v>
      </c>
      <c r="S62" s="62">
        <f t="shared" si="21"/>
        <v>0.98103703703703704</v>
      </c>
      <c r="T62" s="62">
        <f t="shared" si="22"/>
        <v>7.1111111111111115E-3</v>
      </c>
      <c r="U62">
        <v>1</v>
      </c>
      <c r="AU62" s="1">
        <v>45</v>
      </c>
      <c r="AV62" s="75">
        <f t="shared" ca="1" si="11"/>
        <v>0.81934447077952055</v>
      </c>
      <c r="AW62" s="75">
        <f t="shared" ca="1" si="12"/>
        <v>42.155294579539522</v>
      </c>
      <c r="AX62" s="75">
        <f t="shared" ca="1" si="13"/>
        <v>32.248922543626698</v>
      </c>
      <c r="AY62" s="75">
        <v>29.591128740828871</v>
      </c>
      <c r="AZ62" s="75">
        <v>16.41725533074883</v>
      </c>
      <c r="BT62" s="1">
        <v>57</v>
      </c>
      <c r="BU62" s="1">
        <f t="shared" ca="1" si="0"/>
        <v>44.395409858000704</v>
      </c>
      <c r="BV62" s="1">
        <f t="shared" ca="1" si="20"/>
        <v>22.467912025270785</v>
      </c>
    </row>
    <row r="63" spans="1:74" x14ac:dyDescent="0.25">
      <c r="A63" s="1">
        <v>10</v>
      </c>
      <c r="B63" s="62">
        <f t="shared" ca="1" si="26"/>
        <v>0.96351955852447579</v>
      </c>
      <c r="C63" s="75">
        <f t="shared" ca="1" si="27"/>
        <v>44.630667357594056</v>
      </c>
      <c r="D63" s="75">
        <v>39.347728497713156</v>
      </c>
      <c r="E63" s="75">
        <f t="shared" ca="1" si="28"/>
        <v>35.050346653696764</v>
      </c>
      <c r="F63" s="75">
        <v>24.299196853182806</v>
      </c>
      <c r="H63" s="75">
        <f t="shared" si="29"/>
        <v>22.741935483870975</v>
      </c>
      <c r="I63" s="1">
        <f ca="1"/>
        <v>9</v>
      </c>
      <c r="J63" s="1">
        <v>10</v>
      </c>
      <c r="K63" s="1">
        <f ca="1"/>
        <v>48</v>
      </c>
      <c r="L63" s="1">
        <v>61</v>
      </c>
      <c r="P63" s="71">
        <f t="shared" si="25"/>
        <v>38</v>
      </c>
      <c r="Q63" s="62">
        <f t="shared" si="23"/>
        <v>0.45062962962962971</v>
      </c>
      <c r="R63" s="62">
        <f t="shared" si="24"/>
        <v>5.877777777777779E-2</v>
      </c>
      <c r="S63" s="62">
        <f t="shared" si="21"/>
        <v>0.98729629629629634</v>
      </c>
      <c r="T63" s="62">
        <f t="shared" si="22"/>
        <v>5.4444444444444453E-3</v>
      </c>
      <c r="U63">
        <v>1</v>
      </c>
      <c r="AU63" s="1">
        <v>46</v>
      </c>
      <c r="AV63" s="75">
        <f t="shared" ca="1" si="11"/>
        <v>0.50010498029916362</v>
      </c>
      <c r="AW63" s="75">
        <f t="shared" ca="1" si="12"/>
        <v>36.215430287157673</v>
      </c>
      <c r="AX63" s="75">
        <f t="shared" ca="1" si="13"/>
        <v>23.789023649752639</v>
      </c>
      <c r="AY63" s="75">
        <v>34.674347162382425</v>
      </c>
      <c r="AZ63" s="75">
        <v>25.047768776403334</v>
      </c>
      <c r="BT63" s="1">
        <v>58</v>
      </c>
      <c r="BU63" s="1">
        <f t="shared" ca="1" si="0"/>
        <v>22.433732338453773</v>
      </c>
      <c r="BV63" s="1">
        <f t="shared" ca="1" si="20"/>
        <v>24.952876694835112</v>
      </c>
    </row>
    <row r="64" spans="1:74" x14ac:dyDescent="0.25">
      <c r="A64" s="1">
        <v>11</v>
      </c>
      <c r="B64" s="62">
        <f t="shared" ca="1" si="26"/>
        <v>0.48919191068030732</v>
      </c>
      <c r="C64" s="75">
        <f t="shared" ca="1" si="27"/>
        <v>38.638196780058259</v>
      </c>
      <c r="D64" s="75">
        <v>27.084728774809953</v>
      </c>
      <c r="E64" s="75">
        <f t="shared" ca="1" si="28"/>
        <v>21.018638074709212</v>
      </c>
      <c r="F64" s="75">
        <v>16.190315545699864</v>
      </c>
      <c r="H64" s="75">
        <f t="shared" si="29"/>
        <v>23.709677419354847</v>
      </c>
      <c r="I64" s="1">
        <f ca="1"/>
        <v>11</v>
      </c>
      <c r="J64" s="1">
        <v>7</v>
      </c>
      <c r="K64" s="1">
        <f ca="1"/>
        <v>48</v>
      </c>
      <c r="L64" s="1">
        <v>48</v>
      </c>
      <c r="P64" s="71">
        <f t="shared" si="25"/>
        <v>39</v>
      </c>
      <c r="Q64" s="62">
        <f t="shared" si="23"/>
        <v>0.51200000000000012</v>
      </c>
      <c r="R64" s="62">
        <f t="shared" si="24"/>
        <v>6.4000000000000015E-2</v>
      </c>
      <c r="S64" s="62">
        <f t="shared" si="21"/>
        <v>0.99199999999999999</v>
      </c>
      <c r="T64" s="62">
        <f t="shared" si="22"/>
        <v>4.000000000000001E-3</v>
      </c>
      <c r="U64">
        <v>1</v>
      </c>
      <c r="AU64" s="1">
        <v>47</v>
      </c>
      <c r="AV64" s="75">
        <f t="shared" ca="1" si="11"/>
        <v>0.66968561856180076</v>
      </c>
      <c r="AW64" s="75">
        <f t="shared" ca="1" si="12"/>
        <v>39.550296468792808</v>
      </c>
      <c r="AX64" s="75">
        <f t="shared" ca="1" si="13"/>
        <v>27.758104997002818</v>
      </c>
      <c r="AY64" s="75">
        <v>41.973799032853258</v>
      </c>
      <c r="AZ64" s="75">
        <v>36.251822388917496</v>
      </c>
      <c r="BT64" s="1">
        <v>59</v>
      </c>
      <c r="BU64" s="1">
        <f t="shared" ca="1" si="0"/>
        <v>22.097530196128982</v>
      </c>
      <c r="BV64" s="1">
        <f t="shared" ca="1" si="20"/>
        <v>35.262522333454172</v>
      </c>
    </row>
    <row r="65" spans="1:74" x14ac:dyDescent="0.25">
      <c r="A65" s="1">
        <v>12</v>
      </c>
      <c r="B65" s="62">
        <f t="shared" ca="1" si="26"/>
        <v>0.79243944715374526</v>
      </c>
      <c r="C65" s="75">
        <f t="shared" ca="1" si="27"/>
        <v>42.761522719806507</v>
      </c>
      <c r="D65" s="75">
        <v>34.837108748995021</v>
      </c>
      <c r="E65" s="75">
        <f t="shared" ca="1" si="28"/>
        <v>27.237550304632649</v>
      </c>
      <c r="F65" s="75">
        <v>19.714608872760166</v>
      </c>
      <c r="H65" s="75">
        <f t="shared" si="29"/>
        <v>24.677419354838719</v>
      </c>
      <c r="I65" s="1">
        <f ca="1"/>
        <v>10</v>
      </c>
      <c r="J65" s="1">
        <v>9</v>
      </c>
      <c r="K65" s="1">
        <f ca="1"/>
        <v>49</v>
      </c>
      <c r="L65" s="1">
        <v>48</v>
      </c>
      <c r="P65" s="71">
        <f t="shared" si="25"/>
        <v>40</v>
      </c>
      <c r="Q65" s="62">
        <f t="shared" si="23"/>
        <v>0.57870370370370383</v>
      </c>
      <c r="R65" s="62">
        <f t="shared" si="24"/>
        <v>6.9444444444444461E-2</v>
      </c>
      <c r="S65" s="62">
        <f t="shared" si="21"/>
        <v>0.99537037037037035</v>
      </c>
      <c r="T65" s="62">
        <f t="shared" si="22"/>
        <v>2.7777777777777779E-3</v>
      </c>
      <c r="U65">
        <v>1</v>
      </c>
      <c r="AU65" s="1">
        <v>48</v>
      </c>
      <c r="AV65" s="75">
        <f t="shared" ca="1" si="11"/>
        <v>0.13810115719528704</v>
      </c>
      <c r="AW65" s="75">
        <f t="shared" ca="1" si="12"/>
        <v>26.148589214593848</v>
      </c>
      <c r="AX65" s="75">
        <f t="shared" ca="1" si="13"/>
        <v>17.148447825583549</v>
      </c>
      <c r="AY65" s="75">
        <v>26.435920324832566</v>
      </c>
      <c r="AZ65" s="75">
        <v>24.27184498761925</v>
      </c>
      <c r="BT65" s="1">
        <v>60</v>
      </c>
      <c r="BU65" s="1">
        <f t="shared" ca="1" si="0"/>
        <v>34.818663320972583</v>
      </c>
      <c r="BV65" s="1">
        <f t="shared" ca="1" si="20"/>
        <v>40.947469404269135</v>
      </c>
    </row>
    <row r="66" spans="1:74" x14ac:dyDescent="0.25">
      <c r="A66" s="1">
        <v>13</v>
      </c>
      <c r="B66" s="62">
        <f t="shared" ca="1" si="26"/>
        <v>0.78220477723888993</v>
      </c>
      <c r="C66" s="75">
        <f t="shared" ca="1" si="27"/>
        <v>42.641487431781798</v>
      </c>
      <c r="D66" s="75">
        <v>41.532880208913873</v>
      </c>
      <c r="E66" s="75">
        <f t="shared" ca="1" si="28"/>
        <v>26.950270219334268</v>
      </c>
      <c r="F66" s="75">
        <v>22.851202729731902</v>
      </c>
      <c r="H66" s="75">
        <f t="shared" si="29"/>
        <v>25.645161290322591</v>
      </c>
      <c r="I66" s="1">
        <f ca="1"/>
        <v>19</v>
      </c>
      <c r="J66" s="1">
        <v>10</v>
      </c>
      <c r="K66" s="1">
        <f ca="1"/>
        <v>38</v>
      </c>
      <c r="L66" s="1">
        <v>44</v>
      </c>
      <c r="P66" s="71">
        <f t="shared" si="25"/>
        <v>41</v>
      </c>
      <c r="Q66" s="62">
        <f t="shared" si="23"/>
        <v>0.65096296296296308</v>
      </c>
      <c r="R66" s="62">
        <f t="shared" si="24"/>
        <v>7.5111111111111128E-2</v>
      </c>
      <c r="S66" s="62">
        <f t="shared" si="21"/>
        <v>0.99762962962962964</v>
      </c>
      <c r="T66" s="62">
        <f t="shared" si="22"/>
        <v>1.7777777777777779E-3</v>
      </c>
      <c r="U66">
        <v>1</v>
      </c>
      <c r="AU66" s="1">
        <v>49</v>
      </c>
      <c r="AV66" s="75">
        <f t="shared" ca="1" si="11"/>
        <v>0.77424102981127318</v>
      </c>
      <c r="AW66" s="75">
        <f t="shared" ca="1" si="12"/>
        <v>41.397290141795722</v>
      </c>
      <c r="AX66" s="75">
        <f t="shared" ca="1" si="13"/>
        <v>30.745769990285197</v>
      </c>
      <c r="AY66" s="75">
        <v>34.935187435862019</v>
      </c>
      <c r="AZ66" s="75">
        <v>20.900041333704895</v>
      </c>
      <c r="BT66" s="1">
        <v>61</v>
      </c>
      <c r="BU66" s="1">
        <f t="shared" ca="1" si="0"/>
        <v>43.421043002669336</v>
      </c>
      <c r="BV66" s="1">
        <f t="shared" ca="1" si="20"/>
        <v>23.28948055869056</v>
      </c>
    </row>
    <row r="67" spans="1:74" x14ac:dyDescent="0.25">
      <c r="A67" s="1">
        <v>14</v>
      </c>
      <c r="B67" s="62">
        <f t="shared" ca="1" si="26"/>
        <v>0.57245739726969491</v>
      </c>
      <c r="C67" s="75">
        <f t="shared" ca="1" si="27"/>
        <v>39.90972761555534</v>
      </c>
      <c r="D67" s="75">
        <v>44.635332964754923</v>
      </c>
      <c r="E67" s="75">
        <f t="shared" ca="1" si="28"/>
        <v>22.399690482664461</v>
      </c>
      <c r="F67" s="75">
        <v>22.762826333108723</v>
      </c>
      <c r="H67" s="75">
        <f t="shared" si="29"/>
        <v>26.612903225806463</v>
      </c>
      <c r="I67" s="1">
        <f ca="1"/>
        <v>18</v>
      </c>
      <c r="J67" s="1">
        <v>15</v>
      </c>
      <c r="K67" s="1">
        <f ca="1"/>
        <v>29</v>
      </c>
      <c r="L67" s="1">
        <v>43</v>
      </c>
      <c r="P67" s="71">
        <f t="shared" si="25"/>
        <v>42</v>
      </c>
      <c r="Q67" s="62">
        <f t="shared" si="23"/>
        <v>0.72900000000000009</v>
      </c>
      <c r="R67" s="62">
        <f t="shared" si="24"/>
        <v>8.1000000000000016E-2</v>
      </c>
      <c r="S67" s="62">
        <f t="shared" si="21"/>
        <v>0.999</v>
      </c>
      <c r="T67" s="62">
        <f t="shared" si="22"/>
        <v>1.0000000000000002E-3</v>
      </c>
      <c r="U67">
        <v>1</v>
      </c>
      <c r="AU67" s="1">
        <v>50</v>
      </c>
      <c r="AV67" s="75">
        <f t="shared" ca="1" si="11"/>
        <v>0.19720479571056448</v>
      </c>
      <c r="AW67" s="75">
        <f t="shared" ca="1" si="12"/>
        <v>28.32232397667569</v>
      </c>
      <c r="AX67" s="75">
        <f t="shared" ca="1" si="13"/>
        <v>18.120348144730521</v>
      </c>
      <c r="AY67" s="75">
        <v>44.26338876061412</v>
      </c>
      <c r="AZ67" s="75">
        <v>36.604221498780447</v>
      </c>
      <c r="BT67" s="1">
        <v>62</v>
      </c>
      <c r="BU67" s="1">
        <f t="shared" ca="1" si="0"/>
        <v>34.503920955245697</v>
      </c>
      <c r="BV67" s="1">
        <f t="shared" ca="1" si="20"/>
        <v>31.070374160012129</v>
      </c>
    </row>
    <row r="68" spans="1:74" x14ac:dyDescent="0.25">
      <c r="A68" s="1">
        <v>15</v>
      </c>
      <c r="B68" s="62">
        <f t="shared" ca="1" si="26"/>
        <v>0.1353697546107534</v>
      </c>
      <c r="C68" s="75">
        <f t="shared" ca="1" si="27"/>
        <v>30.403821189416114</v>
      </c>
      <c r="D68" s="75">
        <v>34.488475818381403</v>
      </c>
      <c r="E68" s="75">
        <f t="shared" ca="1" si="28"/>
        <v>16.419835168515167</v>
      </c>
      <c r="F68" s="75">
        <v>18.90738322681489</v>
      </c>
      <c r="H68" s="75">
        <f t="shared" si="29"/>
        <v>27.580645161290334</v>
      </c>
      <c r="I68" s="1">
        <f ca="1"/>
        <v>15</v>
      </c>
      <c r="J68" s="1">
        <v>11</v>
      </c>
      <c r="K68" s="1">
        <f ca="1"/>
        <v>47</v>
      </c>
      <c r="L68" s="1">
        <v>28</v>
      </c>
      <c r="P68" s="71">
        <f t="shared" si="25"/>
        <v>43</v>
      </c>
      <c r="Q68" s="62">
        <f t="shared" si="23"/>
        <v>0.81303703703703711</v>
      </c>
      <c r="R68" s="62">
        <f t="shared" si="24"/>
        <v>8.7111111111111125E-2</v>
      </c>
      <c r="S68" s="62">
        <f t="shared" si="21"/>
        <v>0.99970370370370365</v>
      </c>
      <c r="T68" s="62">
        <f t="shared" si="22"/>
        <v>4.4444444444444447E-4</v>
      </c>
      <c r="U68">
        <v>1</v>
      </c>
      <c r="AU68" s="1">
        <v>51</v>
      </c>
      <c r="AV68" s="75">
        <f t="shared" ca="1" si="11"/>
        <v>0.97169395430037497</v>
      </c>
      <c r="AW68" s="75">
        <f t="shared" ca="1" si="12"/>
        <v>44.572361401659109</v>
      </c>
      <c r="AX68" s="75">
        <f t="shared" ca="1" si="13"/>
        <v>39.952679807099365</v>
      </c>
      <c r="AY68" s="75">
        <v>43.646613173995995</v>
      </c>
      <c r="AZ68" s="75">
        <v>31.152890838970677</v>
      </c>
      <c r="BT68" s="1">
        <v>63</v>
      </c>
      <c r="BU68" s="1">
        <f t="shared" ca="1" si="0"/>
        <v>40.352218359294774</v>
      </c>
      <c r="BV68" s="1">
        <f t="shared" ca="1" si="20"/>
        <v>22.096291297301256</v>
      </c>
    </row>
    <row r="69" spans="1:74" x14ac:dyDescent="0.25">
      <c r="A69" s="1">
        <v>16</v>
      </c>
      <c r="B69" s="62">
        <f t="shared" ca="1" si="26"/>
        <v>0.22750667618029596</v>
      </c>
      <c r="C69" s="75">
        <f t="shared" ca="1" si="27"/>
        <v>33.314116390452455</v>
      </c>
      <c r="D69" s="75">
        <v>22.795524011538248</v>
      </c>
      <c r="E69" s="75">
        <f t="shared" ca="1" si="28"/>
        <v>17.473383458753201</v>
      </c>
      <c r="F69" s="75">
        <v>21.370852613433755</v>
      </c>
      <c r="H69" s="75">
        <f>H68+$BC$18</f>
        <v>28.548387096774206</v>
      </c>
      <c r="I69" s="1">
        <f ca="1"/>
        <v>20</v>
      </c>
      <c r="J69" s="1">
        <v>23</v>
      </c>
      <c r="K69" s="1">
        <f ca="1"/>
        <v>19</v>
      </c>
      <c r="L69" s="1">
        <v>23</v>
      </c>
      <c r="P69" s="71">
        <f t="shared" si="25"/>
        <v>44</v>
      </c>
      <c r="Q69" s="62">
        <f t="shared" si="23"/>
        <v>0.90329629629629626</v>
      </c>
      <c r="R69" s="62">
        <f t="shared" si="24"/>
        <v>9.3444444444444441E-2</v>
      </c>
      <c r="S69" s="62">
        <f t="shared" si="21"/>
        <v>0.99996296296296294</v>
      </c>
      <c r="T69" s="62">
        <f t="shared" si="22"/>
        <v>1.1111111111111112E-4</v>
      </c>
      <c r="U69">
        <v>1</v>
      </c>
      <c r="AU69" s="1">
        <v>52</v>
      </c>
      <c r="AV69" s="75">
        <f t="shared" ca="1" si="11"/>
        <v>0.58706322092820162</v>
      </c>
      <c r="AW69" s="75">
        <f t="shared" ca="1" si="12"/>
        <v>37.98601528833089</v>
      </c>
      <c r="AX69" s="75">
        <f t="shared" ca="1" si="13"/>
        <v>25.721952869530107</v>
      </c>
      <c r="AY69" s="75">
        <v>42.245661578288718</v>
      </c>
      <c r="AZ69" s="75">
        <v>36.522844045291819</v>
      </c>
      <c r="BT69" s="1">
        <v>64</v>
      </c>
      <c r="BU69" s="1">
        <f t="shared" ca="1" si="0"/>
        <v>41.989813259572841</v>
      </c>
      <c r="BV69" s="1">
        <f t="shared" ca="1" si="20"/>
        <v>22.567798147156704</v>
      </c>
    </row>
    <row r="70" spans="1:74" x14ac:dyDescent="0.25">
      <c r="A70" s="1">
        <v>17</v>
      </c>
      <c r="B70" s="62">
        <f t="shared" ca="1" si="26"/>
        <v>0.43529541536596339</v>
      </c>
      <c r="C70" s="75">
        <f t="shared" ca="1" si="27"/>
        <v>37.736099040640426</v>
      </c>
      <c r="D70" s="75">
        <v>41.399692165858127</v>
      </c>
      <c r="E70" s="75">
        <f t="shared" ca="1" si="28"/>
        <v>20.203235016404239</v>
      </c>
      <c r="F70" s="75">
        <v>17.258076211328401</v>
      </c>
      <c r="H70" s="75">
        <f t="shared" si="29"/>
        <v>29.516129032258078</v>
      </c>
      <c r="I70" s="1">
        <f ca="1"/>
        <v>16</v>
      </c>
      <c r="J70" s="1">
        <v>17</v>
      </c>
      <c r="K70" s="1">
        <f ca="1"/>
        <v>21</v>
      </c>
      <c r="L70" s="1">
        <v>25</v>
      </c>
      <c r="P70" s="71">
        <f t="shared" si="25"/>
        <v>45</v>
      </c>
      <c r="Q70" s="62">
        <f t="shared" si="23"/>
        <v>1</v>
      </c>
      <c r="R70" s="62">
        <f t="shared" si="24"/>
        <v>0.1</v>
      </c>
      <c r="S70" s="62">
        <f t="shared" si="21"/>
        <v>1</v>
      </c>
      <c r="T70" s="62">
        <f t="shared" si="22"/>
        <v>0</v>
      </c>
      <c r="U70">
        <v>1</v>
      </c>
      <c r="AU70" s="1">
        <v>53</v>
      </c>
      <c r="AV70" s="75">
        <f t="shared" ca="1" si="11"/>
        <v>0.3960316668155428</v>
      </c>
      <c r="AW70" s="75">
        <f t="shared" ca="1" si="12"/>
        <v>33.879314080071566</v>
      </c>
      <c r="AX70" s="75">
        <f t="shared" ca="1" si="13"/>
        <v>21.685380126066573</v>
      </c>
      <c r="AY70" s="75">
        <v>43.652114399185116</v>
      </c>
      <c r="AZ70" s="75">
        <v>15.353851406713002</v>
      </c>
      <c r="BT70" s="1">
        <v>65</v>
      </c>
      <c r="BU70" s="1">
        <f t="shared" ref="BU70:BU133" ca="1" si="30">a+(b-a)*SQRT(RAND())</f>
        <v>34.211645247679726</v>
      </c>
      <c r="BV70" s="1">
        <f t="shared" ref="BV70:BV101" ca="1" si="31">b-(b-a)*SQRT(1-RAND())</f>
        <v>20.670427179458599</v>
      </c>
    </row>
    <row r="71" spans="1:74" x14ac:dyDescent="0.25">
      <c r="A71" s="1">
        <v>18</v>
      </c>
      <c r="B71" s="62">
        <f t="shared" ca="1" si="26"/>
        <v>0.2254221569385898</v>
      </c>
      <c r="C71" s="75">
        <f t="shared" ca="1" si="27"/>
        <v>33.258010607148172</v>
      </c>
      <c r="D71" s="75">
        <v>19.924995364024625</v>
      </c>
      <c r="E71" s="75">
        <f t="shared" ca="1" si="28"/>
        <v>17.448646145801163</v>
      </c>
      <c r="F71" s="75">
        <v>31.057189868887768</v>
      </c>
      <c r="H71" s="75">
        <f t="shared" si="29"/>
        <v>30.48387096774195</v>
      </c>
      <c r="I71" s="1">
        <f ca="1"/>
        <v>20</v>
      </c>
      <c r="J71" s="1">
        <v>25</v>
      </c>
      <c r="K71" s="1">
        <f ca="1"/>
        <v>30</v>
      </c>
      <c r="L71" s="1">
        <v>21</v>
      </c>
      <c r="AU71" s="1">
        <v>54</v>
      </c>
      <c r="AV71" s="75">
        <f t="shared" ca="1" si="11"/>
        <v>0.42755848107199057</v>
      </c>
      <c r="AW71" s="75">
        <f t="shared" ca="1" si="12"/>
        <v>34.61638684785737</v>
      </c>
      <c r="AX71" s="75">
        <f t="shared" ca="1" si="13"/>
        <v>22.302040465380848</v>
      </c>
      <c r="AY71" s="75">
        <v>40.780481153641404</v>
      </c>
      <c r="AZ71" s="75">
        <v>28.352535739884917</v>
      </c>
      <c r="BB71" s="75">
        <f ca="1">RAND()</f>
        <v>0.32805215085596817</v>
      </c>
      <c r="BC71" s="75">
        <f ca="1">$R$2+($R$3-$R$2)*SQRT(BB71)</f>
        <v>32.18275111180894</v>
      </c>
      <c r="BT71" s="1">
        <v>66</v>
      </c>
      <c r="BU71" s="1">
        <f t="shared" ca="1" si="30"/>
        <v>31.540195342375785</v>
      </c>
      <c r="BV71" s="1">
        <f t="shared" ca="1" si="31"/>
        <v>26.416517174140921</v>
      </c>
    </row>
    <row r="72" spans="1:74" x14ac:dyDescent="0.25">
      <c r="A72" s="1">
        <v>19</v>
      </c>
      <c r="B72" s="62">
        <f t="shared" ca="1" si="26"/>
        <v>2.7582372054136384E-2</v>
      </c>
      <c r="C72" s="75">
        <f t="shared" ca="1" si="27"/>
        <v>24.06424826577959</v>
      </c>
      <c r="D72" s="75">
        <v>43.990634391858009</v>
      </c>
      <c r="E72" s="75">
        <f t="shared" ca="1" si="28"/>
        <v>15.278399267216503</v>
      </c>
      <c r="F72" s="75">
        <v>16.463597906822244</v>
      </c>
      <c r="H72" s="75">
        <f t="shared" si="29"/>
        <v>31.451612903225822</v>
      </c>
      <c r="I72" s="1">
        <f ca="1"/>
        <v>29</v>
      </c>
      <c r="J72" s="1">
        <v>26</v>
      </c>
      <c r="K72" s="1">
        <f ca="1"/>
        <v>26</v>
      </c>
      <c r="L72" s="1">
        <v>27</v>
      </c>
      <c r="Q72" s="69"/>
      <c r="R72" s="68"/>
      <c r="AU72" s="1">
        <v>55</v>
      </c>
      <c r="AV72" s="75">
        <f t="shared" ca="1" si="11"/>
        <v>0.83431974042289925</v>
      </c>
      <c r="AW72" s="75">
        <f t="shared" ca="1" si="12"/>
        <v>42.402331404108835</v>
      </c>
      <c r="AX72" s="75">
        <f t="shared" ca="1" si="13"/>
        <v>32.788847981480586</v>
      </c>
      <c r="AY72" s="75">
        <v>37.503202925638391</v>
      </c>
      <c r="AZ72" s="75">
        <v>21.300084320652946</v>
      </c>
      <c r="BB72" s="75">
        <f t="shared" ref="BB72:BB135" ca="1" si="32">RAND()</f>
        <v>0.31612507219216401</v>
      </c>
      <c r="BC72" s="75">
        <f t="shared" ref="BC72:BC135" ca="1" si="33">$R$2+($R$3-$R$2)*SQRT(BB72)</f>
        <v>31.867500258572626</v>
      </c>
      <c r="BT72" s="1">
        <v>67</v>
      </c>
      <c r="BU72" s="1">
        <f t="shared" ca="1" si="30"/>
        <v>26.638674896459747</v>
      </c>
      <c r="BV72" s="1">
        <f t="shared" ca="1" si="31"/>
        <v>33.308484858061732</v>
      </c>
    </row>
    <row r="73" spans="1:74" x14ac:dyDescent="0.25">
      <c r="A73" s="1">
        <v>20</v>
      </c>
      <c r="B73" s="62">
        <f t="shared" ca="1" si="26"/>
        <v>0.74399258452941608</v>
      </c>
      <c r="C73" s="75">
        <f t="shared" ca="1" si="27"/>
        <v>42.183839061851145</v>
      </c>
      <c r="D73" s="75">
        <v>41.519717022475334</v>
      </c>
      <c r="E73" s="75">
        <f t="shared" ca="1" si="28"/>
        <v>25.951003451191781</v>
      </c>
      <c r="F73" s="75">
        <v>15.215922030211566</v>
      </c>
      <c r="H73" s="75">
        <f t="shared" si="29"/>
        <v>32.419354838709694</v>
      </c>
      <c r="I73" s="1">
        <f ca="1"/>
        <v>37</v>
      </c>
      <c r="J73" s="1">
        <v>32</v>
      </c>
      <c r="K73" s="1">
        <f ca="1"/>
        <v>11</v>
      </c>
      <c r="L73" s="1">
        <v>18</v>
      </c>
      <c r="P73" s="1" t="s">
        <v>195</v>
      </c>
      <c r="Q73" s="1" t="s">
        <v>208</v>
      </c>
      <c r="R73" s="1" t="s">
        <v>208</v>
      </c>
      <c r="AU73" s="1">
        <v>56</v>
      </c>
      <c r="AV73" s="75">
        <f t="shared" ca="1" si="11"/>
        <v>0.68514039012237427</v>
      </c>
      <c r="AW73" s="75">
        <f t="shared" ca="1" si="12"/>
        <v>39.831962288754724</v>
      </c>
      <c r="AX73" s="75">
        <f t="shared" ca="1" si="13"/>
        <v>28.166294261516178</v>
      </c>
      <c r="AY73" s="75">
        <v>40.752187473936345</v>
      </c>
      <c r="AZ73" s="75">
        <v>15.160172805161515</v>
      </c>
      <c r="BB73" s="75">
        <f t="shared" ca="1" si="32"/>
        <v>0.75288138295425999</v>
      </c>
      <c r="BC73" s="75">
        <f t="shared" ca="1" si="33"/>
        <v>41.03062128837562</v>
      </c>
      <c r="BT73" s="1">
        <v>68</v>
      </c>
      <c r="BU73" s="1">
        <f t="shared" ca="1" si="30"/>
        <v>28.112965340270705</v>
      </c>
      <c r="BV73" s="1">
        <f t="shared" ca="1" si="31"/>
        <v>21.6823618904127</v>
      </c>
    </row>
    <row r="74" spans="1:74" x14ac:dyDescent="0.25">
      <c r="A74" s="1">
        <v>21</v>
      </c>
      <c r="B74" s="62">
        <f t="shared" ca="1" si="26"/>
        <v>0.22795829017594971</v>
      </c>
      <c r="C74" s="75">
        <f t="shared" ca="1" si="27"/>
        <v>33.326226576549516</v>
      </c>
      <c r="D74" s="75">
        <v>32.083656927198717</v>
      </c>
      <c r="E74" s="75">
        <f t="shared" ca="1" si="28"/>
        <v>17.478748695461615</v>
      </c>
      <c r="F74" s="75">
        <v>24.618247787056735</v>
      </c>
      <c r="H74" s="75">
        <f t="shared" si="29"/>
        <v>33.387096774193566</v>
      </c>
      <c r="I74" s="1">
        <f ca="1"/>
        <v>38</v>
      </c>
      <c r="J74" s="1">
        <v>32</v>
      </c>
      <c r="K74" s="1">
        <f ca="1"/>
        <v>11</v>
      </c>
      <c r="L74" s="1">
        <v>16</v>
      </c>
      <c r="P74" s="62">
        <v>0</v>
      </c>
      <c r="Q74" s="62">
        <f>$R$2+($R$3-$R$2)*(P74)^(1/3)</f>
        <v>15</v>
      </c>
      <c r="R74" s="62">
        <f>$R$3-($R$3-$R$2)*(1-P74)^(1/3)</f>
        <v>15</v>
      </c>
      <c r="AU74" s="1">
        <v>57</v>
      </c>
      <c r="AV74" s="75">
        <f t="shared" ca="1" si="11"/>
        <v>0.86217979643197351</v>
      </c>
      <c r="AW74" s="75">
        <f t="shared" ca="1" si="12"/>
        <v>42.85609119723685</v>
      </c>
      <c r="AX74" s="75">
        <f t="shared" ca="1" si="13"/>
        <v>33.862756929507924</v>
      </c>
      <c r="AY74" s="75">
        <v>40.703616036127826</v>
      </c>
      <c r="AZ74" s="75">
        <v>27.350112913779263</v>
      </c>
      <c r="BB74" s="75">
        <f t="shared" ca="1" si="32"/>
        <v>0.2721933008101356</v>
      </c>
      <c r="BC74" s="75">
        <f t="shared" ca="1" si="33"/>
        <v>30.651644345854592</v>
      </c>
      <c r="BT74" s="1">
        <v>69</v>
      </c>
      <c r="BU74" s="1">
        <f t="shared" ca="1" si="30"/>
        <v>21.51901692086906</v>
      </c>
      <c r="BV74" s="1">
        <f t="shared" ca="1" si="31"/>
        <v>18.310714649746323</v>
      </c>
    </row>
    <row r="75" spans="1:74" x14ac:dyDescent="0.25">
      <c r="A75" s="1">
        <v>22</v>
      </c>
      <c r="B75" s="62">
        <f t="shared" ca="1" si="26"/>
        <v>0.41307470926853174</v>
      </c>
      <c r="C75" s="75">
        <f t="shared" ca="1" si="27"/>
        <v>37.342449758465065</v>
      </c>
      <c r="D75" s="75">
        <v>36.128450071250093</v>
      </c>
      <c r="E75" s="75">
        <f t="shared" ca="1" si="28"/>
        <v>19.882165418943529</v>
      </c>
      <c r="F75" s="75">
        <v>18.47412516397349</v>
      </c>
      <c r="H75" s="75">
        <f t="shared" si="29"/>
        <v>34.354838709677438</v>
      </c>
      <c r="I75" s="1">
        <f ca="1"/>
        <v>28</v>
      </c>
      <c r="J75" s="1">
        <v>36</v>
      </c>
      <c r="K75" s="1">
        <f ca="1"/>
        <v>14</v>
      </c>
      <c r="L75" s="1">
        <v>15</v>
      </c>
      <c r="P75" s="62">
        <f>P74+1/30</f>
        <v>3.3333333333333333E-2</v>
      </c>
      <c r="Q75" s="62">
        <f t="shared" ref="Q75:Q104" si="34">$R$2+($R$3-$R$2)*(P75)^(1/3)</f>
        <v>24.654893846056297</v>
      </c>
      <c r="R75" s="62">
        <f t="shared" ref="R75:R104" si="35">$R$3-($R$3-$R$2)*(1-P75)^(1/3)</f>
        <v>15.337107186550494</v>
      </c>
      <c r="AU75" s="1">
        <v>58</v>
      </c>
      <c r="AV75" s="75">
        <f t="shared" ca="1" si="11"/>
        <v>0.81697717492565436</v>
      </c>
      <c r="AW75" s="75">
        <f t="shared" ca="1" si="12"/>
        <v>42.116036904995703</v>
      </c>
      <c r="AX75" s="75">
        <f t="shared" ca="1" si="13"/>
        <v>32.165649896979161</v>
      </c>
      <c r="AY75" s="75">
        <v>42.074629204131568</v>
      </c>
      <c r="AZ75" s="75">
        <v>31.534500018541035</v>
      </c>
      <c r="BB75" s="75">
        <f t="shared" ca="1" si="32"/>
        <v>0.77134549691281529</v>
      </c>
      <c r="BC75" s="75">
        <f t="shared" ca="1" si="33"/>
        <v>41.347883163957093</v>
      </c>
      <c r="BT75" s="1">
        <v>70</v>
      </c>
      <c r="BU75" s="1">
        <f t="shared" ca="1" si="30"/>
        <v>33.087328350293646</v>
      </c>
      <c r="BV75" s="1">
        <f t="shared" ca="1" si="31"/>
        <v>23.177288395474655</v>
      </c>
    </row>
    <row r="76" spans="1:74" x14ac:dyDescent="0.25">
      <c r="A76" s="1">
        <v>23</v>
      </c>
      <c r="B76" s="62">
        <f t="shared" ca="1" si="26"/>
        <v>0.77750634727758283</v>
      </c>
      <c r="C76" s="75">
        <f t="shared" ca="1" si="27"/>
        <v>42.586032006817433</v>
      </c>
      <c r="D76" s="75">
        <v>38.833338526248227</v>
      </c>
      <c r="E76" s="75">
        <f t="shared" ca="1" si="28"/>
        <v>26.821398752563177</v>
      </c>
      <c r="F76" s="75">
        <v>15.247089244535697</v>
      </c>
      <c r="H76" s="75">
        <f t="shared" si="29"/>
        <v>35.32258064516131</v>
      </c>
      <c r="I76" s="1">
        <f ca="1"/>
        <v>34</v>
      </c>
      <c r="J76" s="1">
        <v>46</v>
      </c>
      <c r="K76" s="1">
        <f ca="1"/>
        <v>17</v>
      </c>
      <c r="L76" s="1">
        <v>9</v>
      </c>
      <c r="P76" s="62">
        <f t="shared" ref="P76:P104" si="36">P75+1/30</f>
        <v>6.6666666666666666E-2</v>
      </c>
      <c r="Q76" s="62">
        <f t="shared" si="34"/>
        <v>27.164403991146798</v>
      </c>
      <c r="R76" s="62">
        <f t="shared" si="35"/>
        <v>15.682055822435245</v>
      </c>
      <c r="AU76" s="1">
        <v>59</v>
      </c>
      <c r="AV76" s="75">
        <f t="shared" ca="1" si="11"/>
        <v>0.60131553713892238</v>
      </c>
      <c r="AW76" s="75">
        <f t="shared" ca="1" si="12"/>
        <v>38.263361395658841</v>
      </c>
      <c r="AX76" s="75">
        <f t="shared" ca="1" si="13"/>
        <v>26.05756043760546</v>
      </c>
      <c r="AY76" s="75">
        <v>44.228040778639219</v>
      </c>
      <c r="AZ76" s="75">
        <v>26.062994821800064</v>
      </c>
      <c r="BB76" s="75">
        <f t="shared" ca="1" si="32"/>
        <v>0.87713804094544012</v>
      </c>
      <c r="BC76" s="75">
        <f t="shared" ca="1" si="33"/>
        <v>43.096694411458728</v>
      </c>
      <c r="BT76" s="1">
        <v>71</v>
      </c>
      <c r="BU76" s="1">
        <f t="shared" ca="1" si="30"/>
        <v>39.777638752126322</v>
      </c>
      <c r="BV76" s="1">
        <f t="shared" ca="1" si="31"/>
        <v>19.349065741100322</v>
      </c>
    </row>
    <row r="77" spans="1:74" x14ac:dyDescent="0.25">
      <c r="A77" s="1">
        <v>24</v>
      </c>
      <c r="B77" s="62">
        <f t="shared" ca="1" si="26"/>
        <v>0.1731585118128115</v>
      </c>
      <c r="C77" s="75">
        <f t="shared" ca="1" si="27"/>
        <v>31.721267821342689</v>
      </c>
      <c r="D77" s="75">
        <v>27.973131049021077</v>
      </c>
      <c r="E77" s="75">
        <f t="shared" ca="1" si="28"/>
        <v>16.842419047412296</v>
      </c>
      <c r="F77" s="75">
        <v>16.895794450620514</v>
      </c>
      <c r="H77" s="75">
        <f t="shared" si="29"/>
        <v>36.290322580645181</v>
      </c>
      <c r="I77" s="1">
        <f ca="1"/>
        <v>40</v>
      </c>
      <c r="J77" s="1">
        <v>46</v>
      </c>
      <c r="K77" s="1">
        <f ca="1"/>
        <v>15</v>
      </c>
      <c r="L77" s="1">
        <v>7</v>
      </c>
      <c r="P77" s="62">
        <f t="shared" si="36"/>
        <v>0.1</v>
      </c>
      <c r="Q77" s="62">
        <f t="shared" si="34"/>
        <v>28.924766500838338</v>
      </c>
      <c r="R77" s="62">
        <f t="shared" si="35"/>
        <v>16.035318461831107</v>
      </c>
      <c r="AU77" s="1">
        <v>60</v>
      </c>
      <c r="AV77" s="75">
        <f t="shared" ca="1" si="11"/>
        <v>0.88211230872035507</v>
      </c>
      <c r="AW77" s="75">
        <f t="shared" ca="1" si="12"/>
        <v>43.176250244635455</v>
      </c>
      <c r="AX77" s="75">
        <f t="shared" ca="1" si="13"/>
        <v>34.699566894946578</v>
      </c>
      <c r="AY77" s="75">
        <v>26.8732092159598</v>
      </c>
      <c r="AZ77" s="75">
        <v>41.233043858446493</v>
      </c>
      <c r="BB77" s="75">
        <f t="shared" ca="1" si="32"/>
        <v>0.47985306440802478</v>
      </c>
      <c r="BC77" s="75">
        <f t="shared" ca="1" si="33"/>
        <v>35.781428198447344</v>
      </c>
      <c r="BT77" s="1">
        <v>72</v>
      </c>
      <c r="BU77" s="1">
        <f t="shared" ca="1" si="30"/>
        <v>32.305801885132503</v>
      </c>
      <c r="BV77" s="1">
        <f t="shared" ca="1" si="31"/>
        <v>27.836624175137217</v>
      </c>
    </row>
    <row r="78" spans="1:74" x14ac:dyDescent="0.25">
      <c r="A78" s="1">
        <v>25</v>
      </c>
      <c r="B78" s="62">
        <f t="shared" ca="1" si="26"/>
        <v>0.45726246853619512</v>
      </c>
      <c r="C78" s="75">
        <f t="shared" ca="1" si="27"/>
        <v>38.112296851999773</v>
      </c>
      <c r="D78" s="75">
        <v>30.970250139475787</v>
      </c>
      <c r="E78" s="75">
        <f t="shared" ca="1" si="28"/>
        <v>20.529028772585857</v>
      </c>
      <c r="F78" s="75">
        <v>19.260224548887123</v>
      </c>
      <c r="H78" s="75">
        <f t="shared" si="29"/>
        <v>37.258064516129053</v>
      </c>
      <c r="I78" s="1">
        <f ca="1"/>
        <v>50</v>
      </c>
      <c r="J78" s="1">
        <v>49</v>
      </c>
      <c r="K78" s="1">
        <f ca="1"/>
        <v>8</v>
      </c>
      <c r="L78" s="1">
        <v>9</v>
      </c>
      <c r="P78" s="62">
        <f t="shared" si="36"/>
        <v>0.13333333333333333</v>
      </c>
      <c r="Q78" s="62">
        <f t="shared" si="34"/>
        <v>30.326188647871064</v>
      </c>
      <c r="R78" s="62">
        <f t="shared" si="35"/>
        <v>16.397414940167703</v>
      </c>
      <c r="AU78" s="1">
        <v>61</v>
      </c>
      <c r="AV78" s="75">
        <f t="shared" ca="1" si="11"/>
        <v>0.36258721550361972</v>
      </c>
      <c r="AW78" s="75">
        <f t="shared" ca="1" si="12"/>
        <v>33.064564593514504</v>
      </c>
      <c r="AX78" s="75">
        <f t="shared" ca="1" si="13"/>
        <v>21.048559416044675</v>
      </c>
      <c r="AY78" s="75">
        <v>28.572318842914331</v>
      </c>
      <c r="AZ78" s="75">
        <v>20.309827200797852</v>
      </c>
      <c r="BB78" s="75">
        <f t="shared" ca="1" si="32"/>
        <v>0.43691077517050481</v>
      </c>
      <c r="BC78" s="75">
        <f t="shared" ca="1" si="33"/>
        <v>34.829767967715966</v>
      </c>
      <c r="BT78" s="1">
        <v>73</v>
      </c>
      <c r="BU78" s="1">
        <f t="shared" ca="1" si="30"/>
        <v>32.374690486185656</v>
      </c>
      <c r="BV78" s="1">
        <f t="shared" ca="1" si="31"/>
        <v>26.220956787949721</v>
      </c>
    </row>
    <row r="79" spans="1:74" x14ac:dyDescent="0.25">
      <c r="A79" s="1">
        <v>26</v>
      </c>
      <c r="B79" s="62">
        <f t="shared" ca="1" si="26"/>
        <v>5.9626841708127376E-2</v>
      </c>
      <c r="C79" s="75">
        <f t="shared" ca="1" si="27"/>
        <v>26.720204517643324</v>
      </c>
      <c r="D79" s="75">
        <v>40.823334062351449</v>
      </c>
      <c r="E79" s="75">
        <f t="shared" ca="1" si="28"/>
        <v>15.608528522370044</v>
      </c>
      <c r="F79" s="75">
        <v>15.766720448318182</v>
      </c>
      <c r="H79" s="75">
        <f>H78+$BC$18</f>
        <v>38.225806451612925</v>
      </c>
      <c r="I79" s="1">
        <f ca="1"/>
        <v>57</v>
      </c>
      <c r="J79" s="1">
        <v>58</v>
      </c>
      <c r="K79" s="1">
        <f ca="1"/>
        <v>10</v>
      </c>
      <c r="L79" s="1">
        <v>4</v>
      </c>
      <c r="P79" s="62">
        <f t="shared" si="36"/>
        <v>0.16666666666666666</v>
      </c>
      <c r="Q79" s="62">
        <f t="shared" si="34"/>
        <v>31.509636244473135</v>
      </c>
      <c r="R79" s="62">
        <f t="shared" si="35"/>
        <v>16.768919133569142</v>
      </c>
      <c r="AU79" s="1">
        <v>62</v>
      </c>
      <c r="AV79" s="75">
        <f t="shared" ca="1" si="11"/>
        <v>0.40202693722572014</v>
      </c>
      <c r="AW79" s="75">
        <f t="shared" ca="1" si="12"/>
        <v>34.021678251488439</v>
      </c>
      <c r="AX79" s="75">
        <f t="shared" ca="1" si="13"/>
        <v>21.801384599574657</v>
      </c>
      <c r="AY79" s="75">
        <v>38.266345508043088</v>
      </c>
      <c r="AZ79" s="75">
        <v>25.303079951400019</v>
      </c>
      <c r="BB79" s="75">
        <f t="shared" ca="1" si="32"/>
        <v>0.90996725456145011</v>
      </c>
      <c r="BC79" s="75">
        <f t="shared" ca="1" si="33"/>
        <v>43.617661139675704</v>
      </c>
      <c r="BT79" s="1">
        <v>74</v>
      </c>
      <c r="BU79" s="1">
        <f t="shared" ca="1" si="30"/>
        <v>43.690523634760851</v>
      </c>
      <c r="BV79" s="1">
        <f t="shared" ca="1" si="31"/>
        <v>35.333844514825408</v>
      </c>
    </row>
    <row r="80" spans="1:74" x14ac:dyDescent="0.25">
      <c r="A80" s="1">
        <v>27</v>
      </c>
      <c r="B80" s="62">
        <f t="shared" ca="1" si="26"/>
        <v>0.54482801975175144</v>
      </c>
      <c r="C80" s="75">
        <f t="shared" ca="1" si="27"/>
        <v>39.502349647370465</v>
      </c>
      <c r="D80" s="75">
        <v>43.509714017068518</v>
      </c>
      <c r="E80" s="75">
        <f t="shared" ca="1" si="28"/>
        <v>21.922978149611986</v>
      </c>
      <c r="F80" s="75">
        <v>20.169340887386795</v>
      </c>
      <c r="H80" s="75">
        <f t="shared" si="29"/>
        <v>39.193548387096797</v>
      </c>
      <c r="I80" s="1">
        <f ca="1"/>
        <v>60</v>
      </c>
      <c r="J80" s="1">
        <v>55</v>
      </c>
      <c r="K80" s="1">
        <f ca="1"/>
        <v>6</v>
      </c>
      <c r="L80" s="1">
        <v>3</v>
      </c>
      <c r="P80" s="62">
        <f t="shared" si="36"/>
        <v>0.19999999999999998</v>
      </c>
      <c r="Q80" s="62">
        <f t="shared" si="34"/>
        <v>32.544106429277193</v>
      </c>
      <c r="R80" s="62">
        <f t="shared" si="35"/>
        <v>17.150466998323324</v>
      </c>
      <c r="AU80" s="1">
        <v>63</v>
      </c>
      <c r="AV80" s="75">
        <f t="shared" ca="1" si="11"/>
        <v>0.19216358212266427</v>
      </c>
      <c r="AW80" s="75">
        <f t="shared" ca="1" si="12"/>
        <v>28.15094003903895</v>
      </c>
      <c r="AX80" s="75">
        <f t="shared" ca="1" si="13"/>
        <v>18.036083813926396</v>
      </c>
      <c r="AY80" s="75">
        <v>41.613900100587884</v>
      </c>
      <c r="AZ80" s="75">
        <v>16.024655620459065</v>
      </c>
      <c r="BB80" s="75">
        <f t="shared" ca="1" si="32"/>
        <v>3.491499551303856E-2</v>
      </c>
      <c r="BC80" s="75">
        <f t="shared" ca="1" si="33"/>
        <v>20.605666415488415</v>
      </c>
      <c r="BT80" s="1">
        <v>75</v>
      </c>
      <c r="BU80" s="1">
        <f t="shared" ca="1" si="30"/>
        <v>27.492374678464095</v>
      </c>
      <c r="BV80" s="1">
        <f t="shared" ca="1" si="31"/>
        <v>18.202470386496874</v>
      </c>
    </row>
    <row r="81" spans="1:74" x14ac:dyDescent="0.25">
      <c r="A81" s="1">
        <v>28</v>
      </c>
      <c r="B81" s="62">
        <f t="shared" ca="1" si="26"/>
        <v>0.47874684951063684</v>
      </c>
      <c r="C81" s="75">
        <f t="shared" ca="1" si="27"/>
        <v>38.468746705986518</v>
      </c>
      <c r="D81" s="75">
        <v>23.100319329899691</v>
      </c>
      <c r="E81" s="75">
        <f t="shared" ca="1" si="28"/>
        <v>20.85628186243752</v>
      </c>
      <c r="F81" s="75">
        <v>15.97436854355238</v>
      </c>
      <c r="H81" s="75">
        <f t="shared" si="29"/>
        <v>40.161290322580669</v>
      </c>
      <c r="I81" s="1">
        <f ca="1"/>
        <v>65</v>
      </c>
      <c r="J81" s="1">
        <v>62</v>
      </c>
      <c r="K81" s="1">
        <f ca="1"/>
        <v>4</v>
      </c>
      <c r="L81" s="1">
        <v>4</v>
      </c>
      <c r="P81" s="62">
        <f t="shared" si="36"/>
        <v>0.23333333333333331</v>
      </c>
      <c r="Q81" s="62">
        <f t="shared" si="34"/>
        <v>33.469147504478329</v>
      </c>
      <c r="R81" s="62">
        <f t="shared" si="35"/>
        <v>17.54276619722841</v>
      </c>
      <c r="AU81" s="1">
        <v>64</v>
      </c>
      <c r="AV81" s="75">
        <f t="shared" ca="1" si="11"/>
        <v>2.4662070388079993E-2</v>
      </c>
      <c r="AW81" s="75">
        <f t="shared" ca="1" si="12"/>
        <v>19.711248597693821</v>
      </c>
      <c r="AX81" s="75">
        <f t="shared" ca="1" si="13"/>
        <v>15.372240438218622</v>
      </c>
      <c r="AY81" s="75">
        <v>31.725720708226895</v>
      </c>
      <c r="AZ81" s="75">
        <v>24.907383786117865</v>
      </c>
      <c r="BB81" s="75">
        <f t="shared" ca="1" si="32"/>
        <v>3.4724507346089006E-2</v>
      </c>
      <c r="BC81" s="75">
        <f t="shared" ca="1" si="33"/>
        <v>20.590353889645996</v>
      </c>
      <c r="BT81" s="1">
        <v>76</v>
      </c>
      <c r="BU81" s="1">
        <f t="shared" ca="1" si="30"/>
        <v>39.479032971653822</v>
      </c>
      <c r="BV81" s="1">
        <f t="shared" ca="1" si="31"/>
        <v>30.804687104922138</v>
      </c>
    </row>
    <row r="82" spans="1:74" x14ac:dyDescent="0.25">
      <c r="A82" s="1">
        <v>29</v>
      </c>
      <c r="B82" s="62">
        <f t="shared" ca="1" si="26"/>
        <v>0.25625729387294915</v>
      </c>
      <c r="C82" s="75">
        <f t="shared" ca="1" si="27"/>
        <v>34.055192183149458</v>
      </c>
      <c r="D82" s="75">
        <v>43.756937012795014</v>
      </c>
      <c r="E82" s="75">
        <f t="shared" ca="1" si="28"/>
        <v>17.819204613144908</v>
      </c>
      <c r="F82" s="75">
        <v>22.114838216436638</v>
      </c>
      <c r="H82" s="75">
        <f t="shared" si="29"/>
        <v>41.129032258064541</v>
      </c>
      <c r="I82" s="1">
        <f ca="1"/>
        <v>73</v>
      </c>
      <c r="J82" s="1">
        <v>74</v>
      </c>
      <c r="K82" s="1">
        <f ca="1"/>
        <v>3</v>
      </c>
      <c r="L82" s="1">
        <v>4</v>
      </c>
      <c r="P82" s="62">
        <f t="shared" si="36"/>
        <v>0.26666666666666666</v>
      </c>
      <c r="Q82" s="62">
        <f t="shared" si="34"/>
        <v>34.309787692112593</v>
      </c>
      <c r="R82" s="62">
        <f t="shared" si="35"/>
        <v>17.946607710047598</v>
      </c>
      <c r="AU82" s="1">
        <v>65</v>
      </c>
      <c r="AV82" s="75">
        <f t="shared" ca="1" si="11"/>
        <v>0.40794240002975868</v>
      </c>
      <c r="AW82" s="75">
        <f t="shared" ca="1" si="12"/>
        <v>34.161110615691953</v>
      </c>
      <c r="AX82" s="75">
        <f t="shared" ca="1" si="13"/>
        <v>21.916416223358702</v>
      </c>
      <c r="AY82" s="75">
        <v>44.09915980718857</v>
      </c>
      <c r="AZ82" s="75">
        <v>21.720348899496464</v>
      </c>
      <c r="BB82" s="75">
        <f t="shared" ca="1" si="32"/>
        <v>0.46894130271623491</v>
      </c>
      <c r="BC82" s="75">
        <f t="shared" ca="1" si="33"/>
        <v>35.543786711427167</v>
      </c>
      <c r="BT82" s="1">
        <v>77</v>
      </c>
      <c r="BU82" s="1">
        <f t="shared" ca="1" si="30"/>
        <v>29.430941348415601</v>
      </c>
      <c r="BV82" s="1">
        <f t="shared" ca="1" si="31"/>
        <v>39.59496108478173</v>
      </c>
    </row>
    <row r="83" spans="1:74" x14ac:dyDescent="0.25">
      <c r="A83" s="1">
        <v>30</v>
      </c>
      <c r="B83" s="62">
        <f t="shared" ca="1" si="26"/>
        <v>2.4406145066360407E-2</v>
      </c>
      <c r="C83" s="75">
        <f t="shared" ca="1" si="27"/>
        <v>23.702038174834964</v>
      </c>
      <c r="D83" s="75">
        <v>43.764793099921853</v>
      </c>
      <c r="E83" s="75">
        <f t="shared" ca="1" si="28"/>
        <v>15.246074351532094</v>
      </c>
      <c r="F83" s="75">
        <v>16.721281679959088</v>
      </c>
      <c r="H83" s="75">
        <f t="shared" si="29"/>
        <v>42.096774193548413</v>
      </c>
      <c r="I83" s="1">
        <f ca="1"/>
        <v>71</v>
      </c>
      <c r="J83" s="1">
        <v>76</v>
      </c>
      <c r="K83" s="1">
        <f ca="1"/>
        <v>1</v>
      </c>
      <c r="L83" s="1">
        <v>0</v>
      </c>
      <c r="P83" s="62">
        <f t="shared" si="36"/>
        <v>0.3</v>
      </c>
      <c r="Q83" s="62">
        <f t="shared" si="34"/>
        <v>35.082988502465085</v>
      </c>
      <c r="R83" s="62">
        <f t="shared" si="35"/>
        <v>18.362879947721982</v>
      </c>
      <c r="AU83" s="1">
        <v>66</v>
      </c>
      <c r="AV83" s="75">
        <f t="shared" ref="AV83:AV146" ca="1" si="37">RAND()</f>
        <v>0.55935955808099036</v>
      </c>
      <c r="AW83" s="75">
        <f t="shared" ref="AW83:AW146" ca="1" si="38">$R$2+($R$3-$R$2)*SQRT(AV83)</f>
        <v>37.437103250484256</v>
      </c>
      <c r="AX83" s="75">
        <f t="shared" ref="AX83:AX146" ca="1" si="39">$R$3-($R$3-$R$2)*SQRT(1-AV83)</f>
        <v>25.08577398624017</v>
      </c>
      <c r="AY83" s="75">
        <v>25.516121851163977</v>
      </c>
      <c r="AZ83" s="75">
        <v>37.230429532939759</v>
      </c>
      <c r="BB83" s="75">
        <f t="shared" ca="1" si="32"/>
        <v>0.4310600007869918</v>
      </c>
      <c r="BC83" s="75">
        <f t="shared" ca="1" si="33"/>
        <v>34.696547938872243</v>
      </c>
      <c r="BT83" s="1">
        <v>78</v>
      </c>
      <c r="BU83" s="1">
        <f t="shared" ca="1" si="30"/>
        <v>34.563523252335905</v>
      </c>
      <c r="BV83" s="1">
        <f t="shared" ca="1" si="31"/>
        <v>20.205796101229446</v>
      </c>
    </row>
    <row r="84" spans="1:74" x14ac:dyDescent="0.25">
      <c r="A84" s="1">
        <v>31</v>
      </c>
      <c r="B84" s="62">
        <f t="shared" ca="1" si="26"/>
        <v>0.42610559733035169</v>
      </c>
      <c r="C84" s="75">
        <f t="shared" ca="1" si="27"/>
        <v>37.574960604434104</v>
      </c>
      <c r="D84" s="75">
        <v>38.210192239067283</v>
      </c>
      <c r="E84" s="75">
        <f t="shared" ca="1" si="28"/>
        <v>20.06944666985915</v>
      </c>
      <c r="F84" s="75">
        <v>18.370098511659251</v>
      </c>
      <c r="H84" s="75">
        <f t="shared" si="29"/>
        <v>43.064516129032285</v>
      </c>
      <c r="I84" s="1">
        <f ca="1"/>
        <v>83</v>
      </c>
      <c r="J84" s="1">
        <v>84</v>
      </c>
      <c r="K84" s="1">
        <f ca="1"/>
        <v>0</v>
      </c>
      <c r="L84" s="1">
        <v>0</v>
      </c>
      <c r="P84" s="62">
        <f t="shared" si="36"/>
        <v>0.33333333333333331</v>
      </c>
      <c r="Q84" s="62">
        <f t="shared" si="34"/>
        <v>35.800838230519041</v>
      </c>
      <c r="R84" s="62">
        <f t="shared" si="35"/>
        <v>18.792586057911034</v>
      </c>
      <c r="AU84" s="1">
        <v>67</v>
      </c>
      <c r="AV84" s="75">
        <f t="shared" ca="1" si="37"/>
        <v>0.24276903565207097</v>
      </c>
      <c r="AW84" s="75">
        <f t="shared" ca="1" si="38"/>
        <v>29.781479360566856</v>
      </c>
      <c r="AX84" s="75">
        <f t="shared" ca="1" si="39"/>
        <v>18.894294341789262</v>
      </c>
      <c r="AY84" s="75">
        <v>38.713308275530558</v>
      </c>
      <c r="AZ84" s="75">
        <v>24.493147518285074</v>
      </c>
      <c r="BB84" s="75">
        <f t="shared" ca="1" si="32"/>
        <v>0.3750839414738022</v>
      </c>
      <c r="BC84" s="75">
        <f t="shared" ca="1" si="33"/>
        <v>33.373229093613944</v>
      </c>
      <c r="BT84" s="1">
        <v>79</v>
      </c>
      <c r="BU84" s="1">
        <f t="shared" ca="1" si="30"/>
        <v>40.264460727052381</v>
      </c>
      <c r="BV84" s="1">
        <f t="shared" ca="1" si="31"/>
        <v>16.309089586452593</v>
      </c>
    </row>
    <row r="85" spans="1:74" x14ac:dyDescent="0.25">
      <c r="A85" s="1">
        <v>32</v>
      </c>
      <c r="B85" s="62">
        <f t="shared" ca="1" si="26"/>
        <v>5.7300829815639664E-2</v>
      </c>
      <c r="C85" s="75">
        <f t="shared" ca="1" si="27"/>
        <v>26.565779062057107</v>
      </c>
      <c r="D85" s="75">
        <v>44.336078142545631</v>
      </c>
      <c r="E85" s="75">
        <f t="shared" ca="1" si="28"/>
        <v>15.584315218647944</v>
      </c>
      <c r="F85" s="75">
        <v>15.833691023111765</v>
      </c>
      <c r="H85" s="75">
        <f t="shared" si="29"/>
        <v>44.032258064516157</v>
      </c>
      <c r="I85" s="1">
        <f ca="1"/>
        <v>82</v>
      </c>
      <c r="J85" s="1">
        <v>103</v>
      </c>
      <c r="K85" s="1">
        <f ca="1"/>
        <v>0</v>
      </c>
      <c r="L85" s="1">
        <v>0</v>
      </c>
      <c r="P85" s="62">
        <f t="shared" si="36"/>
        <v>0.36666666666666664</v>
      </c>
      <c r="Q85" s="62">
        <f t="shared" si="34"/>
        <v>36.472291690189408</v>
      </c>
      <c r="R85" s="62">
        <f t="shared" si="35"/>
        <v>19.236865342948018</v>
      </c>
      <c r="AU85" s="1">
        <v>68</v>
      </c>
      <c r="AV85" s="75">
        <f t="shared" ca="1" si="37"/>
        <v>0.88414306813208876</v>
      </c>
      <c r="AW85" s="75">
        <f t="shared" ca="1" si="38"/>
        <v>43.208664649693716</v>
      </c>
      <c r="AX85" s="75">
        <f t="shared" ca="1" si="39"/>
        <v>34.788671061946928</v>
      </c>
      <c r="AY85" s="75">
        <v>41.713907907322799</v>
      </c>
      <c r="AZ85" s="75">
        <v>17.350524180243493</v>
      </c>
      <c r="BB85" s="75">
        <f t="shared" ca="1" si="32"/>
        <v>0.35819810814715147</v>
      </c>
      <c r="BC85" s="75">
        <f t="shared" ca="1" si="33"/>
        <v>32.954896193864116</v>
      </c>
      <c r="BT85" s="1">
        <v>80</v>
      </c>
      <c r="BU85" s="1">
        <f t="shared" ca="1" si="30"/>
        <v>19.383803149508637</v>
      </c>
      <c r="BV85" s="1">
        <f t="shared" ca="1" si="31"/>
        <v>20.297675185786996</v>
      </c>
    </row>
    <row r="86" spans="1:74" x14ac:dyDescent="0.25">
      <c r="A86" s="1">
        <v>33</v>
      </c>
      <c r="B86" s="62">
        <f t="shared" ca="1" si="26"/>
        <v>0.71795988097163932</v>
      </c>
      <c r="C86" s="75">
        <f t="shared" ca="1" si="27"/>
        <v>41.863008346296013</v>
      </c>
      <c r="D86" s="75">
        <v>44.063965150957713</v>
      </c>
      <c r="E86" s="75">
        <f t="shared" ca="1" si="28"/>
        <v>25.326050551557298</v>
      </c>
      <c r="F86" s="75">
        <v>29.557682055793549</v>
      </c>
      <c r="H86" s="1">
        <f>H85+$BC$18</f>
        <v>45.000000000000028</v>
      </c>
      <c r="I86" s="1">
        <f ca="1"/>
        <v>101</v>
      </c>
      <c r="J86" s="1">
        <v>88</v>
      </c>
      <c r="K86" s="1">
        <f ca="1"/>
        <v>0</v>
      </c>
      <c r="L86" s="1">
        <v>0</v>
      </c>
      <c r="P86" s="62">
        <f t="shared" si="36"/>
        <v>0.39999999999999997</v>
      </c>
      <c r="Q86" s="62">
        <f t="shared" si="34"/>
        <v>37.104188991842321</v>
      </c>
      <c r="R86" s="62">
        <f t="shared" si="35"/>
        <v>19.697020040947521</v>
      </c>
      <c r="AU86" s="1">
        <v>69</v>
      </c>
      <c r="AV86" s="75">
        <f t="shared" ca="1" si="37"/>
        <v>0.51946428858428806</v>
      </c>
      <c r="AW86" s="75">
        <f t="shared" ca="1" si="38"/>
        <v>36.622161310235825</v>
      </c>
      <c r="AX86" s="75">
        <f t="shared" ca="1" si="39"/>
        <v>24.203795051160398</v>
      </c>
      <c r="AY86" s="75">
        <v>34.243000361828678</v>
      </c>
      <c r="AZ86" s="75">
        <v>16.016758737862055</v>
      </c>
      <c r="BB86" s="75">
        <f t="shared" ca="1" si="32"/>
        <v>0.89286246840140271</v>
      </c>
      <c r="BC86" s="75">
        <f t="shared" ca="1" si="33"/>
        <v>43.347420015960225</v>
      </c>
      <c r="BT86" s="1">
        <v>81</v>
      </c>
      <c r="BU86" s="1">
        <f t="shared" ca="1" si="30"/>
        <v>43.297915262260247</v>
      </c>
      <c r="BV86" s="1">
        <f t="shared" ca="1" si="31"/>
        <v>23.199249540961414</v>
      </c>
    </row>
    <row r="87" spans="1:74" x14ac:dyDescent="0.25">
      <c r="A87" s="1">
        <v>34</v>
      </c>
      <c r="B87" s="62">
        <f t="shared" ca="1" si="26"/>
        <v>1.6306778816133627E-2</v>
      </c>
      <c r="C87" s="75">
        <f t="shared" ca="1" si="27"/>
        <v>22.607535393436144</v>
      </c>
      <c r="D87" s="75">
        <v>29.006430930599379</v>
      </c>
      <c r="E87" s="75">
        <f t="shared" ca="1" si="28"/>
        <v>15.163962276543096</v>
      </c>
      <c r="F87" s="75">
        <v>18.625040871130206</v>
      </c>
      <c r="I87" s="1">
        <f ca="1"/>
        <v>0</v>
      </c>
      <c r="J87" s="1">
        <v>0</v>
      </c>
      <c r="K87" s="1">
        <f ca="1"/>
        <v>0</v>
      </c>
      <c r="L87" s="1">
        <v>0</v>
      </c>
      <c r="P87" s="62">
        <f t="shared" si="36"/>
        <v>0.43333333333333329</v>
      </c>
      <c r="Q87" s="62">
        <f t="shared" si="34"/>
        <v>37.701886806493846</v>
      </c>
      <c r="R87" s="62">
        <f t="shared" si="35"/>
        <v>20.174549193875954</v>
      </c>
      <c r="AU87" s="1">
        <v>70</v>
      </c>
      <c r="AV87" s="75">
        <f t="shared" ca="1" si="37"/>
        <v>0.4625001259248801</v>
      </c>
      <c r="AW87" s="75">
        <f t="shared" ca="1" si="38"/>
        <v>35.402208540557368</v>
      </c>
      <c r="AX87" s="75">
        <f t="shared" ca="1" si="39"/>
        <v>23.005685128479044</v>
      </c>
      <c r="AY87" s="75">
        <v>35.674126379197865</v>
      </c>
      <c r="AZ87" s="75">
        <v>21.141922062304253</v>
      </c>
      <c r="BB87" s="75">
        <f t="shared" ca="1" si="32"/>
        <v>4.474286399208649E-2</v>
      </c>
      <c r="BC87" s="75">
        <f t="shared" ca="1" si="33"/>
        <v>21.345752720747779</v>
      </c>
      <c r="BT87" s="1">
        <v>82</v>
      </c>
      <c r="BU87" s="1">
        <f t="shared" ca="1" si="30"/>
        <v>40.887660650738731</v>
      </c>
      <c r="BV87" s="1">
        <f t="shared" ca="1" si="31"/>
        <v>25.580771868430912</v>
      </c>
    </row>
    <row r="88" spans="1:74" x14ac:dyDescent="0.25">
      <c r="A88" s="1">
        <v>35</v>
      </c>
      <c r="B88" s="62">
        <f t="shared" ca="1" si="26"/>
        <v>0.50365013762472288</v>
      </c>
      <c r="C88" s="75">
        <f t="shared" ca="1" si="27"/>
        <v>38.868817673353561</v>
      </c>
      <c r="D88" s="75">
        <v>38.569187417929889</v>
      </c>
      <c r="E88" s="75">
        <f t="shared" ca="1" si="28"/>
        <v>21.247068116478534</v>
      </c>
      <c r="F88" s="75">
        <v>23.890480060480176</v>
      </c>
      <c r="I88" s="68"/>
      <c r="J88" s="68"/>
      <c r="K88" s="69"/>
      <c r="L88" s="69"/>
      <c r="P88" s="62">
        <f t="shared" si="36"/>
        <v>0.46666666666666662</v>
      </c>
      <c r="Q88" s="62">
        <f t="shared" si="34"/>
        <v>38.269667714505616</v>
      </c>
      <c r="R88" s="62">
        <f t="shared" si="35"/>
        <v>20.671192017706396</v>
      </c>
      <c r="AU88" s="1">
        <v>71</v>
      </c>
      <c r="AV88" s="75">
        <f t="shared" ca="1" si="37"/>
        <v>0.73860779671049903</v>
      </c>
      <c r="AW88" s="75">
        <f t="shared" ca="1" si="38"/>
        <v>40.782688320643544</v>
      </c>
      <c r="AX88" s="75">
        <f t="shared" ca="1" si="39"/>
        <v>29.662041108395456</v>
      </c>
      <c r="AY88" s="75">
        <v>41.008793733007913</v>
      </c>
      <c r="AZ88" s="75">
        <v>20.525031781241584</v>
      </c>
      <c r="BB88" s="75">
        <f t="shared" ca="1" si="32"/>
        <v>0.64148137913804859</v>
      </c>
      <c r="BC88" s="75">
        <f t="shared" ca="1" si="33"/>
        <v>39.027759804531172</v>
      </c>
      <c r="BT88" s="1">
        <v>83</v>
      </c>
      <c r="BU88" s="1">
        <f t="shared" ca="1" si="30"/>
        <v>44.148492871163512</v>
      </c>
      <c r="BV88" s="1">
        <f t="shared" ca="1" si="31"/>
        <v>16.374026200396006</v>
      </c>
    </row>
    <row r="89" spans="1:74" x14ac:dyDescent="0.25">
      <c r="A89" s="1">
        <v>36</v>
      </c>
      <c r="B89" s="62">
        <f t="shared" ca="1" si="26"/>
        <v>4.2449487332726354E-2</v>
      </c>
      <c r="C89" s="75">
        <f t="shared" ca="1" si="27"/>
        <v>25.465148722755309</v>
      </c>
      <c r="D89" s="75">
        <v>36.322331978254368</v>
      </c>
      <c r="E89" s="75">
        <f t="shared" ca="1" si="28"/>
        <v>15.430647193297574</v>
      </c>
      <c r="F89" s="75">
        <v>15.91719538878386</v>
      </c>
      <c r="P89" s="62">
        <f t="shared" si="36"/>
        <v>0.49999999999999994</v>
      </c>
      <c r="Q89" s="62">
        <f t="shared" si="34"/>
        <v>38.81101577952299</v>
      </c>
      <c r="R89" s="62">
        <f t="shared" si="35"/>
        <v>21.188984220477007</v>
      </c>
      <c r="AU89" s="1">
        <v>72</v>
      </c>
      <c r="AV89" s="75">
        <f t="shared" ca="1" si="37"/>
        <v>0.15511118744680996</v>
      </c>
      <c r="AW89" s="75">
        <f t="shared" ca="1" si="38"/>
        <v>26.815247297544346</v>
      </c>
      <c r="AX89" s="75">
        <f t="shared" ca="1" si="39"/>
        <v>17.424649933357671</v>
      </c>
      <c r="AY89" s="75">
        <v>29.578222219259519</v>
      </c>
      <c r="AZ89" s="75">
        <v>15.81868003907525</v>
      </c>
      <c r="BB89" s="75">
        <f t="shared" ca="1" si="32"/>
        <v>9.1804133238125862E-3</v>
      </c>
      <c r="BC89" s="75">
        <f t="shared" ca="1" si="33"/>
        <v>17.87443420370537</v>
      </c>
      <c r="BT89" s="1">
        <v>84</v>
      </c>
      <c r="BU89" s="1">
        <f t="shared" ca="1" si="30"/>
        <v>23.481719748160575</v>
      </c>
      <c r="BV89" s="1">
        <f t="shared" ca="1" si="31"/>
        <v>19.612575943453624</v>
      </c>
    </row>
    <row r="90" spans="1:74" x14ac:dyDescent="0.25">
      <c r="A90" s="1">
        <v>37</v>
      </c>
      <c r="B90" s="62">
        <f t="shared" ca="1" si="26"/>
        <v>0.47109085929182959</v>
      </c>
      <c r="C90" s="75">
        <f t="shared" ca="1" si="27"/>
        <v>38.342971900562993</v>
      </c>
      <c r="D90" s="75">
        <v>44.127175807458329</v>
      </c>
      <c r="E90" s="75">
        <f t="shared" ca="1" si="28"/>
        <v>20.738650978177045</v>
      </c>
      <c r="F90" s="75">
        <v>19.411616446972591</v>
      </c>
      <c r="P90" s="62">
        <f t="shared" si="36"/>
        <v>0.53333333333333333</v>
      </c>
      <c r="Q90" s="62">
        <f t="shared" si="34"/>
        <v>39.328807982293597</v>
      </c>
      <c r="R90" s="62">
        <f t="shared" si="35"/>
        <v>21.730332285494381</v>
      </c>
      <c r="AU90" s="1">
        <v>73</v>
      </c>
      <c r="AV90" s="75">
        <f t="shared" ca="1" si="37"/>
        <v>0.19528140603991162</v>
      </c>
      <c r="AW90" s="75">
        <f t="shared" ca="1" si="38"/>
        <v>28.257196741239092</v>
      </c>
      <c r="AX90" s="75">
        <f t="shared" ca="1" si="39"/>
        <v>18.088167387484003</v>
      </c>
      <c r="AY90" s="75">
        <v>38.997863927792565</v>
      </c>
      <c r="AZ90" s="75">
        <v>19.170864533461017</v>
      </c>
      <c r="BB90" s="75">
        <f t="shared" ca="1" si="32"/>
        <v>0.343408685659502</v>
      </c>
      <c r="BC90" s="75">
        <f t="shared" ca="1" si="33"/>
        <v>32.580324715247777</v>
      </c>
      <c r="BT90" s="1">
        <v>85</v>
      </c>
      <c r="BU90" s="1">
        <f t="shared" ca="1" si="30"/>
        <v>32.645159716724002</v>
      </c>
      <c r="BV90" s="1">
        <f t="shared" ca="1" si="31"/>
        <v>30.184464506004616</v>
      </c>
    </row>
    <row r="91" spans="1:74" x14ac:dyDescent="0.25">
      <c r="A91" s="1">
        <v>38</v>
      </c>
      <c r="B91" s="62">
        <f t="shared" ca="1" si="26"/>
        <v>5.6624087933764056E-2</v>
      </c>
      <c r="C91" s="75">
        <f t="shared" ca="1" si="27"/>
        <v>26.52006672689242</v>
      </c>
      <c r="D91" s="75">
        <v>29.020351772323924</v>
      </c>
      <c r="E91" s="75">
        <f t="shared" ca="1" si="28"/>
        <v>15.577277956265512</v>
      </c>
      <c r="F91" s="75">
        <v>30.556457608989934</v>
      </c>
      <c r="P91" s="62">
        <f t="shared" si="36"/>
        <v>0.56666666666666665</v>
      </c>
      <c r="Q91" s="62">
        <f t="shared" si="34"/>
        <v>39.825450806124046</v>
      </c>
      <c r="R91" s="62">
        <f t="shared" si="35"/>
        <v>22.298113193506151</v>
      </c>
      <c r="AU91" s="1">
        <v>74</v>
      </c>
      <c r="AV91" s="75">
        <f t="shared" ca="1" si="37"/>
        <v>0.51116091421477483</v>
      </c>
      <c r="AW91" s="75">
        <f t="shared" ca="1" si="38"/>
        <v>36.448655500830284</v>
      </c>
      <c r="AX91" s="75">
        <f t="shared" ca="1" si="39"/>
        <v>24.024891485222234</v>
      </c>
      <c r="AY91" s="75">
        <v>30.352745301784559</v>
      </c>
      <c r="AZ91" s="75">
        <v>17.145792911457107</v>
      </c>
      <c r="BB91" s="75">
        <f t="shared" ca="1" si="32"/>
        <v>0.3042557576552205</v>
      </c>
      <c r="BC91" s="75">
        <f t="shared" ca="1" si="33"/>
        <v>31.547815018596822</v>
      </c>
      <c r="BT91" s="1">
        <v>86</v>
      </c>
      <c r="BU91" s="1">
        <f t="shared" ca="1" si="30"/>
        <v>23.464634907816901</v>
      </c>
      <c r="BV91" s="1">
        <f t="shared" ca="1" si="31"/>
        <v>25.150345437113273</v>
      </c>
    </row>
    <row r="92" spans="1:74" x14ac:dyDescent="0.25">
      <c r="A92" s="1">
        <v>39</v>
      </c>
      <c r="B92" s="62">
        <f t="shared" ca="1" si="26"/>
        <v>0.84321270702334661</v>
      </c>
      <c r="C92" s="75">
        <f t="shared" ca="1" si="27"/>
        <v>43.342205040648423</v>
      </c>
      <c r="D92" s="75">
        <v>25.672791465827764</v>
      </c>
      <c r="E92" s="75">
        <f t="shared" ca="1" si="28"/>
        <v>28.823240011491883</v>
      </c>
      <c r="F92" s="75">
        <v>28.744570197255314</v>
      </c>
      <c r="P92" s="62">
        <f t="shared" si="36"/>
        <v>0.6</v>
      </c>
      <c r="Q92" s="62">
        <f t="shared" si="34"/>
        <v>40.302979959052479</v>
      </c>
      <c r="R92" s="62">
        <f t="shared" si="35"/>
        <v>22.895811008157679</v>
      </c>
      <c r="AU92" s="1">
        <v>75</v>
      </c>
      <c r="AV92" s="75">
        <f t="shared" ca="1" si="37"/>
        <v>0.3615423781427386</v>
      </c>
      <c r="AW92" s="75">
        <f t="shared" ca="1" si="38"/>
        <v>33.038518240932781</v>
      </c>
      <c r="AX92" s="75">
        <f t="shared" ca="1" si="39"/>
        <v>21.02893703500958</v>
      </c>
      <c r="AY92" s="75">
        <v>25.417354020646926</v>
      </c>
      <c r="AZ92" s="75">
        <v>26.332185620157741</v>
      </c>
      <c r="BB92" s="75">
        <f t="shared" ca="1" si="32"/>
        <v>0.85783595229878717</v>
      </c>
      <c r="BC92" s="75">
        <f t="shared" ca="1" si="33"/>
        <v>42.785830148996965</v>
      </c>
      <c r="BT92" s="1">
        <v>87</v>
      </c>
      <c r="BU92" s="1">
        <f t="shared" ca="1" si="30"/>
        <v>44.261992026033894</v>
      </c>
      <c r="BV92" s="1">
        <f t="shared" ca="1" si="31"/>
        <v>30.530811503298942</v>
      </c>
    </row>
    <row r="93" spans="1:74" x14ac:dyDescent="0.25">
      <c r="A93" s="1">
        <v>40</v>
      </c>
      <c r="B93" s="62">
        <f t="shared" ca="1" si="26"/>
        <v>0.89903240529779449</v>
      </c>
      <c r="C93" s="75">
        <f t="shared" ca="1" si="27"/>
        <v>43.954297789254248</v>
      </c>
      <c r="D93" s="75">
        <v>27.763843033974418</v>
      </c>
      <c r="E93" s="75">
        <f t="shared" ca="1" si="28"/>
        <v>31.030465812455319</v>
      </c>
      <c r="F93" s="75">
        <v>18.077942222755009</v>
      </c>
      <c r="P93" s="62">
        <f t="shared" si="36"/>
        <v>0.6333333333333333</v>
      </c>
      <c r="Q93" s="62">
        <f t="shared" si="34"/>
        <v>40.763134657051978</v>
      </c>
      <c r="R93" s="62">
        <f t="shared" si="35"/>
        <v>23.527708309810588</v>
      </c>
      <c r="AU93" s="1">
        <v>76</v>
      </c>
      <c r="AV93" s="75">
        <f t="shared" ca="1" si="37"/>
        <v>6.3164758407565413E-2</v>
      </c>
      <c r="AW93" s="75">
        <f t="shared" ca="1" si="38"/>
        <v>22.539780007852279</v>
      </c>
      <c r="AX93" s="75">
        <f t="shared" ca="1" si="39"/>
        <v>15.962925122643792</v>
      </c>
      <c r="AY93" s="75">
        <v>39.296553263113275</v>
      </c>
      <c r="AZ93" s="75">
        <v>15.414123196761082</v>
      </c>
      <c r="BB93" s="75">
        <f t="shared" ca="1" si="32"/>
        <v>0.96036348906899294</v>
      </c>
      <c r="BC93" s="75">
        <f t="shared" ca="1" si="33"/>
        <v>44.399441153907901</v>
      </c>
      <c r="BT93" s="1">
        <v>88</v>
      </c>
      <c r="BU93" s="1">
        <f t="shared" ca="1" si="30"/>
        <v>40.318351012243461</v>
      </c>
      <c r="BV93" s="1">
        <f t="shared" ca="1" si="31"/>
        <v>27.194955346038061</v>
      </c>
    </row>
    <row r="94" spans="1:74" x14ac:dyDescent="0.25">
      <c r="A94" s="1">
        <v>41</v>
      </c>
      <c r="B94" s="62">
        <f t="shared" ca="1" si="26"/>
        <v>2.2768957179163829E-2</v>
      </c>
      <c r="C94" s="75">
        <f t="shared" ca="1" si="27"/>
        <v>23.502937134162767</v>
      </c>
      <c r="D94" s="75">
        <v>44.595135100438512</v>
      </c>
      <c r="E94" s="75">
        <f t="shared" ca="1" si="28"/>
        <v>15.229439853214171</v>
      </c>
      <c r="F94" s="75">
        <v>22.734584922339273</v>
      </c>
      <c r="P94" s="62">
        <f t="shared" si="36"/>
        <v>0.66666666666666663</v>
      </c>
      <c r="Q94" s="62">
        <f t="shared" si="34"/>
        <v>41.207413942088962</v>
      </c>
      <c r="R94" s="62">
        <f t="shared" si="35"/>
        <v>24.199161769480956</v>
      </c>
      <c r="AU94" s="1">
        <v>77</v>
      </c>
      <c r="AV94" s="75">
        <f t="shared" ca="1" si="37"/>
        <v>9.527299963723479E-3</v>
      </c>
      <c r="AW94" s="75">
        <f t="shared" ca="1" si="38"/>
        <v>17.928236665187963</v>
      </c>
      <c r="AX94" s="75">
        <f t="shared" ca="1" si="39"/>
        <v>15.143251516070126</v>
      </c>
      <c r="AY94" s="75">
        <v>33.253144888139659</v>
      </c>
      <c r="AZ94" s="75">
        <v>20.840913739225652</v>
      </c>
      <c r="BB94" s="75">
        <f t="shared" ca="1" si="32"/>
        <v>0.60360855702552085</v>
      </c>
      <c r="BC94" s="75">
        <f t="shared" ca="1" si="33"/>
        <v>38.307674730074829</v>
      </c>
      <c r="BT94" s="1">
        <v>89</v>
      </c>
      <c r="BU94" s="1">
        <f t="shared" ca="1" si="30"/>
        <v>33.534415858223419</v>
      </c>
      <c r="BV94" s="1">
        <f t="shared" ca="1" si="31"/>
        <v>24.312288231991655</v>
      </c>
    </row>
    <row r="95" spans="1:74" x14ac:dyDescent="0.25">
      <c r="A95" s="1">
        <v>42</v>
      </c>
      <c r="B95" s="62">
        <f t="shared" ca="1" si="26"/>
        <v>0.10630331909672142</v>
      </c>
      <c r="C95" s="75">
        <f t="shared" ca="1" si="27"/>
        <v>29.211399983221312</v>
      </c>
      <c r="D95" s="75">
        <v>36.818024053536874</v>
      </c>
      <c r="E95" s="75">
        <f t="shared" ca="1" si="28"/>
        <v>16.103096804816406</v>
      </c>
      <c r="F95" s="75">
        <v>24.310178796069902</v>
      </c>
      <c r="P95" s="62">
        <f t="shared" si="36"/>
        <v>0.7</v>
      </c>
      <c r="Q95" s="62">
        <f t="shared" si="34"/>
        <v>41.637120052278021</v>
      </c>
      <c r="R95" s="62">
        <f t="shared" si="35"/>
        <v>24.917011497534915</v>
      </c>
      <c r="AU95" s="1">
        <v>78</v>
      </c>
      <c r="AV95" s="75">
        <f t="shared" ca="1" si="37"/>
        <v>0.87502443975458144</v>
      </c>
      <c r="AW95" s="75">
        <f t="shared" ca="1" si="38"/>
        <v>43.062822306017679</v>
      </c>
      <c r="AX95" s="75">
        <f t="shared" ca="1" si="39"/>
        <v>34.394435223861166</v>
      </c>
      <c r="AY95" s="75">
        <v>21.632802956510222</v>
      </c>
      <c r="AZ95" s="75">
        <v>35.916728442807532</v>
      </c>
      <c r="BB95" s="75">
        <f t="shared" ca="1" si="32"/>
        <v>0.78463445816412625</v>
      </c>
      <c r="BC95" s="75">
        <f t="shared" ca="1" si="33"/>
        <v>41.573878383625406</v>
      </c>
      <c r="BT95" s="1">
        <v>90</v>
      </c>
      <c r="BU95" s="1">
        <f t="shared" ca="1" si="30"/>
        <v>40.587271307508487</v>
      </c>
      <c r="BV95" s="1">
        <f t="shared" ca="1" si="31"/>
        <v>36.950259069733036</v>
      </c>
    </row>
    <row r="96" spans="1:74" x14ac:dyDescent="0.25">
      <c r="A96" s="1">
        <v>43</v>
      </c>
      <c r="B96" s="62">
        <f t="shared" ca="1" si="26"/>
        <v>0.62787807129617945</v>
      </c>
      <c r="C96" s="75">
        <f t="shared" ca="1" si="27"/>
        <v>40.688950381733569</v>
      </c>
      <c r="D96" s="75">
        <v>44.129499971129235</v>
      </c>
      <c r="E96" s="75">
        <f t="shared" ca="1" si="28"/>
        <v>23.421743935810316</v>
      </c>
      <c r="F96" s="75">
        <v>16.195983568616107</v>
      </c>
      <c r="P96" s="62">
        <f t="shared" si="36"/>
        <v>0.73333333333333328</v>
      </c>
      <c r="Q96" s="62">
        <f t="shared" si="34"/>
        <v>42.053392289952399</v>
      </c>
      <c r="R96" s="62">
        <f t="shared" si="35"/>
        <v>25.690212307887403</v>
      </c>
      <c r="AU96" s="1">
        <v>79</v>
      </c>
      <c r="AV96" s="75">
        <f t="shared" ca="1" si="37"/>
        <v>0.70559415915664703</v>
      </c>
      <c r="AW96" s="75">
        <f t="shared" ca="1" si="38"/>
        <v>40.199895699009993</v>
      </c>
      <c r="AX96" s="75">
        <f t="shared" ca="1" si="39"/>
        <v>28.722246569043449</v>
      </c>
      <c r="AY96" s="75">
        <v>19.315991273842901</v>
      </c>
      <c r="AZ96" s="75">
        <v>28.676601893342074</v>
      </c>
      <c r="BB96" s="75">
        <f t="shared" ca="1" si="32"/>
        <v>0.20682387238187261</v>
      </c>
      <c r="BC96" s="75">
        <f t="shared" ca="1" si="33"/>
        <v>28.643367807974883</v>
      </c>
      <c r="BT96" s="1">
        <v>91</v>
      </c>
      <c r="BU96" s="1">
        <f t="shared" ca="1" si="30"/>
        <v>32.120056279869864</v>
      </c>
      <c r="BV96" s="1">
        <f t="shared" ca="1" si="31"/>
        <v>32.382967317066758</v>
      </c>
    </row>
    <row r="97" spans="1:74" x14ac:dyDescent="0.25">
      <c r="A97" s="1">
        <v>44</v>
      </c>
      <c r="B97" s="62">
        <f t="shared" ca="1" si="26"/>
        <v>5.7807456543233382E-2</v>
      </c>
      <c r="C97" s="75">
        <f t="shared" ca="1" si="27"/>
        <v>26.599765469562914</v>
      </c>
      <c r="D97" s="75">
        <v>44.92377540222347</v>
      </c>
      <c r="E97" s="75">
        <f t="shared" ca="1" si="28"/>
        <v>15.589585702622458</v>
      </c>
      <c r="F97" s="75">
        <v>17.914620943622218</v>
      </c>
      <c r="P97" s="62">
        <f t="shared" si="36"/>
        <v>0.76666666666666661</v>
      </c>
      <c r="Q97" s="62">
        <f t="shared" si="34"/>
        <v>42.457233802771583</v>
      </c>
      <c r="R97" s="62">
        <f t="shared" si="35"/>
        <v>26.530852495521664</v>
      </c>
      <c r="AU97" s="1">
        <v>80</v>
      </c>
      <c r="AV97" s="75">
        <f t="shared" ca="1" si="37"/>
        <v>7.93032545156096E-2</v>
      </c>
      <c r="AW97" s="75">
        <f t="shared" ca="1" si="38"/>
        <v>23.448250059275509</v>
      </c>
      <c r="AX97" s="75">
        <f t="shared" ca="1" si="39"/>
        <v>16.214116811604487</v>
      </c>
      <c r="AY97" s="75">
        <v>37.13770167206674</v>
      </c>
      <c r="AZ97" s="75">
        <v>17.97046115536174</v>
      </c>
      <c r="BB97" s="75">
        <f t="shared" ca="1" si="32"/>
        <v>0.22585023886881872</v>
      </c>
      <c r="BC97" s="75">
        <f t="shared" ca="1" si="33"/>
        <v>29.257111032110849</v>
      </c>
      <c r="BT97" s="1">
        <v>92</v>
      </c>
      <c r="BU97" s="1">
        <f t="shared" ca="1" si="30"/>
        <v>37.402432704811659</v>
      </c>
      <c r="BV97" s="1">
        <f t="shared" ca="1" si="31"/>
        <v>23.927407142304801</v>
      </c>
    </row>
    <row r="98" spans="1:74" x14ac:dyDescent="0.25">
      <c r="A98" s="1">
        <v>45</v>
      </c>
      <c r="B98" s="62">
        <f t="shared" ca="1" si="26"/>
        <v>0.44567429114837853</v>
      </c>
      <c r="C98" s="75">
        <f t="shared" ca="1" si="27"/>
        <v>37.915382748204578</v>
      </c>
      <c r="D98" s="75">
        <v>41.205677050365054</v>
      </c>
      <c r="E98" s="75">
        <f t="shared" ca="1" si="28"/>
        <v>20.35609107870809</v>
      </c>
      <c r="F98" s="75">
        <v>29.031645149816423</v>
      </c>
      <c r="P98" s="62">
        <f t="shared" si="36"/>
        <v>0.79999999999999993</v>
      </c>
      <c r="Q98" s="62">
        <f t="shared" si="34"/>
        <v>42.849533001676676</v>
      </c>
      <c r="R98" s="62">
        <f t="shared" si="35"/>
        <v>27.455893570722804</v>
      </c>
      <c r="AU98" s="1">
        <v>81</v>
      </c>
      <c r="AV98" s="75">
        <f t="shared" ca="1" si="37"/>
        <v>0.1473082699961642</v>
      </c>
      <c r="AW98" s="75">
        <f t="shared" ca="1" si="38"/>
        <v>26.51422785064408</v>
      </c>
      <c r="AX98" s="75">
        <f t="shared" ca="1" si="39"/>
        <v>17.297607377638801</v>
      </c>
      <c r="AY98" s="75">
        <v>39.258063494724468</v>
      </c>
      <c r="AZ98" s="75">
        <v>17.237962575658628</v>
      </c>
      <c r="BB98" s="75">
        <f t="shared" ca="1" si="32"/>
        <v>0.48115263335906555</v>
      </c>
      <c r="BC98" s="75">
        <f t="shared" ca="1" si="33"/>
        <v>35.809549971663472</v>
      </c>
      <c r="BT98" s="1">
        <v>93</v>
      </c>
      <c r="BU98" s="1">
        <f t="shared" ca="1" si="30"/>
        <v>34.50293899226844</v>
      </c>
      <c r="BV98" s="1">
        <f t="shared" ca="1" si="31"/>
        <v>25.606665208868918</v>
      </c>
    </row>
    <row r="99" spans="1:74" x14ac:dyDescent="0.25">
      <c r="A99" s="1">
        <v>46</v>
      </c>
      <c r="B99" s="62">
        <f t="shared" ca="1" si="26"/>
        <v>0.34879871894798864</v>
      </c>
      <c r="C99" s="75">
        <f t="shared" ca="1" si="27"/>
        <v>36.11768050917032</v>
      </c>
      <c r="D99" s="75">
        <v>39.816586718811692</v>
      </c>
      <c r="E99" s="75">
        <f t="shared" ca="1" si="28"/>
        <v>18.996827513151924</v>
      </c>
      <c r="F99" s="75">
        <v>16.406268371249375</v>
      </c>
      <c r="P99" s="62">
        <f t="shared" si="36"/>
        <v>0.83333333333333326</v>
      </c>
      <c r="Q99" s="62">
        <f t="shared" si="34"/>
        <v>43.231080866430858</v>
      </c>
      <c r="R99" s="62">
        <f t="shared" si="35"/>
        <v>28.490363755526865</v>
      </c>
      <c r="AU99" s="1">
        <v>82</v>
      </c>
      <c r="AV99" s="75">
        <f t="shared" ca="1" si="37"/>
        <v>5.2616374877148875E-2</v>
      </c>
      <c r="AW99" s="75">
        <f t="shared" ca="1" si="38"/>
        <v>21.881477849229334</v>
      </c>
      <c r="AX99" s="75">
        <f t="shared" ca="1" si="39"/>
        <v>15.799909886944423</v>
      </c>
      <c r="AY99" s="75">
        <v>24.555242701671418</v>
      </c>
      <c r="AZ99" s="75">
        <v>16.304944752787737</v>
      </c>
      <c r="BB99" s="75">
        <f t="shared" ca="1" si="32"/>
        <v>0.44161030286959591</v>
      </c>
      <c r="BC99" s="75">
        <f t="shared" ca="1" si="33"/>
        <v>34.936129829599231</v>
      </c>
      <c r="BT99" s="1">
        <v>94</v>
      </c>
      <c r="BU99" s="1">
        <f t="shared" ca="1" si="30"/>
        <v>16.067116590782096</v>
      </c>
      <c r="BV99" s="1">
        <f t="shared" ca="1" si="31"/>
        <v>18.648136984879173</v>
      </c>
    </row>
    <row r="100" spans="1:74" x14ac:dyDescent="0.25">
      <c r="A100" s="1">
        <v>47</v>
      </c>
      <c r="B100" s="62">
        <f t="shared" ca="1" si="26"/>
        <v>0.26014309184554052</v>
      </c>
      <c r="C100" s="75">
        <f t="shared" ca="1" si="27"/>
        <v>34.151024884377819</v>
      </c>
      <c r="D100" s="75">
        <v>44.601853551722471</v>
      </c>
      <c r="E100" s="75">
        <f t="shared" ca="1" si="28"/>
        <v>17.866624039038918</v>
      </c>
      <c r="F100" s="75">
        <v>19.63556849421407</v>
      </c>
      <c r="P100" s="62">
        <f t="shared" si="36"/>
        <v>0.86666666666666659</v>
      </c>
      <c r="Q100" s="62">
        <f t="shared" si="34"/>
        <v>43.602585059832293</v>
      </c>
      <c r="R100" s="62">
        <f t="shared" si="35"/>
        <v>29.673811352128936</v>
      </c>
      <c r="AU100" s="1">
        <v>83</v>
      </c>
      <c r="AV100" s="75">
        <f t="shared" ca="1" si="37"/>
        <v>0.6819309501835189</v>
      </c>
      <c r="AW100" s="75">
        <f t="shared" ca="1" si="38"/>
        <v>39.773733169733767</v>
      </c>
      <c r="AX100" s="75">
        <f t="shared" ca="1" si="39"/>
        <v>28.080716775382211</v>
      </c>
      <c r="AY100" s="75">
        <v>25.56742129148326</v>
      </c>
      <c r="AZ100" s="75">
        <v>25.46374789395723</v>
      </c>
      <c r="BB100" s="75">
        <f t="shared" ca="1" si="32"/>
        <v>0.49755561143121751</v>
      </c>
      <c r="BC100" s="75">
        <f t="shared" ca="1" si="33"/>
        <v>36.161286593402011</v>
      </c>
      <c r="BT100" s="1">
        <v>95</v>
      </c>
      <c r="BU100" s="1">
        <f t="shared" ca="1" si="30"/>
        <v>32.026529146834108</v>
      </c>
      <c r="BV100" s="1">
        <f t="shared" ca="1" si="31"/>
        <v>24.714939533447659</v>
      </c>
    </row>
    <row r="101" spans="1:74" x14ac:dyDescent="0.25">
      <c r="A101" s="1">
        <v>48</v>
      </c>
      <c r="B101" s="62">
        <f t="shared" ca="1" si="26"/>
        <v>0.37701393263949146</v>
      </c>
      <c r="C101" s="75">
        <f t="shared" ca="1" si="27"/>
        <v>36.672402344591774</v>
      </c>
      <c r="D101" s="75">
        <v>37.401678426227335</v>
      </c>
      <c r="E101" s="75">
        <f t="shared" ca="1" si="28"/>
        <v>19.377940655521648</v>
      </c>
      <c r="F101" s="75">
        <v>18.01151851729422</v>
      </c>
      <c r="P101" s="62">
        <f t="shared" si="36"/>
        <v>0.89999999999999991</v>
      </c>
      <c r="Q101" s="62">
        <f t="shared" si="34"/>
        <v>43.96468153816889</v>
      </c>
      <c r="R101" s="62">
        <f t="shared" si="35"/>
        <v>31.075233499161659</v>
      </c>
      <c r="AU101" s="1">
        <v>84</v>
      </c>
      <c r="AV101" s="75">
        <f t="shared" ca="1" si="37"/>
        <v>0.947419002939348</v>
      </c>
      <c r="AW101" s="75">
        <f t="shared" ca="1" si="38"/>
        <v>44.200635312359438</v>
      </c>
      <c r="AX101" s="75">
        <f t="shared" ca="1" si="39"/>
        <v>38.12083599885954</v>
      </c>
      <c r="AY101" s="75">
        <v>41.738475745909952</v>
      </c>
      <c r="AZ101" s="75">
        <v>27.807513873544231</v>
      </c>
      <c r="BB101" s="75">
        <f t="shared" ca="1" si="32"/>
        <v>0.85681513580454638</v>
      </c>
      <c r="BC101" s="75">
        <f t="shared" ca="1" si="33"/>
        <v>42.769292793013143</v>
      </c>
      <c r="BT101" s="1">
        <v>96</v>
      </c>
      <c r="BU101" s="1">
        <f t="shared" ca="1" si="30"/>
        <v>33.242322390243643</v>
      </c>
      <c r="BV101" s="1">
        <f t="shared" ca="1" si="31"/>
        <v>37.643843695781896</v>
      </c>
    </row>
    <row r="102" spans="1:74" x14ac:dyDescent="0.25">
      <c r="A102" s="1">
        <v>49</v>
      </c>
      <c r="B102" s="62">
        <f t="shared" ca="1" si="26"/>
        <v>0.99659215123218436</v>
      </c>
      <c r="C102" s="75">
        <f t="shared" ca="1" si="27"/>
        <v>44.965882727420421</v>
      </c>
      <c r="D102" s="75">
        <v>38.311988242905798</v>
      </c>
      <c r="E102" s="75">
        <f t="shared" ca="1" si="28"/>
        <v>40.485447658508896</v>
      </c>
      <c r="F102" s="75">
        <v>22.60871989875875</v>
      </c>
      <c r="P102" s="62">
        <f t="shared" si="36"/>
        <v>0.93333333333333324</v>
      </c>
      <c r="Q102" s="62">
        <f t="shared" si="34"/>
        <v>44.317944177564755</v>
      </c>
      <c r="R102" s="62">
        <f t="shared" si="35"/>
        <v>32.835596008853194</v>
      </c>
      <c r="AU102" s="1">
        <v>85</v>
      </c>
      <c r="AV102" s="75">
        <f t="shared" ca="1" si="37"/>
        <v>0.23213078689159283</v>
      </c>
      <c r="AW102" s="75">
        <f t="shared" ca="1" si="38"/>
        <v>29.453985893255656</v>
      </c>
      <c r="AX102" s="75">
        <f t="shared" ca="1" si="39"/>
        <v>18.711555926651606</v>
      </c>
      <c r="AY102" s="75">
        <v>29.260107195412495</v>
      </c>
      <c r="AZ102" s="75">
        <v>28.872399606350456</v>
      </c>
      <c r="BB102" s="75">
        <f t="shared" ca="1" si="32"/>
        <v>0.69954417240857458</v>
      </c>
      <c r="BC102" s="75">
        <f t="shared" ca="1" si="33"/>
        <v>40.091627192506209</v>
      </c>
      <c r="BT102" s="1">
        <v>97</v>
      </c>
      <c r="BU102" s="1">
        <f t="shared" ca="1" si="30"/>
        <v>42.423316996725617</v>
      </c>
      <c r="BV102" s="1">
        <f t="shared" ref="BV102:BV133" ca="1" si="40">b-(b-a)*SQRT(1-RAND())</f>
        <v>24.094699381083895</v>
      </c>
    </row>
    <row r="103" spans="1:74" x14ac:dyDescent="0.25">
      <c r="A103" s="1">
        <v>50</v>
      </c>
      <c r="B103" s="62">
        <f t="shared" ca="1" si="26"/>
        <v>0.99364877007088237</v>
      </c>
      <c r="C103" s="75">
        <f t="shared" ca="1" si="27"/>
        <v>44.936352763846898</v>
      </c>
      <c r="D103" s="75">
        <v>41.142177105677376</v>
      </c>
      <c r="E103" s="75">
        <f t="shared" ca="1" si="28"/>
        <v>39.444277653973074</v>
      </c>
      <c r="F103" s="75">
        <v>15.416388033020109</v>
      </c>
      <c r="P103" s="62">
        <f t="shared" si="36"/>
        <v>0.96666666666666656</v>
      </c>
      <c r="Q103" s="62">
        <f t="shared" si="34"/>
        <v>44.662892813449503</v>
      </c>
      <c r="R103" s="62">
        <f t="shared" si="35"/>
        <v>35.345106153943689</v>
      </c>
      <c r="AU103" s="1">
        <v>86</v>
      </c>
      <c r="AV103" s="75">
        <f t="shared" ca="1" si="37"/>
        <v>0.89846417147879298</v>
      </c>
      <c r="AW103" s="75">
        <f t="shared" ca="1" si="38"/>
        <v>43.436204991716352</v>
      </c>
      <c r="AX103" s="75">
        <f t="shared" ca="1" si="39"/>
        <v>35.440593864204416</v>
      </c>
      <c r="AY103" s="75">
        <v>35.320246026481485</v>
      </c>
      <c r="AZ103" s="75">
        <v>37.731230401076203</v>
      </c>
      <c r="BB103" s="75">
        <f t="shared" ca="1" si="32"/>
        <v>0.14896687782296569</v>
      </c>
      <c r="BC103" s="75">
        <f t="shared" ca="1" si="33"/>
        <v>26.578868253878234</v>
      </c>
      <c r="BT103" s="1">
        <v>98</v>
      </c>
      <c r="BU103" s="1">
        <f t="shared" ca="1" si="30"/>
        <v>34.358286036099493</v>
      </c>
      <c r="BV103" s="1">
        <f t="shared" ca="1" si="40"/>
        <v>19.661862532141122</v>
      </c>
    </row>
    <row r="104" spans="1:74" x14ac:dyDescent="0.25">
      <c r="A104" s="1">
        <v>51</v>
      </c>
      <c r="B104" s="62">
        <f t="shared" ca="1" si="26"/>
        <v>0.86579936935456792</v>
      </c>
      <c r="C104" s="75">
        <f t="shared" ca="1" si="27"/>
        <v>43.59304074262311</v>
      </c>
      <c r="D104" s="75">
        <v>35.313081538839398</v>
      </c>
      <c r="E104" s="75">
        <f t="shared" ca="1" si="28"/>
        <v>29.640652240013225</v>
      </c>
      <c r="F104" s="75">
        <v>26.85098801352763</v>
      </c>
      <c r="P104" s="62">
        <f t="shared" si="36"/>
        <v>0.99999999999999989</v>
      </c>
      <c r="Q104" s="62">
        <f t="shared" si="34"/>
        <v>45</v>
      </c>
      <c r="R104" s="62">
        <f t="shared" si="35"/>
        <v>44.999855813478483</v>
      </c>
      <c r="AU104" s="1">
        <v>87</v>
      </c>
      <c r="AV104" s="75">
        <f t="shared" ca="1" si="37"/>
        <v>0.43241616674052985</v>
      </c>
      <c r="AW104" s="75">
        <f t="shared" ca="1" si="38"/>
        <v>34.727507446874199</v>
      </c>
      <c r="AX104" s="75">
        <f t="shared" ca="1" si="39"/>
        <v>22.398552039005924</v>
      </c>
      <c r="AY104" s="75">
        <v>41.796183563298115</v>
      </c>
      <c r="AZ104" s="75">
        <v>24.514473081107145</v>
      </c>
      <c r="BB104" s="75">
        <f t="shared" ca="1" si="32"/>
        <v>0.98999900783038552</v>
      </c>
      <c r="BC104" s="75">
        <f t="shared" ca="1" si="33"/>
        <v>44.849608155675128</v>
      </c>
      <c r="BT104" s="1">
        <v>99</v>
      </c>
      <c r="BU104" s="1">
        <f t="shared" ca="1" si="30"/>
        <v>41.991888217786311</v>
      </c>
      <c r="BV104" s="1">
        <f t="shared" ca="1" si="40"/>
        <v>36.160835548708519</v>
      </c>
    </row>
    <row r="105" spans="1:74" x14ac:dyDescent="0.25">
      <c r="A105" s="1">
        <v>52</v>
      </c>
      <c r="B105" s="62">
        <f t="shared" ca="1" si="26"/>
        <v>0.21221634677877899</v>
      </c>
      <c r="C105" s="75">
        <f t="shared" ca="1" si="27"/>
        <v>32.89427879435253</v>
      </c>
      <c r="D105" s="75">
        <v>44.572416000821363</v>
      </c>
      <c r="E105" s="75">
        <f t="shared" ca="1" si="28"/>
        <v>17.292952899276823</v>
      </c>
      <c r="F105" s="75">
        <v>21.275078218840495</v>
      </c>
      <c r="AU105" s="1">
        <v>88</v>
      </c>
      <c r="AV105" s="75">
        <f t="shared" ca="1" si="37"/>
        <v>7.978707055155132E-3</v>
      </c>
      <c r="AW105" s="75">
        <f t="shared" ca="1" si="38"/>
        <v>17.679708258307166</v>
      </c>
      <c r="AX105" s="75">
        <f t="shared" ca="1" si="39"/>
        <v>15.119920287081555</v>
      </c>
      <c r="AY105" s="75">
        <v>28.883228104724182</v>
      </c>
      <c r="AZ105" s="75">
        <v>27.129458576670391</v>
      </c>
      <c r="BB105" s="75">
        <f t="shared" ca="1" si="32"/>
        <v>0.76254436926705427</v>
      </c>
      <c r="BC105" s="75">
        <f t="shared" ca="1" si="33"/>
        <v>41.197135956824539</v>
      </c>
      <c r="BT105" s="1">
        <v>100</v>
      </c>
      <c r="BU105" s="1">
        <f t="shared" ca="1" si="30"/>
        <v>39.710462922218142</v>
      </c>
      <c r="BV105" s="1">
        <f t="shared" ca="1" si="40"/>
        <v>24.743865323253473</v>
      </c>
    </row>
    <row r="106" spans="1:74" x14ac:dyDescent="0.25">
      <c r="A106" s="1">
        <v>53</v>
      </c>
      <c r="B106" s="62">
        <f t="shared" ca="1" si="26"/>
        <v>0.14151377352130812</v>
      </c>
      <c r="C106" s="75">
        <f t="shared" ca="1" si="27"/>
        <v>30.633425869241989</v>
      </c>
      <c r="D106" s="75">
        <v>34.264019166873638</v>
      </c>
      <c r="E106" s="75">
        <f t="shared" ca="1" si="28"/>
        <v>16.487692556846</v>
      </c>
      <c r="F106" s="75">
        <v>18.283584155218257</v>
      </c>
      <c r="AU106" s="1">
        <v>89</v>
      </c>
      <c r="AV106" s="75">
        <f t="shared" ca="1" si="37"/>
        <v>2.4670498830186016E-3</v>
      </c>
      <c r="AW106" s="75">
        <f t="shared" ca="1" si="38"/>
        <v>16.490082177169011</v>
      </c>
      <c r="AX106" s="75">
        <f t="shared" ca="1" si="39"/>
        <v>15.037028600199157</v>
      </c>
      <c r="AY106" s="75">
        <v>40.037624061913206</v>
      </c>
      <c r="AZ106" s="75">
        <v>21.374047888913239</v>
      </c>
      <c r="BB106" s="75">
        <f t="shared" ca="1" si="32"/>
        <v>0.49548470190413907</v>
      </c>
      <c r="BC106" s="75">
        <f t="shared" ca="1" si="33"/>
        <v>36.117202270038639</v>
      </c>
      <c r="BT106" s="1">
        <v>101</v>
      </c>
      <c r="BU106" s="1">
        <f t="shared" ca="1" si="30"/>
        <v>42.394796434607727</v>
      </c>
      <c r="BV106" s="1">
        <f t="shared" ca="1" si="40"/>
        <v>17.079607007954205</v>
      </c>
    </row>
    <row r="107" spans="1:74" x14ac:dyDescent="0.25">
      <c r="A107" s="1">
        <v>54</v>
      </c>
      <c r="B107" s="62">
        <f t="shared" ca="1" si="26"/>
        <v>0.52691663028540459</v>
      </c>
      <c r="C107" s="75">
        <f t="shared" ca="1" si="27"/>
        <v>39.230844840071299</v>
      </c>
      <c r="D107" s="75">
        <v>40.437081583572578</v>
      </c>
      <c r="E107" s="75">
        <f t="shared" ca="1" si="28"/>
        <v>21.624164167010861</v>
      </c>
      <c r="F107" s="75">
        <v>18.937970245491922</v>
      </c>
      <c r="AU107" s="1">
        <v>90</v>
      </c>
      <c r="AV107" s="75">
        <f t="shared" ca="1" si="37"/>
        <v>0.78169271850685784</v>
      </c>
      <c r="AW107" s="75">
        <f t="shared" ca="1" si="38"/>
        <v>41.524016412605619</v>
      </c>
      <c r="AX107" s="75">
        <f t="shared" ca="1" si="39"/>
        <v>30.982990570602162</v>
      </c>
      <c r="AY107" s="75">
        <v>37.722372052292769</v>
      </c>
      <c r="AZ107" s="75">
        <v>29.809838704757738</v>
      </c>
      <c r="BB107" s="75">
        <f t="shared" ca="1" si="32"/>
        <v>0.47950911631035265</v>
      </c>
      <c r="BC107" s="75">
        <f t="shared" ca="1" si="33"/>
        <v>35.773979028566416</v>
      </c>
      <c r="BT107" s="1">
        <v>102</v>
      </c>
      <c r="BU107" s="1">
        <f t="shared" ca="1" si="30"/>
        <v>41.762848932166229</v>
      </c>
      <c r="BV107" s="1">
        <f t="shared" ca="1" si="40"/>
        <v>21.698522272274865</v>
      </c>
    </row>
    <row r="108" spans="1:74" x14ac:dyDescent="0.25">
      <c r="A108" s="1">
        <v>55</v>
      </c>
      <c r="B108" s="62">
        <f t="shared" ca="1" si="26"/>
        <v>0.22397685152592184</v>
      </c>
      <c r="C108" s="75">
        <f t="shared" ca="1" si="27"/>
        <v>33.218906198909224</v>
      </c>
      <c r="D108" s="75">
        <v>36.565304483331374</v>
      </c>
      <c r="E108" s="75">
        <f t="shared" ca="1" si="28"/>
        <v>17.431520524961567</v>
      </c>
      <c r="F108" s="75">
        <v>19.734370307461433</v>
      </c>
      <c r="AU108" s="1">
        <v>91</v>
      </c>
      <c r="AV108" s="75">
        <f t="shared" ca="1" si="37"/>
        <v>0.285499806966519</v>
      </c>
      <c r="AW108" s="75">
        <f t="shared" ca="1" si="38"/>
        <v>31.029654589848999</v>
      </c>
      <c r="AX108" s="75">
        <f t="shared" ca="1" si="39"/>
        <v>19.641566023704602</v>
      </c>
      <c r="AY108" s="75">
        <v>43.386698084380541</v>
      </c>
      <c r="AZ108" s="75">
        <v>22.217367991228475</v>
      </c>
      <c r="BB108" s="75">
        <f t="shared" ca="1" si="32"/>
        <v>0.611406108050631</v>
      </c>
      <c r="BC108" s="75">
        <f t="shared" ca="1" si="33"/>
        <v>38.457738536473798</v>
      </c>
      <c r="BT108" s="1">
        <v>103</v>
      </c>
      <c r="BU108" s="1">
        <f t="shared" ca="1" si="30"/>
        <v>36.85615929585002</v>
      </c>
      <c r="BV108" s="1">
        <f t="shared" ca="1" si="40"/>
        <v>22.526489401340307</v>
      </c>
    </row>
    <row r="109" spans="1:74" x14ac:dyDescent="0.25">
      <c r="A109" s="1">
        <v>56</v>
      </c>
      <c r="B109" s="62">
        <f t="shared" ca="1" si="26"/>
        <v>0.90528707909202732</v>
      </c>
      <c r="C109" s="75">
        <f t="shared" ca="1" si="27"/>
        <v>44.021288821334068</v>
      </c>
      <c r="D109" s="75">
        <v>32.376418252156782</v>
      </c>
      <c r="E109" s="75">
        <f t="shared" ca="1" si="28"/>
        <v>31.325094574208087</v>
      </c>
      <c r="F109" s="75">
        <v>15.777729820748945</v>
      </c>
      <c r="AU109" s="1">
        <v>92</v>
      </c>
      <c r="AV109" s="75">
        <f t="shared" ca="1" si="37"/>
        <v>0.17192404896420421</v>
      </c>
      <c r="AW109" s="75">
        <f t="shared" ca="1" si="38"/>
        <v>27.439117495537367</v>
      </c>
      <c r="AX109" s="75">
        <f t="shared" ca="1" si="39"/>
        <v>17.700396414375973</v>
      </c>
      <c r="AY109" s="75">
        <v>27.777521023151774</v>
      </c>
      <c r="AZ109" s="75">
        <v>20.548769503237956</v>
      </c>
      <c r="BB109" s="75">
        <f t="shared" ca="1" si="32"/>
        <v>0.46450673033296774</v>
      </c>
      <c r="BC109" s="75">
        <f t="shared" ca="1" si="33"/>
        <v>35.446419180376573</v>
      </c>
      <c r="BT109" s="1">
        <v>104</v>
      </c>
      <c r="BU109" s="1">
        <f t="shared" ca="1" si="30"/>
        <v>32.848605428870385</v>
      </c>
      <c r="BV109" s="1">
        <f t="shared" ca="1" si="40"/>
        <v>40.754835830162733</v>
      </c>
    </row>
    <row r="110" spans="1:74" x14ac:dyDescent="0.25">
      <c r="A110" s="1">
        <v>57</v>
      </c>
      <c r="B110" s="62">
        <f t="shared" ca="1" si="26"/>
        <v>0.11236661217913324</v>
      </c>
      <c r="C110" s="75">
        <f t="shared" ca="1" si="27"/>
        <v>29.476614748761563</v>
      </c>
      <c r="D110" s="75">
        <v>43.748065383234326</v>
      </c>
      <c r="E110" s="75">
        <f t="shared" ca="1" si="28"/>
        <v>16.168595586861745</v>
      </c>
      <c r="F110" s="75">
        <v>22.735727661813954</v>
      </c>
      <c r="AU110" s="1">
        <v>93</v>
      </c>
      <c r="AV110" s="75">
        <f t="shared" ca="1" si="37"/>
        <v>0.46761015415508789</v>
      </c>
      <c r="AW110" s="75">
        <f t="shared" ca="1" si="38"/>
        <v>35.514607935312313</v>
      </c>
      <c r="AX110" s="75">
        <f t="shared" ca="1" si="39"/>
        <v>23.1104851296238</v>
      </c>
      <c r="AY110" s="75">
        <v>27.264362197307094</v>
      </c>
      <c r="AZ110" s="75">
        <v>15.737878890048229</v>
      </c>
      <c r="BB110" s="75">
        <f t="shared" ca="1" si="32"/>
        <v>0.1739177418755723</v>
      </c>
      <c r="BC110" s="75">
        <f t="shared" ca="1" si="33"/>
        <v>27.511033837697632</v>
      </c>
      <c r="BT110" s="1">
        <v>105</v>
      </c>
      <c r="BU110" s="1">
        <f t="shared" ca="1" si="30"/>
        <v>29.728059183222236</v>
      </c>
      <c r="BV110" s="1">
        <f t="shared" ca="1" si="40"/>
        <v>24.884867427835587</v>
      </c>
    </row>
    <row r="111" spans="1:74" x14ac:dyDescent="0.25">
      <c r="A111" s="1">
        <v>58</v>
      </c>
      <c r="B111" s="62">
        <f t="shared" ca="1" si="26"/>
        <v>0.86606103612549812</v>
      </c>
      <c r="C111" s="75">
        <f t="shared" ca="1" si="27"/>
        <v>43.595920969189066</v>
      </c>
      <c r="D111" s="75">
        <v>36.678550661717011</v>
      </c>
      <c r="E111" s="75">
        <f t="shared" ca="1" si="28"/>
        <v>29.650641378096434</v>
      </c>
      <c r="F111" s="75">
        <v>17.376907577931423</v>
      </c>
      <c r="AU111" s="1">
        <v>94</v>
      </c>
      <c r="AV111" s="75">
        <f t="shared" ca="1" si="37"/>
        <v>0.69971954877627718</v>
      </c>
      <c r="AW111" s="75">
        <f t="shared" ca="1" si="38"/>
        <v>40.094772242414344</v>
      </c>
      <c r="AX111" s="75">
        <f t="shared" ca="1" si="39"/>
        <v>28.56064459592924</v>
      </c>
      <c r="AY111" s="75">
        <v>24.250523075572925</v>
      </c>
      <c r="AZ111" s="75">
        <v>16.660300530578116</v>
      </c>
      <c r="BB111" s="75">
        <f t="shared" ca="1" si="32"/>
        <v>0.26143254880001587</v>
      </c>
      <c r="BC111" s="75">
        <f t="shared" ca="1" si="33"/>
        <v>30.339142541876789</v>
      </c>
      <c r="BT111" s="1">
        <v>106</v>
      </c>
      <c r="BU111" s="1">
        <f t="shared" ca="1" si="30"/>
        <v>43.326204593175419</v>
      </c>
      <c r="BV111" s="1">
        <f t="shared" ca="1" si="40"/>
        <v>24.623405632012719</v>
      </c>
    </row>
    <row r="112" spans="1:74" x14ac:dyDescent="0.25">
      <c r="A112" s="1">
        <v>59</v>
      </c>
      <c r="B112" s="62">
        <f t="shared" ca="1" si="26"/>
        <v>0.51445228611555882</v>
      </c>
      <c r="C112" s="75">
        <f t="shared" ca="1" si="27"/>
        <v>39.038255958224156</v>
      </c>
      <c r="D112" s="75">
        <v>40.88740370797251</v>
      </c>
      <c r="E112" s="75">
        <f t="shared" ca="1" si="28"/>
        <v>21.420646543693351</v>
      </c>
      <c r="F112" s="75">
        <v>17.814693378401092</v>
      </c>
      <c r="AU112" s="1">
        <v>95</v>
      </c>
      <c r="AV112" s="75">
        <f t="shared" ca="1" si="37"/>
        <v>0.55721166343726569</v>
      </c>
      <c r="AW112" s="75">
        <f t="shared" ca="1" si="38"/>
        <v>37.393983502127064</v>
      </c>
      <c r="AX112" s="75">
        <f t="shared" ca="1" si="39"/>
        <v>25.037297204374831</v>
      </c>
      <c r="AY112" s="75">
        <v>44.98078118077612</v>
      </c>
      <c r="AZ112" s="75">
        <v>19.815478129424058</v>
      </c>
      <c r="BB112" s="75">
        <f t="shared" ca="1" si="32"/>
        <v>0.34495480785864663</v>
      </c>
      <c r="BC112" s="75">
        <f t="shared" ca="1" si="33"/>
        <v>32.619856045745152</v>
      </c>
      <c r="BT112" s="1">
        <v>107</v>
      </c>
      <c r="BU112" s="1">
        <f t="shared" ca="1" si="30"/>
        <v>36.695885657021151</v>
      </c>
      <c r="BV112" s="1">
        <f t="shared" ca="1" si="40"/>
        <v>20.303489224148127</v>
      </c>
    </row>
    <row r="113" spans="1:74" x14ac:dyDescent="0.25">
      <c r="A113" s="1">
        <v>60</v>
      </c>
      <c r="B113" s="62">
        <f t="shared" ca="1" si="26"/>
        <v>0.65587986260417008</v>
      </c>
      <c r="C113" s="75">
        <f t="shared" ca="1" si="27"/>
        <v>41.065297553157713</v>
      </c>
      <c r="D113" s="75">
        <v>42.895590027081212</v>
      </c>
      <c r="E113" s="75">
        <f t="shared" ca="1" si="28"/>
        <v>23.97716489272382</v>
      </c>
      <c r="F113" s="75">
        <v>31.925190690697654</v>
      </c>
      <c r="AU113" s="1">
        <v>96</v>
      </c>
      <c r="AV113" s="75">
        <f t="shared" ca="1" si="37"/>
        <v>0.6295634557409906</v>
      </c>
      <c r="AW113" s="75">
        <f t="shared" ca="1" si="38"/>
        <v>38.803510458898529</v>
      </c>
      <c r="AX113" s="75">
        <f t="shared" ca="1" si="39"/>
        <v>26.740950467422778</v>
      </c>
      <c r="AY113" s="75">
        <v>38.260760539807677</v>
      </c>
      <c r="AZ113" s="75">
        <v>20.067343816585616</v>
      </c>
      <c r="BB113" s="75">
        <f t="shared" ca="1" si="32"/>
        <v>0.67214416291193868</v>
      </c>
      <c r="BC113" s="75">
        <f t="shared" ca="1" si="33"/>
        <v>39.595319608021867</v>
      </c>
      <c r="BT113" s="1">
        <v>108</v>
      </c>
      <c r="BU113" s="1">
        <f t="shared" ca="1" si="30"/>
        <v>20.21339387567447</v>
      </c>
      <c r="BV113" s="1">
        <f t="shared" ca="1" si="40"/>
        <v>37.020143826090418</v>
      </c>
    </row>
    <row r="114" spans="1:74" x14ac:dyDescent="0.25">
      <c r="A114" s="1">
        <v>61</v>
      </c>
      <c r="B114" s="62">
        <f t="shared" ca="1" si="26"/>
        <v>0.97504380519105827</v>
      </c>
      <c r="C114" s="75">
        <f t="shared" ca="1" si="27"/>
        <v>44.748332741876254</v>
      </c>
      <c r="D114" s="75">
        <v>41.109260619345804</v>
      </c>
      <c r="E114" s="75">
        <f t="shared" ca="1" si="28"/>
        <v>36.233073266975609</v>
      </c>
      <c r="F114" s="75">
        <v>19.64896672072614</v>
      </c>
      <c r="AU114" s="1">
        <v>97</v>
      </c>
      <c r="AV114" s="75">
        <f t="shared" ca="1" si="37"/>
        <v>0.57315970966612939</v>
      </c>
      <c r="AW114" s="75">
        <f t="shared" ca="1" si="38"/>
        <v>37.712193612672387</v>
      </c>
      <c r="AX114" s="75">
        <f t="shared" ca="1" si="39"/>
        <v>25.400095375219717</v>
      </c>
      <c r="AY114" s="75">
        <v>38.957181419102191</v>
      </c>
      <c r="AZ114" s="75">
        <v>29.051399730647042</v>
      </c>
      <c r="BB114" s="75">
        <f t="shared" ca="1" si="32"/>
        <v>0.1567785933166862</v>
      </c>
      <c r="BC114" s="75">
        <f t="shared" ca="1" si="33"/>
        <v>26.878582995669881</v>
      </c>
      <c r="BT114" s="1">
        <v>109</v>
      </c>
      <c r="BU114" s="1">
        <f t="shared" ca="1" si="30"/>
        <v>21.549881257049478</v>
      </c>
      <c r="BV114" s="1">
        <f t="shared" ca="1" si="40"/>
        <v>29.560055901764834</v>
      </c>
    </row>
    <row r="115" spans="1:74" x14ac:dyDescent="0.25">
      <c r="A115" s="1">
        <v>62</v>
      </c>
      <c r="B115" s="62">
        <f t="shared" ca="1" si="26"/>
        <v>0.90007823134583398</v>
      </c>
      <c r="C115" s="75">
        <f t="shared" ca="1" si="27"/>
        <v>43.965520753119534</v>
      </c>
      <c r="D115" s="75">
        <v>41.988915267204973</v>
      </c>
      <c r="E115" s="75">
        <f t="shared" ca="1" si="28"/>
        <v>31.078865623892355</v>
      </c>
      <c r="F115" s="75">
        <v>23.098454612481689</v>
      </c>
      <c r="AU115" s="1">
        <v>98</v>
      </c>
      <c r="AV115" s="75">
        <f t="shared" ca="1" si="37"/>
        <v>0.30211258649878037</v>
      </c>
      <c r="AW115" s="75">
        <f t="shared" ca="1" si="38"/>
        <v>31.489430792143867</v>
      </c>
      <c r="AX115" s="75">
        <f t="shared" ca="1" si="39"/>
        <v>19.938103181301344</v>
      </c>
      <c r="AY115" s="75">
        <v>43.454872630713531</v>
      </c>
      <c r="AZ115" s="75">
        <v>32.460124674965087</v>
      </c>
      <c r="BB115" s="75">
        <f t="shared" ca="1" si="32"/>
        <v>0.92307054905159192</v>
      </c>
      <c r="BC115" s="75">
        <f t="shared" ca="1" si="33"/>
        <v>43.822968170305302</v>
      </c>
      <c r="BT115" s="1">
        <v>110</v>
      </c>
      <c r="BU115" s="1">
        <f t="shared" ca="1" si="30"/>
        <v>25.836897492971239</v>
      </c>
      <c r="BV115" s="1">
        <f t="shared" ca="1" si="40"/>
        <v>21.650728158029708</v>
      </c>
    </row>
    <row r="116" spans="1:74" x14ac:dyDescent="0.25">
      <c r="A116" s="1">
        <v>63</v>
      </c>
      <c r="B116" s="62">
        <f t="shared" ca="1" si="26"/>
        <v>0.18619505849409734</v>
      </c>
      <c r="C116" s="75">
        <f t="shared" ca="1" si="27"/>
        <v>32.130786597894684</v>
      </c>
      <c r="D116" s="75">
        <v>34.268649550064012</v>
      </c>
      <c r="E116" s="75">
        <f t="shared" ca="1" si="28"/>
        <v>16.991187543968124</v>
      </c>
      <c r="F116" s="75">
        <v>15.724819811394369</v>
      </c>
      <c r="AU116" s="1">
        <v>99</v>
      </c>
      <c r="AV116" s="75">
        <f t="shared" ca="1" si="37"/>
        <v>0.21516133256881209</v>
      </c>
      <c r="AW116" s="75">
        <f t="shared" ca="1" si="38"/>
        <v>28.915645846022773</v>
      </c>
      <c r="AX116" s="75">
        <f t="shared" ca="1" si="39"/>
        <v>18.422663777419885</v>
      </c>
      <c r="AY116" s="75">
        <v>25.629374501135292</v>
      </c>
      <c r="AZ116" s="75">
        <v>16.491173078291439</v>
      </c>
      <c r="BB116" s="75">
        <f t="shared" ca="1" si="32"/>
        <v>0.38940558736101449</v>
      </c>
      <c r="BC116" s="75">
        <f t="shared" ca="1" si="33"/>
        <v>33.720711221129207</v>
      </c>
      <c r="BT116" s="1">
        <v>111</v>
      </c>
      <c r="BU116" s="1">
        <f t="shared" ca="1" si="30"/>
        <v>33.784297478419951</v>
      </c>
      <c r="BV116" s="1">
        <f t="shared" ca="1" si="40"/>
        <v>24.018641416342835</v>
      </c>
    </row>
    <row r="117" spans="1:74" x14ac:dyDescent="0.25">
      <c r="A117" s="1">
        <v>64</v>
      </c>
      <c r="B117" s="62">
        <f t="shared" ca="1" si="26"/>
        <v>0.90624277850718682</v>
      </c>
      <c r="C117" s="75">
        <f t="shared" ca="1" si="27"/>
        <v>44.031497691378569</v>
      </c>
      <c r="D117" s="75">
        <v>38.443686843265539</v>
      </c>
      <c r="E117" s="75">
        <f t="shared" ca="1" si="28"/>
        <v>31.371245634122097</v>
      </c>
      <c r="F117" s="75">
        <v>20.086525520883399</v>
      </c>
      <c r="AU117" s="1">
        <v>100</v>
      </c>
      <c r="AV117" s="75">
        <f t="shared" ca="1" si="37"/>
        <v>0.18206452700895304</v>
      </c>
      <c r="AW117" s="75">
        <f t="shared" ca="1" si="38"/>
        <v>27.800706008187898</v>
      </c>
      <c r="AX117" s="75">
        <f t="shared" ca="1" si="39"/>
        <v>17.868064468380769</v>
      </c>
      <c r="AY117" s="75">
        <v>36.492139626951996</v>
      </c>
      <c r="AZ117" s="75">
        <v>21.758002273949653</v>
      </c>
      <c r="BB117" s="75">
        <f t="shared" ca="1" si="32"/>
        <v>0.7820679397314847</v>
      </c>
      <c r="BC117" s="75">
        <f t="shared" ca="1" si="33"/>
        <v>41.530381560737794</v>
      </c>
      <c r="BT117" s="1">
        <v>112</v>
      </c>
      <c r="BU117" s="1">
        <f t="shared" ca="1" si="30"/>
        <v>41.140220080535912</v>
      </c>
      <c r="BV117" s="1">
        <f t="shared" ca="1" si="40"/>
        <v>16.034684570125865</v>
      </c>
    </row>
    <row r="118" spans="1:74" x14ac:dyDescent="0.25">
      <c r="A118" s="1">
        <v>65</v>
      </c>
      <c r="B118" s="62">
        <f t="shared" ca="1" si="26"/>
        <v>8.0265370222077026E-2</v>
      </c>
      <c r="C118" s="75">
        <f t="shared" ca="1" si="27"/>
        <v>27.940885435574835</v>
      </c>
      <c r="D118" s="75">
        <v>41.049626675819049</v>
      </c>
      <c r="E118" s="75">
        <f t="shared" ca="1" si="28"/>
        <v>15.825140875742676</v>
      </c>
      <c r="F118" s="75">
        <v>38.682421760364406</v>
      </c>
      <c r="AU118" s="1">
        <v>101</v>
      </c>
      <c r="AV118" s="75">
        <f t="shared" ca="1" si="37"/>
        <v>0.65860477902833559</v>
      </c>
      <c r="AW118" s="75">
        <f t="shared" ca="1" si="38"/>
        <v>39.346340610562031</v>
      </c>
      <c r="AX118" s="75">
        <f t="shared" ca="1" si="39"/>
        <v>27.471289297997473</v>
      </c>
      <c r="AY118" s="75">
        <v>28.215803345500429</v>
      </c>
      <c r="AZ118" s="75">
        <v>37.738400005226097</v>
      </c>
      <c r="BB118" s="75">
        <f t="shared" ca="1" si="32"/>
        <v>0.5365632544188923</v>
      </c>
      <c r="BC118" s="75">
        <f t="shared" ca="1" si="33"/>
        <v>36.975143434731052</v>
      </c>
      <c r="BT118" s="1">
        <v>113</v>
      </c>
      <c r="BU118" s="1">
        <f t="shared" ca="1" si="30"/>
        <v>43.373855855312854</v>
      </c>
      <c r="BV118" s="1">
        <f t="shared" ca="1" si="40"/>
        <v>26.02548255289264</v>
      </c>
    </row>
    <row r="119" spans="1:74" x14ac:dyDescent="0.25">
      <c r="A119" s="1">
        <v>66</v>
      </c>
      <c r="B119" s="62">
        <f t="shared" ref="B119:B182" ca="1" si="41">RAND()</f>
        <v>0.65513250152024816</v>
      </c>
      <c r="C119" s="75">
        <f t="shared" ref="C119:C182" ca="1" si="42">$R$2+($R$3-$R$2)*(B119)^(1/3)</f>
        <v>41.05539350725082</v>
      </c>
      <c r="D119" s="75">
        <v>24.731334526933232</v>
      </c>
      <c r="E119" s="75">
        <f t="shared" ref="E119:E182" ca="1" si="43">$R$3-($R$3-$R$2)*(1-B119)^(1/3)</f>
        <v>23.961956746275877</v>
      </c>
      <c r="F119" s="75">
        <v>18.672951505058339</v>
      </c>
      <c r="AU119" s="1">
        <v>102</v>
      </c>
      <c r="AV119" s="75">
        <f t="shared" ca="1" si="37"/>
        <v>0.82773153781242792</v>
      </c>
      <c r="AW119" s="75">
        <f t="shared" ca="1" si="38"/>
        <v>42.293925771702121</v>
      </c>
      <c r="AX119" s="75">
        <f t="shared" ca="1" si="39"/>
        <v>32.548429176653457</v>
      </c>
      <c r="AY119" s="75">
        <v>44.274363604664131</v>
      </c>
      <c r="AZ119" s="75">
        <v>15.030868437235593</v>
      </c>
      <c r="BB119" s="75">
        <f t="shared" ca="1" si="32"/>
        <v>0.97343094718870826</v>
      </c>
      <c r="BC119" s="75">
        <f t="shared" ca="1" si="33"/>
        <v>44.59878126663051</v>
      </c>
      <c r="BT119" s="1">
        <v>114</v>
      </c>
      <c r="BU119" s="1">
        <f t="shared" ca="1" si="30"/>
        <v>43.070905328102143</v>
      </c>
      <c r="BV119" s="1">
        <f t="shared" ca="1" si="40"/>
        <v>21.338933575347944</v>
      </c>
    </row>
    <row r="120" spans="1:74" x14ac:dyDescent="0.25">
      <c r="A120" s="1">
        <v>67</v>
      </c>
      <c r="B120" s="62">
        <f t="shared" ca="1" si="41"/>
        <v>0.98322934817796803</v>
      </c>
      <c r="C120" s="75">
        <f t="shared" ca="1" si="42"/>
        <v>44.831347132165661</v>
      </c>
      <c r="D120" s="75">
        <v>37.418040802951111</v>
      </c>
      <c r="E120" s="75">
        <f t="shared" ca="1" si="43"/>
        <v>37.321001744727234</v>
      </c>
      <c r="F120" s="75">
        <v>23.965402510652417</v>
      </c>
      <c r="AU120" s="1">
        <v>103</v>
      </c>
      <c r="AV120" s="75">
        <f t="shared" ca="1" si="37"/>
        <v>6.6304712206597727E-2</v>
      </c>
      <c r="AW120" s="75">
        <f t="shared" ca="1" si="38"/>
        <v>22.724910419282409</v>
      </c>
      <c r="AX120" s="75">
        <f t="shared" ca="1" si="39"/>
        <v>16.011627175468057</v>
      </c>
      <c r="AY120" s="75">
        <v>21.145778968268857</v>
      </c>
      <c r="AZ120" s="75">
        <v>16.417694506019519</v>
      </c>
      <c r="BB120" s="75">
        <f t="shared" ca="1" si="32"/>
        <v>0.48046664673517969</v>
      </c>
      <c r="BC120" s="75">
        <f t="shared" ca="1" si="33"/>
        <v>35.794710434667316</v>
      </c>
      <c r="BT120" s="1">
        <v>115</v>
      </c>
      <c r="BU120" s="1">
        <f t="shared" ca="1" si="30"/>
        <v>33.304700662499059</v>
      </c>
      <c r="BV120" s="1">
        <f t="shared" ca="1" si="40"/>
        <v>21.203796803015237</v>
      </c>
    </row>
    <row r="121" spans="1:74" x14ac:dyDescent="0.25">
      <c r="A121" s="1">
        <v>68</v>
      </c>
      <c r="B121" s="62">
        <f t="shared" ca="1" si="41"/>
        <v>6.1250904067903678E-2</v>
      </c>
      <c r="C121" s="75">
        <f t="shared" ca="1" si="42"/>
        <v>26.825660927489331</v>
      </c>
      <c r="D121" s="75">
        <v>41.095666491681484</v>
      </c>
      <c r="E121" s="75">
        <f t="shared" ca="1" si="43"/>
        <v>15.625458357713892</v>
      </c>
      <c r="F121" s="75">
        <v>28.075128843498696</v>
      </c>
      <c r="AU121" s="1">
        <v>104</v>
      </c>
      <c r="AV121" s="75">
        <f t="shared" ca="1" si="37"/>
        <v>0.41687034808960888</v>
      </c>
      <c r="AW121" s="75">
        <f t="shared" ca="1" si="38"/>
        <v>34.369649281302131</v>
      </c>
      <c r="AX121" s="75">
        <f t="shared" ca="1" si="39"/>
        <v>22.091122098204984</v>
      </c>
      <c r="AY121" s="75">
        <v>43.977750139332571</v>
      </c>
      <c r="AZ121" s="75">
        <v>21.252049986318926</v>
      </c>
      <c r="BB121" s="75">
        <f t="shared" ca="1" si="32"/>
        <v>0.75539420476792241</v>
      </c>
      <c r="BC121" s="75">
        <f t="shared" ca="1" si="33"/>
        <v>41.074025088028321</v>
      </c>
      <c r="BT121" s="1">
        <v>116</v>
      </c>
      <c r="BU121" s="1">
        <f t="shared" ca="1" si="30"/>
        <v>44.183559845587126</v>
      </c>
      <c r="BV121" s="1">
        <f t="shared" ca="1" si="40"/>
        <v>25.236708944728999</v>
      </c>
    </row>
    <row r="122" spans="1:74" x14ac:dyDescent="0.25">
      <c r="A122" s="1">
        <v>69</v>
      </c>
      <c r="B122" s="62">
        <f t="shared" ca="1" si="41"/>
        <v>0.46002336676772282</v>
      </c>
      <c r="C122" s="75">
        <f t="shared" ca="1" si="42"/>
        <v>38.158720008451681</v>
      </c>
      <c r="D122" s="75">
        <v>41.422437389084145</v>
      </c>
      <c r="E122" s="75">
        <f t="shared" ca="1" si="43"/>
        <v>20.570593828872735</v>
      </c>
      <c r="F122" s="75">
        <v>18.339907808691535</v>
      </c>
      <c r="AU122" s="1">
        <v>105</v>
      </c>
      <c r="AV122" s="75">
        <f t="shared" ca="1" si="37"/>
        <v>1.7985872736381192E-2</v>
      </c>
      <c r="AW122" s="75">
        <f t="shared" ca="1" si="38"/>
        <v>19.023342573376404</v>
      </c>
      <c r="AX122" s="75">
        <f t="shared" ca="1" si="39"/>
        <v>15.271012218084905</v>
      </c>
      <c r="AY122" s="75">
        <v>39.349866159960314</v>
      </c>
      <c r="AZ122" s="75">
        <v>26.697086552075366</v>
      </c>
      <c r="BB122" s="75">
        <f t="shared" ca="1" si="32"/>
        <v>0.88326584787728901</v>
      </c>
      <c r="BC122" s="75">
        <f t="shared" ca="1" si="33"/>
        <v>43.19466728105796</v>
      </c>
      <c r="BT122" s="1">
        <v>117</v>
      </c>
      <c r="BU122" s="1">
        <f t="shared" ca="1" si="30"/>
        <v>44.97194281670312</v>
      </c>
      <c r="BV122" s="1">
        <f t="shared" ca="1" si="40"/>
        <v>34.475263223081782</v>
      </c>
    </row>
    <row r="123" spans="1:74" x14ac:dyDescent="0.25">
      <c r="A123" s="1">
        <v>70</v>
      </c>
      <c r="B123" s="62">
        <f t="shared" ca="1" si="41"/>
        <v>8.4037043368931363E-2</v>
      </c>
      <c r="C123" s="75">
        <f t="shared" ca="1" si="42"/>
        <v>28.14048847087037</v>
      </c>
      <c r="D123" s="75">
        <v>26.545695304339237</v>
      </c>
      <c r="E123" s="75">
        <f t="shared" ca="1" si="43"/>
        <v>15.865075870194296</v>
      </c>
      <c r="F123" s="75">
        <v>24.561188534664538</v>
      </c>
      <c r="AU123" s="1">
        <v>106</v>
      </c>
      <c r="AV123" s="75">
        <f t="shared" ca="1" si="37"/>
        <v>0.34226436247591352</v>
      </c>
      <c r="AW123" s="75">
        <f t="shared" ca="1" si="38"/>
        <v>32.551009265233787</v>
      </c>
      <c r="AX123" s="75">
        <f t="shared" ca="1" si="39"/>
        <v>20.669729270481227</v>
      </c>
      <c r="AY123" s="75">
        <v>40.792938010558373</v>
      </c>
      <c r="AZ123" s="75">
        <v>30.68924124036219</v>
      </c>
      <c r="BB123" s="75">
        <f t="shared" ca="1" si="32"/>
        <v>0.73333010244397501</v>
      </c>
      <c r="BC123" s="75">
        <f t="shared" ca="1" si="33"/>
        <v>40.690408564278954</v>
      </c>
      <c r="BT123" s="1">
        <v>118</v>
      </c>
      <c r="BU123" s="1">
        <f t="shared" ca="1" si="30"/>
        <v>17.67502967540582</v>
      </c>
      <c r="BV123" s="1">
        <f t="shared" ca="1" si="40"/>
        <v>36.3538796734993</v>
      </c>
    </row>
    <row r="124" spans="1:74" x14ac:dyDescent="0.25">
      <c r="A124" s="1">
        <v>71</v>
      </c>
      <c r="B124" s="62">
        <f t="shared" ca="1" si="41"/>
        <v>0.77679564441430493</v>
      </c>
      <c r="C124" s="75">
        <f t="shared" ca="1" si="42"/>
        <v>42.577624166078373</v>
      </c>
      <c r="D124" s="75">
        <v>22.601456068457868</v>
      </c>
      <c r="E124" s="75">
        <f t="shared" ca="1" si="43"/>
        <v>26.802063591038241</v>
      </c>
      <c r="F124" s="75">
        <v>21.849602162138009</v>
      </c>
      <c r="AU124" s="1">
        <v>107</v>
      </c>
      <c r="AV124" s="75">
        <f t="shared" ca="1" si="37"/>
        <v>0.9612663577141568</v>
      </c>
      <c r="AW124" s="75">
        <f t="shared" ca="1" si="38"/>
        <v>44.413257588079922</v>
      </c>
      <c r="AX124" s="75">
        <f t="shared" ca="1" si="39"/>
        <v>39.095740685127481</v>
      </c>
      <c r="AY124" s="75">
        <v>38.511074170772361</v>
      </c>
      <c r="AZ124" s="75">
        <v>17.365651801852529</v>
      </c>
      <c r="BB124" s="75">
        <f t="shared" ca="1" si="32"/>
        <v>4.2637898851644485E-2</v>
      </c>
      <c r="BC124" s="75">
        <f t="shared" ca="1" si="33"/>
        <v>21.194683927891724</v>
      </c>
      <c r="BT124" s="1">
        <v>119</v>
      </c>
      <c r="BU124" s="1">
        <f t="shared" ca="1" si="30"/>
        <v>26.933743925393227</v>
      </c>
      <c r="BV124" s="1">
        <f t="shared" ca="1" si="40"/>
        <v>30.100884844517878</v>
      </c>
    </row>
    <row r="125" spans="1:74" x14ac:dyDescent="0.25">
      <c r="A125" s="1">
        <v>72</v>
      </c>
      <c r="B125" s="62">
        <f t="shared" ca="1" si="41"/>
        <v>0.53495378840590313</v>
      </c>
      <c r="C125" s="75">
        <f t="shared" ca="1" si="42"/>
        <v>39.353422907178171</v>
      </c>
      <c r="D125" s="75">
        <v>25.922142262439376</v>
      </c>
      <c r="E125" s="75">
        <f t="shared" ca="1" si="43"/>
        <v>21.757297414523961</v>
      </c>
      <c r="F125" s="75">
        <v>36.450307264536008</v>
      </c>
      <c r="AU125" s="1">
        <v>108</v>
      </c>
      <c r="AV125" s="75">
        <f t="shared" ca="1" si="37"/>
        <v>0.56375013840775978</v>
      </c>
      <c r="AW125" s="75">
        <f t="shared" ca="1" si="38"/>
        <v>37.524988891606228</v>
      </c>
      <c r="AX125" s="75">
        <f t="shared" ca="1" si="39"/>
        <v>25.18523592285247</v>
      </c>
      <c r="AY125" s="75">
        <v>32.818752496479007</v>
      </c>
      <c r="AZ125" s="75">
        <v>20.756654492276432</v>
      </c>
      <c r="BB125" s="75">
        <f t="shared" ca="1" si="32"/>
        <v>0.39314100066523505</v>
      </c>
      <c r="BC125" s="75">
        <f t="shared" ca="1" si="33"/>
        <v>33.810287095063472</v>
      </c>
      <c r="BT125" s="1">
        <v>120</v>
      </c>
      <c r="BU125" s="1">
        <f t="shared" ca="1" si="30"/>
        <v>43.691857928201671</v>
      </c>
      <c r="BV125" s="1">
        <f t="shared" ca="1" si="40"/>
        <v>15.105530152078114</v>
      </c>
    </row>
    <row r="126" spans="1:74" x14ac:dyDescent="0.25">
      <c r="A126" s="1">
        <v>73</v>
      </c>
      <c r="B126" s="62">
        <f t="shared" ca="1" si="41"/>
        <v>5.3851071309121479E-2</v>
      </c>
      <c r="C126" s="75">
        <f t="shared" ca="1" si="42"/>
        <v>26.328855495956407</v>
      </c>
      <c r="D126" s="75">
        <v>38.584963797766648</v>
      </c>
      <c r="E126" s="75">
        <f t="shared" ca="1" si="43"/>
        <v>15.548477176929843</v>
      </c>
      <c r="F126" s="75">
        <v>15.335781495670325</v>
      </c>
      <c r="AU126" s="1">
        <v>109</v>
      </c>
      <c r="AV126" s="75">
        <f t="shared" ca="1" si="37"/>
        <v>0.14327605556284018</v>
      </c>
      <c r="AW126" s="75">
        <f t="shared" ca="1" si="38"/>
        <v>26.355547102916539</v>
      </c>
      <c r="AX126" s="75">
        <f t="shared" ca="1" si="39"/>
        <v>17.232184997853292</v>
      </c>
      <c r="AY126" s="75">
        <v>33.853892031051615</v>
      </c>
      <c r="AZ126" s="75">
        <v>28.649643331445816</v>
      </c>
      <c r="BB126" s="75">
        <f t="shared" ca="1" si="32"/>
        <v>0.14154255449102038</v>
      </c>
      <c r="BC126" s="75">
        <f t="shared" ca="1" si="33"/>
        <v>26.286642505276681</v>
      </c>
      <c r="BT126" s="1">
        <v>121</v>
      </c>
      <c r="BU126" s="1">
        <f t="shared" ca="1" si="30"/>
        <v>22.24337089575128</v>
      </c>
      <c r="BV126" s="1">
        <f t="shared" ca="1" si="40"/>
        <v>26.677931001833766</v>
      </c>
    </row>
    <row r="127" spans="1:74" x14ac:dyDescent="0.25">
      <c r="A127" s="1">
        <v>74</v>
      </c>
      <c r="B127" s="62">
        <f t="shared" ca="1" si="41"/>
        <v>0.55225362780822418</v>
      </c>
      <c r="C127" s="75">
        <f t="shared" ca="1" si="42"/>
        <v>39.613164099565523</v>
      </c>
      <c r="D127" s="75">
        <v>26.157713479418106</v>
      </c>
      <c r="E127" s="75">
        <f t="shared" ca="1" si="43"/>
        <v>22.049158522172888</v>
      </c>
      <c r="F127" s="75">
        <v>17.978837415883429</v>
      </c>
      <c r="AU127" s="1">
        <v>110</v>
      </c>
      <c r="AV127" s="75">
        <f t="shared" ca="1" si="37"/>
        <v>0.73480678067401595</v>
      </c>
      <c r="AW127" s="75">
        <f t="shared" ca="1" si="38"/>
        <v>40.716261443036672</v>
      </c>
      <c r="AX127" s="75">
        <f t="shared" ca="1" si="39"/>
        <v>29.550925678430254</v>
      </c>
      <c r="AY127" s="75">
        <v>30.314752257395433</v>
      </c>
      <c r="AZ127" s="75">
        <v>17.121775843532912</v>
      </c>
      <c r="BB127" s="75">
        <f t="shared" ca="1" si="32"/>
        <v>0.54454923837348812</v>
      </c>
      <c r="BC127" s="75">
        <f t="shared" ca="1" si="33"/>
        <v>37.138073866895908</v>
      </c>
      <c r="BT127" s="1">
        <v>122</v>
      </c>
      <c r="BU127" s="1">
        <f t="shared" ca="1" si="30"/>
        <v>30.620413344802092</v>
      </c>
      <c r="BV127" s="1">
        <f t="shared" ca="1" si="40"/>
        <v>19.611401062959491</v>
      </c>
    </row>
    <row r="128" spans="1:74" x14ac:dyDescent="0.25">
      <c r="A128" s="1">
        <v>75</v>
      </c>
      <c r="B128" s="62">
        <f t="shared" ca="1" si="41"/>
        <v>0.67925307826645331</v>
      </c>
      <c r="C128" s="75">
        <f t="shared" ca="1" si="42"/>
        <v>41.371315412935076</v>
      </c>
      <c r="D128" s="75">
        <v>39.966413951066443</v>
      </c>
      <c r="E128" s="75">
        <f t="shared" ca="1" si="43"/>
        <v>24.46433581795787</v>
      </c>
      <c r="F128" s="75">
        <v>25.604847504976718</v>
      </c>
      <c r="AU128" s="1">
        <v>111</v>
      </c>
      <c r="AV128" s="75">
        <f t="shared" ca="1" si="37"/>
        <v>9.1869428201972858E-2</v>
      </c>
      <c r="AW128" s="75">
        <f t="shared" ca="1" si="38"/>
        <v>24.092991003062501</v>
      </c>
      <c r="AX128" s="75">
        <f t="shared" ca="1" si="39"/>
        <v>16.411234468445052</v>
      </c>
      <c r="AY128" s="75">
        <v>40.412855422784837</v>
      </c>
      <c r="AZ128" s="75">
        <v>15.354274828588302</v>
      </c>
      <c r="BB128" s="75">
        <f t="shared" ca="1" si="32"/>
        <v>0.64595693902765272</v>
      </c>
      <c r="BC128" s="75">
        <f t="shared" ca="1" si="33"/>
        <v>39.11143390851916</v>
      </c>
      <c r="BT128" s="1">
        <v>123</v>
      </c>
      <c r="BU128" s="1">
        <f t="shared" ca="1" si="30"/>
        <v>40.523751479228366</v>
      </c>
      <c r="BV128" s="1">
        <f t="shared" ca="1" si="40"/>
        <v>33.765482979277614</v>
      </c>
    </row>
    <row r="129" spans="1:74" x14ac:dyDescent="0.25">
      <c r="A129" s="1">
        <v>76</v>
      </c>
      <c r="B129" s="62">
        <f t="shared" ca="1" si="41"/>
        <v>0.31370336330986404</v>
      </c>
      <c r="C129" s="75">
        <f t="shared" ca="1" si="42"/>
        <v>35.384230098578229</v>
      </c>
      <c r="D129" s="75">
        <v>42.850979997949409</v>
      </c>
      <c r="E129" s="75">
        <f t="shared" ca="1" si="43"/>
        <v>18.537844840443153</v>
      </c>
      <c r="F129" s="75">
        <v>15.167536003470666</v>
      </c>
      <c r="AU129" s="1">
        <v>112</v>
      </c>
      <c r="AV129" s="75">
        <f t="shared" ca="1" si="37"/>
        <v>9.5733239884492671E-2</v>
      </c>
      <c r="AW129" s="75">
        <f t="shared" ca="1" si="38"/>
        <v>24.282236578327627</v>
      </c>
      <c r="AX129" s="75">
        <f t="shared" ca="1" si="39"/>
        <v>16.472117426910973</v>
      </c>
      <c r="AY129" s="75">
        <v>37.982386608717533</v>
      </c>
      <c r="AZ129" s="75">
        <v>23.512105224401182</v>
      </c>
      <c r="BB129" s="75">
        <f t="shared" ca="1" si="32"/>
        <v>0.4548445217770779</v>
      </c>
      <c r="BC129" s="75">
        <f t="shared" ca="1" si="33"/>
        <v>35.232648605641579</v>
      </c>
      <c r="BT129" s="1">
        <v>124</v>
      </c>
      <c r="BU129" s="1">
        <f t="shared" ca="1" si="30"/>
        <v>29.698960412169942</v>
      </c>
      <c r="BV129" s="1">
        <f t="shared" ca="1" si="40"/>
        <v>16.684385044054917</v>
      </c>
    </row>
    <row r="130" spans="1:74" x14ac:dyDescent="0.25">
      <c r="A130" s="1">
        <v>77</v>
      </c>
      <c r="B130" s="62">
        <f t="shared" ca="1" si="41"/>
        <v>0.52227550147427548</v>
      </c>
      <c r="C130" s="75">
        <f t="shared" ca="1" si="42"/>
        <v>39.159492452550509</v>
      </c>
      <c r="D130" s="75">
        <v>39.288997595844542</v>
      </c>
      <c r="E130" s="75">
        <f t="shared" ca="1" si="43"/>
        <v>21.547970824818076</v>
      </c>
      <c r="F130" s="75">
        <v>17.681788460154436</v>
      </c>
      <c r="AU130" s="1">
        <v>113</v>
      </c>
      <c r="AV130" s="75">
        <f t="shared" ca="1" si="37"/>
        <v>0.25537353821798903</v>
      </c>
      <c r="AW130" s="75">
        <f t="shared" ca="1" si="38"/>
        <v>30.160349085564953</v>
      </c>
      <c r="AX130" s="75">
        <f t="shared" ca="1" si="39"/>
        <v>19.112477607854977</v>
      </c>
      <c r="AY130" s="75">
        <v>26.794755505271098</v>
      </c>
      <c r="AZ130" s="75">
        <v>28.784176379361785</v>
      </c>
      <c r="BB130" s="75">
        <f t="shared" ca="1" si="32"/>
        <v>1.7045945193462808E-2</v>
      </c>
      <c r="BC130" s="75">
        <f t="shared" ca="1" si="33"/>
        <v>18.916803629761969</v>
      </c>
      <c r="BT130" s="1">
        <v>125</v>
      </c>
      <c r="BU130" s="1">
        <f t="shared" ca="1" si="30"/>
        <v>31.249269266934522</v>
      </c>
      <c r="BV130" s="1">
        <f t="shared" ca="1" si="40"/>
        <v>26.250072457814678</v>
      </c>
    </row>
    <row r="131" spans="1:74" x14ac:dyDescent="0.25">
      <c r="A131" s="1">
        <v>78</v>
      </c>
      <c r="B131" s="62">
        <f t="shared" ca="1" si="41"/>
        <v>0.65267614635638704</v>
      </c>
      <c r="C131" s="75">
        <f t="shared" ca="1" si="42"/>
        <v>41.02278867482206</v>
      </c>
      <c r="D131" s="75">
        <v>28.178631620208819</v>
      </c>
      <c r="E131" s="75">
        <f t="shared" ca="1" si="43"/>
        <v>23.912126305887895</v>
      </c>
      <c r="F131" s="75">
        <v>22.021976197754217</v>
      </c>
      <c r="AU131" s="1">
        <v>114</v>
      </c>
      <c r="AV131" s="75">
        <f t="shared" ca="1" si="37"/>
        <v>0.18320218491322615</v>
      </c>
      <c r="AW131" s="75">
        <f t="shared" ca="1" si="38"/>
        <v>27.840637305909063</v>
      </c>
      <c r="AX131" s="75">
        <f t="shared" ca="1" si="39"/>
        <v>17.886939796878398</v>
      </c>
      <c r="AY131" s="75">
        <v>43.207570938126636</v>
      </c>
      <c r="AZ131" s="75">
        <v>38.990943829071938</v>
      </c>
      <c r="BB131" s="75">
        <f t="shared" ca="1" si="32"/>
        <v>0.15287417853429297</v>
      </c>
      <c r="BC131" s="75">
        <f t="shared" ca="1" si="33"/>
        <v>26.72973830402297</v>
      </c>
      <c r="BT131" s="1">
        <v>126</v>
      </c>
      <c r="BU131" s="1">
        <f t="shared" ca="1" si="30"/>
        <v>17.859547289470001</v>
      </c>
      <c r="BV131" s="1">
        <f t="shared" ca="1" si="40"/>
        <v>23.232804105727382</v>
      </c>
    </row>
    <row r="132" spans="1:74" x14ac:dyDescent="0.25">
      <c r="A132" s="1">
        <v>79</v>
      </c>
      <c r="B132" s="62">
        <f t="shared" ca="1" si="41"/>
        <v>0.39870409759052583</v>
      </c>
      <c r="C132" s="75">
        <f t="shared" ca="1" si="42"/>
        <v>37.080292440422532</v>
      </c>
      <c r="D132" s="75">
        <v>38.383735157994707</v>
      </c>
      <c r="E132" s="75">
        <f t="shared" ca="1" si="43"/>
        <v>19.678816366602749</v>
      </c>
      <c r="F132" s="75">
        <v>28.371871829246253</v>
      </c>
      <c r="AU132" s="1">
        <v>115</v>
      </c>
      <c r="AV132" s="75">
        <f t="shared" ca="1" si="37"/>
        <v>0.563327917099264</v>
      </c>
      <c r="AW132" s="75">
        <f t="shared" ca="1" si="38"/>
        <v>37.516552253605298</v>
      </c>
      <c r="AX132" s="75">
        <f t="shared" ca="1" si="39"/>
        <v>25.175649452991848</v>
      </c>
      <c r="AY132" s="75">
        <v>24.948411133678661</v>
      </c>
      <c r="AZ132" s="75">
        <v>18.701454501248854</v>
      </c>
      <c r="BB132" s="75">
        <f t="shared" ca="1" si="32"/>
        <v>5.9613694153766383E-2</v>
      </c>
      <c r="BC132" s="75">
        <f t="shared" ca="1" si="33"/>
        <v>22.324774722705794</v>
      </c>
      <c r="BT132" s="1">
        <v>127</v>
      </c>
      <c r="BU132" s="1">
        <f t="shared" ca="1" si="30"/>
        <v>33.449590406684436</v>
      </c>
      <c r="BV132" s="1">
        <f t="shared" ca="1" si="40"/>
        <v>20.39167280888126</v>
      </c>
    </row>
    <row r="133" spans="1:74" x14ac:dyDescent="0.25">
      <c r="A133" s="1">
        <v>80</v>
      </c>
      <c r="B133" s="62">
        <f t="shared" ca="1" si="41"/>
        <v>0.11527789833956115</v>
      </c>
      <c r="C133" s="75">
        <f t="shared" ca="1" si="42"/>
        <v>29.600574280232092</v>
      </c>
      <c r="D133" s="75">
        <v>22.17983493550356</v>
      </c>
      <c r="E133" s="75">
        <f t="shared" ca="1" si="43"/>
        <v>16.200150807425544</v>
      </c>
      <c r="F133" s="75">
        <v>17.363222015894831</v>
      </c>
      <c r="AU133" s="1">
        <v>116</v>
      </c>
      <c r="AV133" s="75">
        <f t="shared" ca="1" si="37"/>
        <v>0.75740219918065099</v>
      </c>
      <c r="AW133" s="75">
        <f t="shared" ca="1" si="38"/>
        <v>41.108657170804207</v>
      </c>
      <c r="AX133" s="75">
        <f t="shared" ca="1" si="39"/>
        <v>30.22373454700363</v>
      </c>
      <c r="AY133" s="75">
        <v>17.447045489104703</v>
      </c>
      <c r="AZ133" s="75">
        <v>22.965838036317958</v>
      </c>
      <c r="BB133" s="75">
        <f t="shared" ca="1" si="32"/>
        <v>0.3650424488746179</v>
      </c>
      <c r="BC133" s="75">
        <f t="shared" ca="1" si="33"/>
        <v>33.125622857909079</v>
      </c>
      <c r="BT133" s="1">
        <v>128</v>
      </c>
      <c r="BU133" s="1">
        <f t="shared" ca="1" si="30"/>
        <v>43.550149483390733</v>
      </c>
      <c r="BV133" s="1">
        <f t="shared" ca="1" si="40"/>
        <v>17.748072487262576</v>
      </c>
    </row>
    <row r="134" spans="1:74" x14ac:dyDescent="0.25">
      <c r="A134" s="1">
        <v>81</v>
      </c>
      <c r="B134" s="62">
        <f t="shared" ca="1" si="41"/>
        <v>0.58903783010756849</v>
      </c>
      <c r="C134" s="75">
        <f t="shared" ca="1" si="42"/>
        <v>40.147934311144503</v>
      </c>
      <c r="D134" s="75">
        <v>34.415872319309763</v>
      </c>
      <c r="E134" s="75">
        <f t="shared" ca="1" si="43"/>
        <v>22.695703143140467</v>
      </c>
      <c r="F134" s="75">
        <v>19.071422346803843</v>
      </c>
      <c r="AU134" s="1">
        <v>117</v>
      </c>
      <c r="AV134" s="75">
        <f t="shared" ca="1" si="37"/>
        <v>0.80645656189836346</v>
      </c>
      <c r="AW134" s="75">
        <f t="shared" ca="1" si="38"/>
        <v>41.940877968405687</v>
      </c>
      <c r="AX134" s="75">
        <f t="shared" ca="1" si="39"/>
        <v>31.801928387394131</v>
      </c>
      <c r="AY134" s="75">
        <v>32.989633614963694</v>
      </c>
      <c r="AZ134" s="75">
        <v>39.824321244013056</v>
      </c>
      <c r="BB134" s="75">
        <f t="shared" ca="1" si="32"/>
        <v>0.87858671315993242</v>
      </c>
      <c r="BC134" s="75">
        <f t="shared" ca="1" si="33"/>
        <v>43.119886945788721</v>
      </c>
      <c r="BT134" s="1">
        <v>129</v>
      </c>
      <c r="BU134" s="1">
        <f t="shared" ref="BU134:BU197" ca="1" si="44">a+(b-a)*SQRT(RAND())</f>
        <v>31.210466648444346</v>
      </c>
      <c r="BV134" s="1">
        <f t="shared" ref="BV134:BV165" ca="1" si="45">b-(b-a)*SQRT(1-RAND())</f>
        <v>24.072605781919176</v>
      </c>
    </row>
    <row r="135" spans="1:74" x14ac:dyDescent="0.25">
      <c r="A135" s="1">
        <v>82</v>
      </c>
      <c r="B135" s="62">
        <f t="shared" ca="1" si="41"/>
        <v>0.99029916670601792</v>
      </c>
      <c r="C135" s="75">
        <f t="shared" ca="1" si="42"/>
        <v>44.902676278255711</v>
      </c>
      <c r="D135" s="75">
        <v>32.655941464897076</v>
      </c>
      <c r="E135" s="75">
        <f t="shared" ca="1" si="43"/>
        <v>38.601803088201997</v>
      </c>
      <c r="F135" s="75">
        <v>19.519378416375098</v>
      </c>
      <c r="AU135" s="1">
        <v>118</v>
      </c>
      <c r="AV135" s="75">
        <f t="shared" ca="1" si="37"/>
        <v>0.91082316092378035</v>
      </c>
      <c r="AW135" s="75">
        <f t="shared" ca="1" si="38"/>
        <v>43.631116723442737</v>
      </c>
      <c r="AX135" s="75">
        <f t="shared" ca="1" si="39"/>
        <v>36.041252589307049</v>
      </c>
      <c r="AY135" s="75">
        <v>39.575482599287227</v>
      </c>
      <c r="AZ135" s="75">
        <v>29.419315621076294</v>
      </c>
      <c r="BB135" s="75">
        <f t="shared" ca="1" si="32"/>
        <v>0.81919165507534297</v>
      </c>
      <c r="BC135" s="75">
        <f t="shared" ca="1" si="33"/>
        <v>42.152762098317154</v>
      </c>
      <c r="BT135" s="1">
        <v>130</v>
      </c>
      <c r="BU135" s="1">
        <f t="shared" ca="1" si="44"/>
        <v>38.494170673451869</v>
      </c>
      <c r="BV135" s="1">
        <f t="shared" ca="1" si="45"/>
        <v>26.029864218713652</v>
      </c>
    </row>
    <row r="136" spans="1:74" x14ac:dyDescent="0.25">
      <c r="A136" s="1">
        <v>83</v>
      </c>
      <c r="B136" s="62">
        <f t="shared" ca="1" si="41"/>
        <v>0.85661900784799527</v>
      </c>
      <c r="C136" s="75">
        <f t="shared" ca="1" si="42"/>
        <v>43.491620892408619</v>
      </c>
      <c r="D136" s="75">
        <v>43.381437708806359</v>
      </c>
      <c r="E136" s="75">
        <f t="shared" ca="1" si="43"/>
        <v>29.298115378841874</v>
      </c>
      <c r="F136" s="75">
        <v>16.497281605919692</v>
      </c>
      <c r="AU136" s="1">
        <v>119</v>
      </c>
      <c r="AV136" s="75">
        <f t="shared" ca="1" si="37"/>
        <v>5.6628051289296488E-2</v>
      </c>
      <c r="AW136" s="75">
        <f t="shared" ca="1" si="38"/>
        <v>22.138994758393288</v>
      </c>
      <c r="AX136" s="75">
        <f t="shared" ca="1" si="39"/>
        <v>15.861799063091883</v>
      </c>
      <c r="AY136" s="75">
        <v>28.665286629284701</v>
      </c>
      <c r="AZ136" s="75">
        <v>16.875188828148534</v>
      </c>
      <c r="BB136" s="75">
        <f t="shared" ref="BB136:BB199" ca="1" si="46">RAND()</f>
        <v>0.28357176215582325</v>
      </c>
      <c r="BC136" s="75">
        <f t="shared" ref="BC136:BC199" ca="1" si="47">$R$2+($R$3-$R$2)*SQRT(BB136)</f>
        <v>30.975436956159946</v>
      </c>
      <c r="BT136" s="1">
        <v>131</v>
      </c>
      <c r="BU136" s="1">
        <f t="shared" ca="1" si="44"/>
        <v>30.670966100161522</v>
      </c>
      <c r="BV136" s="1">
        <f t="shared" ca="1" si="45"/>
        <v>34.541803702149792</v>
      </c>
    </row>
    <row r="137" spans="1:74" x14ac:dyDescent="0.25">
      <c r="A137" s="1">
        <v>84</v>
      </c>
      <c r="B137" s="62">
        <f t="shared" ca="1" si="41"/>
        <v>0.756286051935531</v>
      </c>
      <c r="C137" s="75">
        <f t="shared" ca="1" si="42"/>
        <v>42.332747225534554</v>
      </c>
      <c r="D137" s="75">
        <v>41.678394981041578</v>
      </c>
      <c r="E137" s="75">
        <f t="shared" ca="1" si="43"/>
        <v>26.260929298955819</v>
      </c>
      <c r="F137" s="75">
        <v>23.510527724601232</v>
      </c>
      <c r="AU137" s="1">
        <v>120</v>
      </c>
      <c r="AV137" s="75">
        <f t="shared" ca="1" si="37"/>
        <v>0.54516338676975162</v>
      </c>
      <c r="AW137" s="75">
        <f t="shared" ca="1" si="38"/>
        <v>37.150554126088508</v>
      </c>
      <c r="AX137" s="75">
        <f t="shared" ca="1" si="39"/>
        <v>24.767527291326363</v>
      </c>
      <c r="AY137" s="75">
        <v>34.590456069702313</v>
      </c>
      <c r="AZ137" s="75">
        <v>22.432790048472143</v>
      </c>
      <c r="BB137" s="75">
        <f t="shared" ca="1" si="46"/>
        <v>0.70247356116200887</v>
      </c>
      <c r="BC137" s="75">
        <f t="shared" ca="1" si="47"/>
        <v>40.1441087542551</v>
      </c>
      <c r="BT137" s="1">
        <v>132</v>
      </c>
      <c r="BU137" s="1">
        <f t="shared" ca="1" si="44"/>
        <v>37.693697355539058</v>
      </c>
      <c r="BV137" s="1">
        <f t="shared" ca="1" si="45"/>
        <v>23.868476580269675</v>
      </c>
    </row>
    <row r="138" spans="1:74" x14ac:dyDescent="0.25">
      <c r="A138" s="1">
        <v>85</v>
      </c>
      <c r="B138" s="62">
        <f t="shared" ca="1" si="41"/>
        <v>0.83653434298104279</v>
      </c>
      <c r="C138" s="75">
        <f t="shared" ca="1" si="42"/>
        <v>43.267181866839309</v>
      </c>
      <c r="D138" s="75">
        <v>42.861876398810743</v>
      </c>
      <c r="E138" s="75">
        <f t="shared" ca="1" si="43"/>
        <v>28.59674274058332</v>
      </c>
      <c r="F138" s="75">
        <v>24.010587092681615</v>
      </c>
      <c r="AU138" s="1">
        <v>121</v>
      </c>
      <c r="AV138" s="75">
        <f t="shared" ca="1" si="37"/>
        <v>0.46422108505401272</v>
      </c>
      <c r="AW138" s="75">
        <f t="shared" ca="1" si="38"/>
        <v>35.440131519846233</v>
      </c>
      <c r="AX138" s="75">
        <f t="shared" ca="1" si="39"/>
        <v>23.040923893492501</v>
      </c>
      <c r="AY138" s="75">
        <v>39.060408637579215</v>
      </c>
      <c r="AZ138" s="75">
        <v>30.376152230682592</v>
      </c>
      <c r="BB138" s="75">
        <f t="shared" ca="1" si="46"/>
        <v>0.53152365790663203</v>
      </c>
      <c r="BC138" s="75">
        <f t="shared" ca="1" si="47"/>
        <v>36.871700713844106</v>
      </c>
      <c r="BT138" s="1">
        <v>133</v>
      </c>
      <c r="BU138" s="1">
        <f t="shared" ca="1" si="44"/>
        <v>26.894966958444165</v>
      </c>
      <c r="BV138" s="1">
        <f t="shared" ca="1" si="45"/>
        <v>18.111831853916719</v>
      </c>
    </row>
    <row r="139" spans="1:74" x14ac:dyDescent="0.25">
      <c r="A139" s="1">
        <v>86</v>
      </c>
      <c r="B139" s="62">
        <f t="shared" ca="1" si="41"/>
        <v>0.52626344834443028</v>
      </c>
      <c r="C139" s="75">
        <f t="shared" ca="1" si="42"/>
        <v>39.220828268314506</v>
      </c>
      <c r="D139" s="75">
        <v>33.569901937059356</v>
      </c>
      <c r="E139" s="75">
        <f t="shared" ca="1" si="43"/>
        <v>21.613410845942635</v>
      </c>
      <c r="F139" s="75">
        <v>24.240506977148407</v>
      </c>
      <c r="AU139" s="1">
        <v>122</v>
      </c>
      <c r="AV139" s="75">
        <f t="shared" ca="1" si="37"/>
        <v>0.43747212261062474</v>
      </c>
      <c r="AW139" s="75">
        <f t="shared" ca="1" si="38"/>
        <v>34.84250262314616</v>
      </c>
      <c r="AX139" s="75">
        <f t="shared" ca="1" si="39"/>
        <v>22.499442459120313</v>
      </c>
      <c r="AY139" s="75">
        <v>40.519853702868744</v>
      </c>
      <c r="AZ139" s="75">
        <v>35.853519847804868</v>
      </c>
      <c r="BB139" s="75">
        <f t="shared" ca="1" si="46"/>
        <v>0.11135333501893996</v>
      </c>
      <c r="BC139" s="75">
        <f t="shared" ca="1" si="47"/>
        <v>25.010894141736088</v>
      </c>
      <c r="BT139" s="1">
        <v>134</v>
      </c>
      <c r="BU139" s="1">
        <f t="shared" ca="1" si="44"/>
        <v>28.426523391567269</v>
      </c>
      <c r="BV139" s="1">
        <f t="shared" ca="1" si="45"/>
        <v>32.540241076295487</v>
      </c>
    </row>
    <row r="140" spans="1:74" x14ac:dyDescent="0.25">
      <c r="A140" s="1">
        <v>87</v>
      </c>
      <c r="B140" s="62">
        <f t="shared" ca="1" si="41"/>
        <v>0.40900966939254846</v>
      </c>
      <c r="C140" s="75">
        <f t="shared" ca="1" si="42"/>
        <v>37.268917849095608</v>
      </c>
      <c r="D140" s="75">
        <v>34.260115429572963</v>
      </c>
      <c r="E140" s="75">
        <f t="shared" ca="1" si="43"/>
        <v>19.824310141905332</v>
      </c>
      <c r="F140" s="75">
        <v>16.397312562290768</v>
      </c>
      <c r="AU140" s="1">
        <v>123</v>
      </c>
      <c r="AV140" s="75">
        <f t="shared" ca="1" si="37"/>
        <v>0.28755959372184436</v>
      </c>
      <c r="AW140" s="75">
        <f t="shared" ca="1" si="38"/>
        <v>31.087374998726794</v>
      </c>
      <c r="AX140" s="75">
        <f t="shared" ca="1" si="39"/>
        <v>19.678144506171353</v>
      </c>
      <c r="AY140" s="75">
        <v>24.841065722009311</v>
      </c>
      <c r="AZ140" s="75">
        <v>18.373489986847709</v>
      </c>
      <c r="BB140" s="75">
        <f t="shared" ca="1" si="46"/>
        <v>0.45868248442711534</v>
      </c>
      <c r="BC140" s="75">
        <f t="shared" ca="1" si="47"/>
        <v>35.317830494036606</v>
      </c>
      <c r="BT140" s="1">
        <v>135</v>
      </c>
      <c r="BU140" s="1">
        <f t="shared" ca="1" si="44"/>
        <v>27.473435124263297</v>
      </c>
      <c r="BV140" s="1">
        <f t="shared" ca="1" si="45"/>
        <v>16.60108486108264</v>
      </c>
    </row>
    <row r="141" spans="1:74" x14ac:dyDescent="0.25">
      <c r="A141" s="1">
        <v>88</v>
      </c>
      <c r="B141" s="62">
        <f t="shared" ca="1" si="41"/>
        <v>0.37604049975896414</v>
      </c>
      <c r="C141" s="75">
        <f t="shared" ca="1" si="42"/>
        <v>36.653733881572009</v>
      </c>
      <c r="D141" s="75">
        <v>29.098651017648844</v>
      </c>
      <c r="E141" s="75">
        <f t="shared" ca="1" si="43"/>
        <v>19.364602542474508</v>
      </c>
      <c r="F141" s="75">
        <v>25.157190541251122</v>
      </c>
      <c r="AU141" s="1">
        <v>124</v>
      </c>
      <c r="AV141" s="75">
        <f t="shared" ca="1" si="37"/>
        <v>0.17478265206657484</v>
      </c>
      <c r="AW141" s="75">
        <f t="shared" ca="1" si="38"/>
        <v>27.542104562628928</v>
      </c>
      <c r="AX141" s="75">
        <f t="shared" ca="1" si="39"/>
        <v>17.747557666512112</v>
      </c>
      <c r="AY141" s="75">
        <v>31.838684742967963</v>
      </c>
      <c r="AZ141" s="75">
        <v>25.90678578830385</v>
      </c>
      <c r="BB141" s="75">
        <f t="shared" ca="1" si="46"/>
        <v>0.457472402640271</v>
      </c>
      <c r="BC141" s="75">
        <f t="shared" ca="1" si="47"/>
        <v>35.291011861813203</v>
      </c>
      <c r="BT141" s="1">
        <v>136</v>
      </c>
      <c r="BU141" s="1">
        <f t="shared" ca="1" si="44"/>
        <v>34.245710369269581</v>
      </c>
      <c r="BV141" s="1">
        <f t="shared" ca="1" si="45"/>
        <v>38.026990011599459</v>
      </c>
    </row>
    <row r="142" spans="1:74" x14ac:dyDescent="0.25">
      <c r="A142" s="1">
        <v>89</v>
      </c>
      <c r="B142" s="62">
        <f t="shared" ca="1" si="41"/>
        <v>0.68731746437538199</v>
      </c>
      <c r="C142" s="75">
        <f t="shared" ca="1" si="42"/>
        <v>41.475268982658356</v>
      </c>
      <c r="D142" s="75">
        <v>40.9669849872746</v>
      </c>
      <c r="E142" s="75">
        <f t="shared" ca="1" si="43"/>
        <v>24.637904823741792</v>
      </c>
      <c r="F142" s="75">
        <v>15.725593477209799</v>
      </c>
      <c r="AU142" s="1">
        <v>125</v>
      </c>
      <c r="AV142" s="75">
        <f t="shared" ca="1" si="37"/>
        <v>0.45296157850542562</v>
      </c>
      <c r="AW142" s="75">
        <f t="shared" ca="1" si="38"/>
        <v>35.190726105192034</v>
      </c>
      <c r="AX142" s="75">
        <f t="shared" ca="1" si="39"/>
        <v>22.811386268062691</v>
      </c>
      <c r="AY142" s="75">
        <v>25.121028863131297</v>
      </c>
      <c r="AZ142" s="75">
        <v>22.373841636762776</v>
      </c>
      <c r="BB142" s="75">
        <f t="shared" ca="1" si="46"/>
        <v>0.10387543519490827</v>
      </c>
      <c r="BC142" s="75">
        <f t="shared" ca="1" si="47"/>
        <v>24.668913676076411</v>
      </c>
      <c r="BT142" s="1">
        <v>137</v>
      </c>
      <c r="BU142" s="1">
        <f t="shared" ca="1" si="44"/>
        <v>27.532258250968191</v>
      </c>
      <c r="BV142" s="1">
        <f t="shared" ca="1" si="45"/>
        <v>22.463440474711714</v>
      </c>
    </row>
    <row r="143" spans="1:74" x14ac:dyDescent="0.25">
      <c r="A143" s="1">
        <v>90</v>
      </c>
      <c r="B143" s="62">
        <f t="shared" ca="1" si="41"/>
        <v>0.94522768273968272</v>
      </c>
      <c r="C143" s="75">
        <f t="shared" ca="1" si="42"/>
        <v>44.441960936249899</v>
      </c>
      <c r="D143" s="75">
        <v>37.441053803458644</v>
      </c>
      <c r="E143" s="75">
        <f t="shared" ca="1" si="43"/>
        <v>33.606907421279097</v>
      </c>
      <c r="F143" s="75">
        <v>16.36971432043967</v>
      </c>
      <c r="AU143" s="1">
        <v>126</v>
      </c>
      <c r="AV143" s="75">
        <f t="shared" ca="1" si="37"/>
        <v>3.2011040997978468E-2</v>
      </c>
      <c r="AW143" s="75">
        <f t="shared" ca="1" si="38"/>
        <v>20.367488881980158</v>
      </c>
      <c r="AX143" s="75">
        <f t="shared" ca="1" si="39"/>
        <v>15.484071027632901</v>
      </c>
      <c r="AY143" s="75">
        <v>36.802993653951425</v>
      </c>
      <c r="AZ143" s="75">
        <v>26.621534168359752</v>
      </c>
      <c r="BB143" s="75">
        <f t="shared" ca="1" si="46"/>
        <v>0.99252240044494799</v>
      </c>
      <c r="BC143" s="75">
        <f t="shared" ca="1" si="47"/>
        <v>44.887625539685374</v>
      </c>
      <c r="BT143" s="1">
        <v>138</v>
      </c>
      <c r="BU143" s="1">
        <f t="shared" ca="1" si="44"/>
        <v>42.202113526005022</v>
      </c>
      <c r="BV143" s="1">
        <f t="shared" ca="1" si="45"/>
        <v>38.196709939295445</v>
      </c>
    </row>
    <row r="144" spans="1:74" x14ac:dyDescent="0.25">
      <c r="A144" s="1">
        <v>91</v>
      </c>
      <c r="B144" s="62">
        <f t="shared" ca="1" si="41"/>
        <v>0.15940202614508103</v>
      </c>
      <c r="C144" s="75">
        <f t="shared" ca="1" si="42"/>
        <v>31.266190986295467</v>
      </c>
      <c r="D144" s="75">
        <v>43.824953356496536</v>
      </c>
      <c r="E144" s="75">
        <f t="shared" ca="1" si="43"/>
        <v>16.687120907367074</v>
      </c>
      <c r="F144" s="75">
        <v>33.8155446403198</v>
      </c>
      <c r="AU144" s="1">
        <v>127</v>
      </c>
      <c r="AV144" s="75">
        <f t="shared" ca="1" si="37"/>
        <v>0.5197952198808985</v>
      </c>
      <c r="AW144" s="75">
        <f t="shared" ca="1" si="38"/>
        <v>36.629047549367691</v>
      </c>
      <c r="AX144" s="75">
        <f t="shared" ca="1" si="39"/>
        <v>24.210957162312852</v>
      </c>
      <c r="AY144" s="75">
        <v>29.525251688721688</v>
      </c>
      <c r="AZ144" s="75">
        <v>15.209664216680668</v>
      </c>
      <c r="BB144" s="75">
        <f t="shared" ca="1" si="46"/>
        <v>0.916108361207293</v>
      </c>
      <c r="BC144" s="75">
        <f t="shared" ca="1" si="47"/>
        <v>43.714064934915847</v>
      </c>
      <c r="BT144" s="1">
        <v>139</v>
      </c>
      <c r="BU144" s="1">
        <f t="shared" ca="1" si="44"/>
        <v>32.130922086346274</v>
      </c>
      <c r="BV144" s="1">
        <f t="shared" ca="1" si="45"/>
        <v>19.218098860038825</v>
      </c>
    </row>
    <row r="145" spans="1:74" x14ac:dyDescent="0.25">
      <c r="A145" s="1">
        <v>92</v>
      </c>
      <c r="B145" s="62">
        <f t="shared" ca="1" si="41"/>
        <v>0.53202867560105904</v>
      </c>
      <c r="C145" s="75">
        <f t="shared" ca="1" si="42"/>
        <v>39.30895380450864</v>
      </c>
      <c r="D145" s="75">
        <v>42.580426042722536</v>
      </c>
      <c r="E145" s="75">
        <f t="shared" ca="1" si="43"/>
        <v>21.708667496699654</v>
      </c>
      <c r="F145" s="75">
        <v>17.392802540648347</v>
      </c>
      <c r="AU145" s="1">
        <v>128</v>
      </c>
      <c r="AV145" s="75">
        <f t="shared" ca="1" si="37"/>
        <v>0.72078859262257144</v>
      </c>
      <c r="AW145" s="75">
        <f t="shared" ca="1" si="38"/>
        <v>40.469780787441309</v>
      </c>
      <c r="AX145" s="75">
        <f t="shared" ca="1" si="39"/>
        <v>29.147862395257675</v>
      </c>
      <c r="AY145" s="75">
        <v>19.631877862787604</v>
      </c>
      <c r="AZ145" s="75">
        <v>35.734032468388691</v>
      </c>
      <c r="BB145" s="75">
        <f t="shared" ca="1" si="46"/>
        <v>0.60066017346354428</v>
      </c>
      <c r="BC145" s="75">
        <f t="shared" ca="1" si="47"/>
        <v>38.250680766747237</v>
      </c>
      <c r="BT145" s="1">
        <v>140</v>
      </c>
      <c r="BU145" s="1">
        <f t="shared" ca="1" si="44"/>
        <v>27.48604775384895</v>
      </c>
      <c r="BV145" s="1">
        <f t="shared" ca="1" si="45"/>
        <v>35.589542510193716</v>
      </c>
    </row>
    <row r="146" spans="1:74" x14ac:dyDescent="0.25">
      <c r="A146" s="1">
        <v>93</v>
      </c>
      <c r="B146" s="62">
        <f t="shared" ca="1" si="41"/>
        <v>0.78462981510134033</v>
      </c>
      <c r="C146" s="75">
        <f t="shared" ca="1" si="42"/>
        <v>42.67002322478136</v>
      </c>
      <c r="D146" s="75">
        <v>44.004315083258675</v>
      </c>
      <c r="E146" s="75">
        <f t="shared" ca="1" si="43"/>
        <v>27.017511895427859</v>
      </c>
      <c r="F146" s="75">
        <v>15.916410227344887</v>
      </c>
      <c r="AU146" s="1">
        <v>129</v>
      </c>
      <c r="AV146" s="75">
        <f t="shared" ca="1" si="37"/>
        <v>0.75912902998964138</v>
      </c>
      <c r="AW146" s="75">
        <f t="shared" ca="1" si="38"/>
        <v>41.138403298416627</v>
      </c>
      <c r="AX146" s="75">
        <f t="shared" ca="1" si="39"/>
        <v>30.276417792896908</v>
      </c>
      <c r="AY146" s="75">
        <v>43.037158164815992</v>
      </c>
      <c r="AZ146" s="75">
        <v>22.470867420493001</v>
      </c>
      <c r="BB146" s="75">
        <f t="shared" ca="1" si="46"/>
        <v>0.3038026394146599</v>
      </c>
      <c r="BC146" s="75">
        <f t="shared" ca="1" si="47"/>
        <v>31.535488365125293</v>
      </c>
      <c r="BT146" s="1">
        <v>141</v>
      </c>
      <c r="BU146" s="1">
        <f t="shared" ca="1" si="44"/>
        <v>34.527354682430122</v>
      </c>
      <c r="BV146" s="1">
        <f t="shared" ca="1" si="45"/>
        <v>35.06582472790469</v>
      </c>
    </row>
    <row r="147" spans="1:74" x14ac:dyDescent="0.25">
      <c r="A147" s="1">
        <v>94</v>
      </c>
      <c r="B147" s="62">
        <f t="shared" ca="1" si="41"/>
        <v>0.68938406061955193</v>
      </c>
      <c r="C147" s="75">
        <f t="shared" ca="1" si="42"/>
        <v>41.501777327917495</v>
      </c>
      <c r="D147" s="75">
        <v>39.125405922811737</v>
      </c>
      <c r="E147" s="75">
        <f t="shared" ca="1" si="43"/>
        <v>24.682863392185308</v>
      </c>
      <c r="F147" s="75">
        <v>15.202974558203568</v>
      </c>
      <c r="AU147" s="1">
        <v>130</v>
      </c>
      <c r="AV147" s="75">
        <f t="shared" ref="AV147:AV210" ca="1" si="48">RAND()</f>
        <v>0.25104978753212337</v>
      </c>
      <c r="AW147" s="75">
        <f t="shared" ref="AW147:AW210" ca="1" si="49">$R$2+($R$3-$R$2)*SQRT(AV147)</f>
        <v>30.031460633581521</v>
      </c>
      <c r="AX147" s="75">
        <f t="shared" ref="AX147:AX210" ca="1" si="50">$R$3-($R$3-$R$2)*SQRT(1-AV147)</f>
        <v>19.03742710706258</v>
      </c>
      <c r="AY147" s="75">
        <v>21.681056635229027</v>
      </c>
      <c r="AZ147" s="75">
        <v>41.811650557664223</v>
      </c>
      <c r="BB147" s="75">
        <f t="shared" ca="1" si="46"/>
        <v>0.92819504924943119</v>
      </c>
      <c r="BC147" s="75">
        <f t="shared" ca="1" si="47"/>
        <v>43.902863946752547</v>
      </c>
      <c r="BT147" s="1">
        <v>142</v>
      </c>
      <c r="BU147" s="1">
        <f t="shared" ca="1" si="44"/>
        <v>34.144597351354435</v>
      </c>
      <c r="BV147" s="1">
        <f t="shared" ca="1" si="45"/>
        <v>15.600990970320883</v>
      </c>
    </row>
    <row r="148" spans="1:74" x14ac:dyDescent="0.25">
      <c r="A148" s="1">
        <v>95</v>
      </c>
      <c r="B148" s="62">
        <f t="shared" ca="1" si="41"/>
        <v>0.95978814984994043</v>
      </c>
      <c r="C148" s="75">
        <f t="shared" ca="1" si="42"/>
        <v>44.592367784319975</v>
      </c>
      <c r="D148" s="75">
        <v>44.059419970442114</v>
      </c>
      <c r="E148" s="75">
        <f t="shared" ca="1" si="43"/>
        <v>34.722063270034539</v>
      </c>
      <c r="F148" s="75">
        <v>18.352971269443142</v>
      </c>
      <c r="AU148" s="1">
        <v>131</v>
      </c>
      <c r="AV148" s="75">
        <f t="shared" ca="1" si="48"/>
        <v>0.10247414595238669</v>
      </c>
      <c r="AW148" s="75">
        <f t="shared" ca="1" si="49"/>
        <v>24.603474962592863</v>
      </c>
      <c r="AX148" s="75">
        <f t="shared" ca="1" si="50"/>
        <v>16.578647663370205</v>
      </c>
      <c r="AY148" s="75">
        <v>23.062521158234979</v>
      </c>
      <c r="AZ148" s="75">
        <v>23.356882782816623</v>
      </c>
      <c r="BB148" s="75">
        <f t="shared" ca="1" si="46"/>
        <v>0.32718975853000332</v>
      </c>
      <c r="BC148" s="75">
        <f t="shared" ca="1" si="47"/>
        <v>32.160151009737731</v>
      </c>
      <c r="BT148" s="1">
        <v>143</v>
      </c>
      <c r="BU148" s="1">
        <f t="shared" ca="1" si="44"/>
        <v>25.513084381994936</v>
      </c>
      <c r="BV148" s="1">
        <f t="shared" ca="1" si="45"/>
        <v>18.023802953428213</v>
      </c>
    </row>
    <row r="149" spans="1:74" x14ac:dyDescent="0.25">
      <c r="A149" s="1">
        <v>96</v>
      </c>
      <c r="B149" s="62">
        <f t="shared" ca="1" si="41"/>
        <v>0.1876021490897084</v>
      </c>
      <c r="C149" s="75">
        <f t="shared" ca="1" si="42"/>
        <v>32.173831246025401</v>
      </c>
      <c r="D149" s="75">
        <v>37.972329696719129</v>
      </c>
      <c r="E149" s="75">
        <f t="shared" ca="1" si="43"/>
        <v>17.00733951955133</v>
      </c>
      <c r="F149" s="75">
        <v>24.64609346258699</v>
      </c>
      <c r="AU149" s="1">
        <v>132</v>
      </c>
      <c r="AV149" s="75">
        <f t="shared" ca="1" si="48"/>
        <v>0.40387436834878987</v>
      </c>
      <c r="AW149" s="75">
        <f t="shared" ca="1" si="49"/>
        <v>34.065333238994562</v>
      </c>
      <c r="AX149" s="75">
        <f t="shared" ca="1" si="50"/>
        <v>21.837248253152453</v>
      </c>
      <c r="AY149" s="75">
        <v>40.552964840807277</v>
      </c>
      <c r="AZ149" s="75">
        <v>17.979393557302828</v>
      </c>
      <c r="BB149" s="75">
        <f t="shared" ca="1" si="46"/>
        <v>0.94988843501608067</v>
      </c>
      <c r="BC149" s="75">
        <f t="shared" ca="1" si="47"/>
        <v>44.238666035140398</v>
      </c>
      <c r="BT149" s="1">
        <v>144</v>
      </c>
      <c r="BU149" s="1">
        <f t="shared" ca="1" si="44"/>
        <v>23.816552157141043</v>
      </c>
      <c r="BV149" s="1">
        <f t="shared" ca="1" si="45"/>
        <v>36.719502996030471</v>
      </c>
    </row>
    <row r="150" spans="1:74" x14ac:dyDescent="0.25">
      <c r="A150" s="1">
        <v>97</v>
      </c>
      <c r="B150" s="62">
        <f t="shared" ca="1" si="41"/>
        <v>0.15690889270420039</v>
      </c>
      <c r="C150" s="75">
        <f t="shared" ca="1" si="42"/>
        <v>31.180940984832148</v>
      </c>
      <c r="D150" s="75">
        <v>41.41901303766943</v>
      </c>
      <c r="E150" s="75">
        <f t="shared" ca="1" si="43"/>
        <v>16.659157434902635</v>
      </c>
      <c r="F150" s="75">
        <v>30.811020536098198</v>
      </c>
      <c r="AU150" s="1">
        <v>133</v>
      </c>
      <c r="AV150" s="75">
        <f t="shared" ca="1" si="48"/>
        <v>0.83665170908494702</v>
      </c>
      <c r="AW150" s="75">
        <f t="shared" ca="1" si="49"/>
        <v>42.4406001788673</v>
      </c>
      <c r="AX150" s="75">
        <f t="shared" ca="1" si="50"/>
        <v>32.875089203480805</v>
      </c>
      <c r="AY150" s="75">
        <v>38.310127909762301</v>
      </c>
      <c r="AZ150" s="75">
        <v>24.406820915853775</v>
      </c>
      <c r="BB150" s="75">
        <f t="shared" ca="1" si="46"/>
        <v>0.82553023482693977</v>
      </c>
      <c r="BC150" s="75">
        <f t="shared" ca="1" si="47"/>
        <v>42.257608320324913</v>
      </c>
      <c r="BT150" s="1">
        <v>145</v>
      </c>
      <c r="BU150" s="1">
        <f t="shared" ca="1" si="44"/>
        <v>41.639016625622517</v>
      </c>
      <c r="BV150" s="1">
        <f t="shared" ca="1" si="45"/>
        <v>36.629019462043964</v>
      </c>
    </row>
    <row r="151" spans="1:74" x14ac:dyDescent="0.25">
      <c r="A151" s="1">
        <v>98</v>
      </c>
      <c r="B151" s="62">
        <f t="shared" ca="1" si="41"/>
        <v>0.79369942547619776</v>
      </c>
      <c r="C151" s="75">
        <f t="shared" ca="1" si="42"/>
        <v>42.776228530868522</v>
      </c>
      <c r="D151" s="75">
        <v>40.521900205521717</v>
      </c>
      <c r="E151" s="75">
        <f t="shared" ca="1" si="43"/>
        <v>27.273565081204914</v>
      </c>
      <c r="F151" s="75">
        <v>32.466914533064426</v>
      </c>
      <c r="AU151" s="1">
        <v>134</v>
      </c>
      <c r="AV151" s="75">
        <f t="shared" ca="1" si="48"/>
        <v>0.6987446183577789</v>
      </c>
      <c r="AW151" s="75">
        <f t="shared" ca="1" si="49"/>
        <v>40.077283675111246</v>
      </c>
      <c r="AX151" s="75">
        <f t="shared" ca="1" si="50"/>
        <v>28.533979124330038</v>
      </c>
      <c r="AY151" s="75">
        <v>27.166770765869508</v>
      </c>
      <c r="AZ151" s="75">
        <v>31.286081491430679</v>
      </c>
      <c r="BB151" s="75">
        <f t="shared" ca="1" si="46"/>
        <v>0.9172540074384955</v>
      </c>
      <c r="BC151" s="75">
        <f t="shared" ca="1" si="47"/>
        <v>43.732013620605258</v>
      </c>
      <c r="BT151" s="1">
        <v>146</v>
      </c>
      <c r="BU151" s="1">
        <f t="shared" ca="1" si="44"/>
        <v>32.862833725306302</v>
      </c>
      <c r="BV151" s="1">
        <f t="shared" ca="1" si="45"/>
        <v>21.985178317457667</v>
      </c>
    </row>
    <row r="152" spans="1:74" x14ac:dyDescent="0.25">
      <c r="A152" s="1">
        <v>99</v>
      </c>
      <c r="B152" s="62">
        <f t="shared" ca="1" si="41"/>
        <v>0.77503786441461553</v>
      </c>
      <c r="C152" s="75">
        <f t="shared" ca="1" si="42"/>
        <v>42.556807019409923</v>
      </c>
      <c r="D152" s="75">
        <v>36.02717120116624</v>
      </c>
      <c r="E152" s="75">
        <f t="shared" ca="1" si="43"/>
        <v>26.754417621893424</v>
      </c>
      <c r="F152" s="75">
        <v>17.591741855831351</v>
      </c>
      <c r="AU152" s="1">
        <v>135</v>
      </c>
      <c r="AV152" s="75">
        <f t="shared" ca="1" si="48"/>
        <v>0.91735916142903606</v>
      </c>
      <c r="AW152" s="75">
        <f t="shared" ca="1" si="49"/>
        <v>43.733660492289047</v>
      </c>
      <c r="AX152" s="75">
        <f t="shared" ca="1" si="50"/>
        <v>36.375804112042239</v>
      </c>
      <c r="AY152" s="75">
        <v>27.571668922732272</v>
      </c>
      <c r="AZ152" s="75">
        <v>20.841433331442104</v>
      </c>
      <c r="BB152" s="75">
        <f t="shared" ca="1" si="46"/>
        <v>0.12140002449866916</v>
      </c>
      <c r="BC152" s="75">
        <f t="shared" ca="1" si="47"/>
        <v>25.452751888799533</v>
      </c>
      <c r="BT152" s="1">
        <v>147</v>
      </c>
      <c r="BU152" s="1">
        <f t="shared" ca="1" si="44"/>
        <v>44.477173449764479</v>
      </c>
      <c r="BV152" s="1">
        <f t="shared" ca="1" si="45"/>
        <v>34.23318508744331</v>
      </c>
    </row>
    <row r="153" spans="1:74" x14ac:dyDescent="0.25">
      <c r="A153" s="1">
        <v>100</v>
      </c>
      <c r="B153" s="62">
        <f t="shared" ca="1" si="41"/>
        <v>0.89189537060631707</v>
      </c>
      <c r="C153" s="75">
        <f t="shared" ca="1" si="42"/>
        <v>43.877475537262136</v>
      </c>
      <c r="D153" s="75">
        <v>43.671835436387568</v>
      </c>
      <c r="E153" s="75">
        <f t="shared" ca="1" si="43"/>
        <v>30.70877844330424</v>
      </c>
      <c r="F153" s="75">
        <v>24.818525108207531</v>
      </c>
      <c r="AU153" s="1">
        <v>136</v>
      </c>
      <c r="AV153" s="75">
        <f t="shared" ca="1" si="48"/>
        <v>0.52372108270634044</v>
      </c>
      <c r="AW153" s="75">
        <f t="shared" ca="1" si="49"/>
        <v>36.710572872121695</v>
      </c>
      <c r="AX153" s="75">
        <f t="shared" ca="1" si="50"/>
        <v>24.296110858964358</v>
      </c>
      <c r="AY153" s="75">
        <v>34.229489094051686</v>
      </c>
      <c r="AZ153" s="75">
        <v>25.298750093095943</v>
      </c>
      <c r="BB153" s="75">
        <f t="shared" ca="1" si="46"/>
        <v>0.26199628136496378</v>
      </c>
      <c r="BC153" s="75">
        <f t="shared" ca="1" si="47"/>
        <v>30.355671695776365</v>
      </c>
      <c r="BT153" s="1">
        <v>148</v>
      </c>
      <c r="BU153" s="1">
        <f t="shared" ca="1" si="44"/>
        <v>25.334327542757933</v>
      </c>
      <c r="BV153" s="1">
        <f t="shared" ca="1" si="45"/>
        <v>32.304965713140433</v>
      </c>
    </row>
    <row r="154" spans="1:74" x14ac:dyDescent="0.25">
      <c r="A154" s="1">
        <v>101</v>
      </c>
      <c r="B154" s="62">
        <f t="shared" ca="1" si="41"/>
        <v>1.8275886477291059E-2</v>
      </c>
      <c r="C154" s="75">
        <f t="shared" ca="1" si="42"/>
        <v>22.902188865708045</v>
      </c>
      <c r="D154" s="75">
        <v>33.548693296893916</v>
      </c>
      <c r="E154" s="75">
        <f t="shared" ca="1" si="43"/>
        <v>15.183883668709839</v>
      </c>
      <c r="F154" s="75">
        <v>16.328109097247026</v>
      </c>
      <c r="AU154" s="1">
        <v>137</v>
      </c>
      <c r="AV154" s="75">
        <f t="shared" ca="1" si="48"/>
        <v>0.98226944661547155</v>
      </c>
      <c r="AW154" s="75">
        <f t="shared" ca="1" si="49"/>
        <v>44.732852233748517</v>
      </c>
      <c r="AX154" s="75">
        <f t="shared" ca="1" si="50"/>
        <v>41.005316277090813</v>
      </c>
      <c r="AY154" s="75">
        <v>41.979116429953521</v>
      </c>
      <c r="AZ154" s="75">
        <v>31.291836750270157</v>
      </c>
      <c r="BB154" s="75">
        <f t="shared" ca="1" si="46"/>
        <v>0.22474964563982536</v>
      </c>
      <c r="BC154" s="75">
        <f t="shared" ca="1" si="47"/>
        <v>29.222330367272548</v>
      </c>
      <c r="BT154" s="1">
        <v>149</v>
      </c>
      <c r="BU154" s="1">
        <f t="shared" ca="1" si="44"/>
        <v>30.143029517754087</v>
      </c>
      <c r="BV154" s="1">
        <f t="shared" ca="1" si="45"/>
        <v>17.09593499890488</v>
      </c>
    </row>
    <row r="155" spans="1:74" x14ac:dyDescent="0.25">
      <c r="A155" s="1">
        <v>102</v>
      </c>
      <c r="B155" s="62">
        <f t="shared" ca="1" si="41"/>
        <v>0.66606950821726063</v>
      </c>
      <c r="C155" s="75">
        <f t="shared" ca="1" si="42"/>
        <v>41.199586615210066</v>
      </c>
      <c r="D155" s="75">
        <v>38.57889237145401</v>
      </c>
      <c r="E155" s="75">
        <f t="shared" ca="1" si="43"/>
        <v>24.186747783345027</v>
      </c>
      <c r="F155" s="75">
        <v>17.883246672526258</v>
      </c>
      <c r="AU155" s="1">
        <v>138</v>
      </c>
      <c r="AV155" s="75">
        <f t="shared" ca="1" si="48"/>
        <v>0.47644223615683523</v>
      </c>
      <c r="AW155" s="75">
        <f t="shared" ca="1" si="49"/>
        <v>35.707438579919824</v>
      </c>
      <c r="AX155" s="75">
        <f t="shared" ca="1" si="50"/>
        <v>23.292812539187661</v>
      </c>
      <c r="AY155" s="75">
        <v>39.845448201996852</v>
      </c>
      <c r="AZ155" s="75">
        <v>17.42339530142706</v>
      </c>
      <c r="BB155" s="75">
        <f t="shared" ca="1" si="46"/>
        <v>0.5871210444721906</v>
      </c>
      <c r="BC155" s="75">
        <f t="shared" ca="1" si="47"/>
        <v>37.987147278968123</v>
      </c>
      <c r="BT155" s="1">
        <v>150</v>
      </c>
      <c r="BU155" s="1">
        <f t="shared" ca="1" si="44"/>
        <v>37.901971017940511</v>
      </c>
      <c r="BV155" s="1">
        <f t="shared" ca="1" si="45"/>
        <v>32.42263211654398</v>
      </c>
    </row>
    <row r="156" spans="1:74" x14ac:dyDescent="0.25">
      <c r="A156" s="1">
        <v>103</v>
      </c>
      <c r="B156" s="62">
        <f t="shared" ca="1" si="41"/>
        <v>0.23654349690862164</v>
      </c>
      <c r="C156" s="75">
        <f t="shared" ca="1" si="42"/>
        <v>33.553460572601935</v>
      </c>
      <c r="D156" s="75">
        <v>38.923207666052612</v>
      </c>
      <c r="E156" s="75">
        <f t="shared" ca="1" si="43"/>
        <v>17.581142510683243</v>
      </c>
      <c r="F156" s="75">
        <v>25.94508257283449</v>
      </c>
      <c r="AU156" s="1">
        <v>139</v>
      </c>
      <c r="AV156" s="75">
        <f t="shared" ca="1" si="48"/>
        <v>0.33525375305525673</v>
      </c>
      <c r="AW156" s="75">
        <f t="shared" ca="1" si="49"/>
        <v>32.370330386890487</v>
      </c>
      <c r="AX156" s="75">
        <f t="shared" ca="1" si="50"/>
        <v>20.54040837932348</v>
      </c>
      <c r="AY156" s="75">
        <v>30.845802964147889</v>
      </c>
      <c r="AZ156" s="75">
        <v>18.564263504082707</v>
      </c>
      <c r="BB156" s="75">
        <f t="shared" ca="1" si="46"/>
        <v>0.18908045167558274</v>
      </c>
      <c r="BC156" s="75">
        <f t="shared" ca="1" si="47"/>
        <v>28.045014622760085</v>
      </c>
      <c r="BT156" s="1">
        <v>151</v>
      </c>
      <c r="BU156" s="1">
        <f t="shared" ca="1" si="44"/>
        <v>34.21140148009065</v>
      </c>
      <c r="BV156" s="1">
        <f t="shared" ca="1" si="45"/>
        <v>29.38658034137741</v>
      </c>
    </row>
    <row r="157" spans="1:74" x14ac:dyDescent="0.25">
      <c r="A157" s="1">
        <v>104</v>
      </c>
      <c r="B157" s="62">
        <f t="shared" ca="1" si="41"/>
        <v>1.4574347815158983E-2</v>
      </c>
      <c r="C157" s="75">
        <f t="shared" ca="1" si="42"/>
        <v>22.327980381280863</v>
      </c>
      <c r="D157" s="75">
        <v>40.322744568552352</v>
      </c>
      <c r="E157" s="75">
        <f t="shared" ca="1" si="43"/>
        <v>15.146457306060242</v>
      </c>
      <c r="F157" s="75">
        <v>27.623697230916598</v>
      </c>
      <c r="AU157" s="1">
        <v>140</v>
      </c>
      <c r="AV157" s="75">
        <f t="shared" ca="1" si="48"/>
        <v>0.16395886555796713</v>
      </c>
      <c r="AW157" s="75">
        <f t="shared" ca="1" si="49"/>
        <v>27.147550329270935</v>
      </c>
      <c r="AX157" s="75">
        <f t="shared" ca="1" si="50"/>
        <v>17.569414497721169</v>
      </c>
      <c r="AY157" s="75">
        <v>37.89913097569228</v>
      </c>
      <c r="AZ157" s="75">
        <v>16.275037804371983</v>
      </c>
      <c r="BB157" s="75">
        <f t="shared" ca="1" si="46"/>
        <v>0.38234349322235406</v>
      </c>
      <c r="BC157" s="75">
        <f t="shared" ca="1" si="47"/>
        <v>33.550179080001321</v>
      </c>
      <c r="BT157" s="1">
        <v>152</v>
      </c>
      <c r="BU157" s="1">
        <f t="shared" ca="1" si="44"/>
        <v>33.327145821826015</v>
      </c>
      <c r="BV157" s="1">
        <f t="shared" ca="1" si="45"/>
        <v>19.258058011461987</v>
      </c>
    </row>
    <row r="158" spans="1:74" x14ac:dyDescent="0.25">
      <c r="A158" s="1">
        <v>105</v>
      </c>
      <c r="B158" s="62">
        <f t="shared" ca="1" si="41"/>
        <v>0.99553490910950704</v>
      </c>
      <c r="C158" s="75">
        <f t="shared" ca="1" si="42"/>
        <v>44.955282468960753</v>
      </c>
      <c r="D158" s="75">
        <v>22.497128340924505</v>
      </c>
      <c r="E158" s="75">
        <f t="shared" ca="1" si="43"/>
        <v>40.05994987070121</v>
      </c>
      <c r="F158" s="75">
        <v>32.775895058377067</v>
      </c>
      <c r="AU158" s="1">
        <v>141</v>
      </c>
      <c r="AV158" s="75">
        <f t="shared" ca="1" si="48"/>
        <v>0.23002763524885794</v>
      </c>
      <c r="AW158" s="75">
        <f t="shared" ca="1" si="49"/>
        <v>29.388358896134477</v>
      </c>
      <c r="AX158" s="75">
        <f t="shared" ca="1" si="50"/>
        <v>18.675579241395873</v>
      </c>
      <c r="AY158" s="75">
        <v>31.507526610065732</v>
      </c>
      <c r="AZ158" s="75">
        <v>21.563253033337496</v>
      </c>
      <c r="BB158" s="75">
        <f t="shared" ca="1" si="46"/>
        <v>0.20011978360804072</v>
      </c>
      <c r="BC158" s="75">
        <f t="shared" ca="1" si="47"/>
        <v>28.42042492796844</v>
      </c>
      <c r="BT158" s="1">
        <v>153</v>
      </c>
      <c r="BU158" s="1">
        <f t="shared" ca="1" si="44"/>
        <v>26.596266081601911</v>
      </c>
      <c r="BV158" s="1">
        <f t="shared" ca="1" si="45"/>
        <v>21.82227033465287</v>
      </c>
    </row>
    <row r="159" spans="1:74" x14ac:dyDescent="0.25">
      <c r="A159" s="1">
        <v>106</v>
      </c>
      <c r="B159" s="62">
        <f t="shared" ca="1" si="41"/>
        <v>0.31642461622074047</v>
      </c>
      <c r="C159" s="75">
        <f t="shared" ca="1" si="42"/>
        <v>35.443002201120997</v>
      </c>
      <c r="D159" s="75">
        <v>39.10644896055706</v>
      </c>
      <c r="E159" s="75">
        <f t="shared" ca="1" si="43"/>
        <v>18.572866432979854</v>
      </c>
      <c r="F159" s="75">
        <v>21.890076608936599</v>
      </c>
      <c r="AU159" s="1">
        <v>142</v>
      </c>
      <c r="AV159" s="75">
        <f t="shared" ca="1" si="48"/>
        <v>0.19351067322320981</v>
      </c>
      <c r="AW159" s="75">
        <f t="shared" ca="1" si="49"/>
        <v>28.196954417625637</v>
      </c>
      <c r="AX159" s="75">
        <f t="shared" ca="1" si="50"/>
        <v>18.058574757464832</v>
      </c>
      <c r="AY159" s="75">
        <v>41.185847979129157</v>
      </c>
      <c r="AZ159" s="75">
        <v>19.219178636819631</v>
      </c>
      <c r="BB159" s="75">
        <f t="shared" ca="1" si="46"/>
        <v>0.9272683565868689</v>
      </c>
      <c r="BC159" s="75">
        <f t="shared" ca="1" si="47"/>
        <v>43.888432303054834</v>
      </c>
      <c r="BT159" s="1">
        <v>154</v>
      </c>
      <c r="BU159" s="1">
        <f t="shared" ca="1" si="44"/>
        <v>20.415348948369793</v>
      </c>
      <c r="BV159" s="1">
        <f t="shared" ca="1" si="45"/>
        <v>20.113037886304795</v>
      </c>
    </row>
    <row r="160" spans="1:74" x14ac:dyDescent="0.25">
      <c r="A160" s="1">
        <v>107</v>
      </c>
      <c r="B160" s="62">
        <f t="shared" ca="1" si="41"/>
        <v>0.96757756670778405</v>
      </c>
      <c r="C160" s="75">
        <f t="shared" ca="1" si="42"/>
        <v>44.672207105749507</v>
      </c>
      <c r="D160" s="75">
        <v>42.868417610191258</v>
      </c>
      <c r="E160" s="75">
        <f t="shared" ca="1" si="43"/>
        <v>35.433866078244165</v>
      </c>
      <c r="F160" s="75">
        <v>21.62018679005778</v>
      </c>
      <c r="AU160" s="1">
        <v>143</v>
      </c>
      <c r="AV160" s="75">
        <f t="shared" ca="1" si="48"/>
        <v>4.6155955688342964E-2</v>
      </c>
      <c r="AW160" s="75">
        <f t="shared" ca="1" si="49"/>
        <v>21.445181154902372</v>
      </c>
      <c r="AX160" s="75">
        <f t="shared" ca="1" si="50"/>
        <v>15.700518095357193</v>
      </c>
      <c r="AY160" s="75">
        <v>29.034607882660232</v>
      </c>
      <c r="AZ160" s="75">
        <v>17.317435288960933</v>
      </c>
      <c r="BB160" s="75">
        <f t="shared" ca="1" si="46"/>
        <v>0.82773583911479731</v>
      </c>
      <c r="BC160" s="75">
        <f t="shared" ca="1" si="47"/>
        <v>42.293996687977334</v>
      </c>
      <c r="BT160" s="1">
        <v>155</v>
      </c>
      <c r="BU160" s="1">
        <f t="shared" ca="1" si="44"/>
        <v>35.690446373610541</v>
      </c>
      <c r="BV160" s="1">
        <f t="shared" ca="1" si="45"/>
        <v>18.033836376283404</v>
      </c>
    </row>
    <row r="161" spans="1:74" x14ac:dyDescent="0.25">
      <c r="A161" s="1">
        <v>108</v>
      </c>
      <c r="B161" s="62">
        <f t="shared" ca="1" si="41"/>
        <v>0.21499423869268008</v>
      </c>
      <c r="C161" s="75">
        <f t="shared" ca="1" si="42"/>
        <v>32.972018711084154</v>
      </c>
      <c r="D161" s="75">
        <v>44.625974911875204</v>
      </c>
      <c r="E161" s="75">
        <f t="shared" ca="1" si="43"/>
        <v>17.325558224759096</v>
      </c>
      <c r="F161" s="75">
        <v>17.011966935622784</v>
      </c>
      <c r="AU161" s="1">
        <v>144</v>
      </c>
      <c r="AV161" s="75">
        <f t="shared" ca="1" si="48"/>
        <v>0.93017055679058502</v>
      </c>
      <c r="AW161" s="75">
        <f t="shared" ca="1" si="49"/>
        <v>43.933605048654528</v>
      </c>
      <c r="AX161" s="75">
        <f t="shared" ca="1" si="50"/>
        <v>37.072421625207767</v>
      </c>
      <c r="AY161" s="75">
        <v>40.751637531729259</v>
      </c>
      <c r="AZ161" s="75">
        <v>27.261715954291677</v>
      </c>
      <c r="BB161" s="75">
        <f t="shared" ca="1" si="46"/>
        <v>6.009558720498942E-2</v>
      </c>
      <c r="BC161" s="75">
        <f t="shared" ca="1" si="47"/>
        <v>22.354320395827916</v>
      </c>
      <c r="BT161" s="1">
        <v>156</v>
      </c>
      <c r="BU161" s="1">
        <f t="shared" ca="1" si="44"/>
        <v>36.045211075115404</v>
      </c>
      <c r="BV161" s="1">
        <f t="shared" ca="1" si="45"/>
        <v>35.832821556577052</v>
      </c>
    </row>
    <row r="162" spans="1:74" x14ac:dyDescent="0.25">
      <c r="A162" s="1">
        <v>109</v>
      </c>
      <c r="B162" s="62">
        <f t="shared" ca="1" si="41"/>
        <v>0.90970595604124049</v>
      </c>
      <c r="C162" s="75">
        <f t="shared" ca="1" si="42"/>
        <v>44.068431661129644</v>
      </c>
      <c r="D162" s="75">
        <v>43.818766869435784</v>
      </c>
      <c r="E162" s="75">
        <f t="shared" ca="1" si="43"/>
        <v>31.541160232378274</v>
      </c>
      <c r="F162" s="75">
        <v>18.053618475780237</v>
      </c>
      <c r="AU162" s="1">
        <v>145</v>
      </c>
      <c r="AV162" s="75">
        <f t="shared" ca="1" si="48"/>
        <v>0.6266257906296363</v>
      </c>
      <c r="AW162" s="75">
        <f t="shared" ca="1" si="49"/>
        <v>38.747909625200123</v>
      </c>
      <c r="AX162" s="75">
        <f t="shared" ca="1" si="50"/>
        <v>26.668693760854701</v>
      </c>
      <c r="AY162" s="75">
        <v>42.424726093457949</v>
      </c>
      <c r="AZ162" s="75">
        <v>28.136642021475701</v>
      </c>
      <c r="BB162" s="75">
        <f t="shared" ca="1" si="46"/>
        <v>0.20298571444328761</v>
      </c>
      <c r="BC162" s="75">
        <f t="shared" ca="1" si="47"/>
        <v>28.516180784487858</v>
      </c>
      <c r="BT162" s="1">
        <v>157</v>
      </c>
      <c r="BU162" s="1">
        <f t="shared" ca="1" si="44"/>
        <v>38.755676758682213</v>
      </c>
      <c r="BV162" s="1">
        <f t="shared" ca="1" si="45"/>
        <v>15.436308114448668</v>
      </c>
    </row>
    <row r="163" spans="1:74" x14ac:dyDescent="0.25">
      <c r="A163" s="1">
        <v>110</v>
      </c>
      <c r="B163" s="62">
        <f t="shared" ca="1" si="41"/>
        <v>0.19444352529110642</v>
      </c>
      <c r="C163" s="75">
        <f t="shared" ca="1" si="42"/>
        <v>32.380105838662004</v>
      </c>
      <c r="D163" s="75">
        <v>42.408060336718428</v>
      </c>
      <c r="E163" s="75">
        <f t="shared" ca="1" si="43"/>
        <v>17.086138524977081</v>
      </c>
      <c r="F163" s="75">
        <v>23.474294608199628</v>
      </c>
      <c r="AU163" s="1">
        <v>146</v>
      </c>
      <c r="AV163" s="75">
        <f t="shared" ca="1" si="48"/>
        <v>0.18058010091953902</v>
      </c>
      <c r="AW163" s="75">
        <f t="shared" ca="1" si="49"/>
        <v>27.74841522808169</v>
      </c>
      <c r="AX163" s="75">
        <f t="shared" ca="1" si="50"/>
        <v>17.843455500148497</v>
      </c>
      <c r="AY163" s="75">
        <v>37.225794049808101</v>
      </c>
      <c r="AZ163" s="75">
        <v>15.482213500831641</v>
      </c>
      <c r="BB163" s="75">
        <f t="shared" ca="1" si="46"/>
        <v>2.5275780857673014E-2</v>
      </c>
      <c r="BC163" s="75">
        <f t="shared" ca="1" si="47"/>
        <v>19.769507602667776</v>
      </c>
      <c r="BT163" s="1">
        <v>158</v>
      </c>
      <c r="BU163" s="1">
        <f t="shared" ca="1" si="44"/>
        <v>35.613031876906568</v>
      </c>
      <c r="BV163" s="1">
        <f t="shared" ca="1" si="45"/>
        <v>25.121032348082057</v>
      </c>
    </row>
    <row r="164" spans="1:74" x14ac:dyDescent="0.25">
      <c r="A164" s="1">
        <v>111</v>
      </c>
      <c r="B164" s="62">
        <f t="shared" ca="1" si="41"/>
        <v>0.86474909073394102</v>
      </c>
      <c r="C164" s="75">
        <f t="shared" ca="1" si="42"/>
        <v>43.581474240505443</v>
      </c>
      <c r="D164" s="75">
        <v>28.68340237410812</v>
      </c>
      <c r="E164" s="75">
        <f t="shared" ca="1" si="43"/>
        <v>29.60068796267246</v>
      </c>
      <c r="F164" s="75">
        <v>17.944814817881962</v>
      </c>
      <c r="AU164" s="1">
        <v>147</v>
      </c>
      <c r="AV164" s="75">
        <f t="shared" ca="1" si="48"/>
        <v>0.26558028786208887</v>
      </c>
      <c r="AW164" s="75">
        <f t="shared" ca="1" si="49"/>
        <v>30.460344726941891</v>
      </c>
      <c r="AX164" s="75">
        <f t="shared" ca="1" si="50"/>
        <v>19.290512628134337</v>
      </c>
      <c r="AY164" s="75">
        <v>31.874222737531774</v>
      </c>
      <c r="AZ164" s="75">
        <v>15.5769495618948</v>
      </c>
      <c r="BB164" s="75">
        <f t="shared" ca="1" si="46"/>
        <v>3.1609729479064597E-2</v>
      </c>
      <c r="BC164" s="75">
        <f t="shared" ca="1" si="47"/>
        <v>20.333737576142845</v>
      </c>
      <c r="BT164" s="1">
        <v>159</v>
      </c>
      <c r="BU164" s="1">
        <f t="shared" ca="1" si="44"/>
        <v>32.383795696587491</v>
      </c>
      <c r="BV164" s="1">
        <f t="shared" ca="1" si="45"/>
        <v>15.199772356478434</v>
      </c>
    </row>
    <row r="165" spans="1:74" x14ac:dyDescent="0.25">
      <c r="A165" s="1">
        <v>112</v>
      </c>
      <c r="B165" s="62">
        <f t="shared" ca="1" si="41"/>
        <v>0.18144338079947853</v>
      </c>
      <c r="C165" s="75">
        <f t="shared" ca="1" si="42"/>
        <v>31.98380381510702</v>
      </c>
      <c r="D165" s="75">
        <v>40.706629041661955</v>
      </c>
      <c r="E165" s="75">
        <f t="shared" ca="1" si="43"/>
        <v>16.936780297467799</v>
      </c>
      <c r="F165" s="75">
        <v>24.322793351069354</v>
      </c>
      <c r="AU165" s="1">
        <v>148</v>
      </c>
      <c r="AV165" s="75">
        <f t="shared" ca="1" si="48"/>
        <v>0.4094400320625351</v>
      </c>
      <c r="AW165" s="75">
        <f t="shared" ca="1" si="49"/>
        <v>34.196250385329982</v>
      </c>
      <c r="AX165" s="75">
        <f t="shared" ca="1" si="50"/>
        <v>21.94563010742392</v>
      </c>
      <c r="AY165" s="75">
        <v>43.318253330479692</v>
      </c>
      <c r="AZ165" s="75">
        <v>18.46379852668807</v>
      </c>
      <c r="BB165" s="75">
        <f t="shared" ca="1" si="46"/>
        <v>0.90250548267072284</v>
      </c>
      <c r="BC165" s="75">
        <f t="shared" ca="1" si="47"/>
        <v>43.500086568353623</v>
      </c>
      <c r="BT165" s="1">
        <v>160</v>
      </c>
      <c r="BU165" s="1">
        <f t="shared" ca="1" si="44"/>
        <v>39.059317977878358</v>
      </c>
      <c r="BV165" s="1">
        <f t="shared" ca="1" si="45"/>
        <v>27.870096654584692</v>
      </c>
    </row>
    <row r="166" spans="1:74" x14ac:dyDescent="0.25">
      <c r="A166" s="1">
        <v>113</v>
      </c>
      <c r="B166" s="62">
        <f t="shared" ca="1" si="41"/>
        <v>0.64440826096576032</v>
      </c>
      <c r="C166" s="75">
        <f t="shared" ca="1" si="42"/>
        <v>40.912438704601094</v>
      </c>
      <c r="D166" s="75">
        <v>41.407128510026581</v>
      </c>
      <c r="E166" s="75">
        <f t="shared" ca="1" si="43"/>
        <v>23.74610769048336</v>
      </c>
      <c r="F166" s="75">
        <v>37.57733661998963</v>
      </c>
      <c r="AU166" s="1">
        <v>149</v>
      </c>
      <c r="AV166" s="75">
        <f t="shared" ca="1" si="48"/>
        <v>0.59793963438397613</v>
      </c>
      <c r="AW166" s="75">
        <f t="shared" ca="1" si="49"/>
        <v>38.197966957161967</v>
      </c>
      <c r="AX166" s="75">
        <f t="shared" ca="1" si="50"/>
        <v>25.977530942214113</v>
      </c>
      <c r="AY166" s="75">
        <v>42.453418098322402</v>
      </c>
      <c r="AZ166" s="75">
        <v>17.596318338092477</v>
      </c>
      <c r="BB166" s="75">
        <f t="shared" ca="1" si="46"/>
        <v>0.31878967221961596</v>
      </c>
      <c r="BC166" s="75">
        <f t="shared" ca="1" si="47"/>
        <v>31.93843868240678</v>
      </c>
      <c r="BT166" s="1">
        <v>161</v>
      </c>
      <c r="BU166" s="1">
        <f t="shared" ca="1" si="44"/>
        <v>41.549670272863082</v>
      </c>
      <c r="BV166" s="1">
        <f t="shared" ref="BV166:BV197" ca="1" si="51">b-(b-a)*SQRT(1-RAND())</f>
        <v>16.261171131556988</v>
      </c>
    </row>
    <row r="167" spans="1:74" x14ac:dyDescent="0.25">
      <c r="A167" s="1">
        <v>114</v>
      </c>
      <c r="B167" s="62">
        <f t="shared" ca="1" si="41"/>
        <v>0.54792000016764197</v>
      </c>
      <c r="C167" s="75">
        <f t="shared" ca="1" si="42"/>
        <v>39.548613737288299</v>
      </c>
      <c r="D167" s="75">
        <v>40.427865686078121</v>
      </c>
      <c r="E167" s="75">
        <f t="shared" ca="1" si="43"/>
        <v>21.975350940300224</v>
      </c>
      <c r="F167" s="75">
        <v>15.357427703740676</v>
      </c>
      <c r="AU167" s="1">
        <v>150</v>
      </c>
      <c r="AV167" s="75">
        <f t="shared" ca="1" si="48"/>
        <v>0.15939870054409533</v>
      </c>
      <c r="AW167" s="75">
        <f t="shared" ca="1" si="49"/>
        <v>26.977430045284581</v>
      </c>
      <c r="AX167" s="75">
        <f t="shared" ca="1" si="50"/>
        <v>17.494706518375157</v>
      </c>
      <c r="AY167" s="75">
        <v>32.386006094066232</v>
      </c>
      <c r="AZ167" s="75">
        <v>31.660259018228487</v>
      </c>
      <c r="BB167" s="75">
        <f t="shared" ca="1" si="46"/>
        <v>0.32414105834404483</v>
      </c>
      <c r="BC167" s="75">
        <f t="shared" ca="1" si="47"/>
        <v>32.080016174162139</v>
      </c>
      <c r="BT167" s="1">
        <v>162</v>
      </c>
      <c r="BU167" s="1">
        <f t="shared" ca="1" si="44"/>
        <v>19.051749562161561</v>
      </c>
      <c r="BV167" s="1">
        <f t="shared" ca="1" si="51"/>
        <v>28.054975021794064</v>
      </c>
    </row>
    <row r="168" spans="1:74" x14ac:dyDescent="0.25">
      <c r="A168" s="1">
        <v>115</v>
      </c>
      <c r="B168" s="62">
        <f t="shared" ca="1" si="41"/>
        <v>0.78589986724044769</v>
      </c>
      <c r="C168" s="75">
        <f t="shared" ca="1" si="42"/>
        <v>42.684944668121041</v>
      </c>
      <c r="D168" s="75">
        <v>38.920440403390842</v>
      </c>
      <c r="E168" s="75">
        <f t="shared" ca="1" si="43"/>
        <v>27.052929578583694</v>
      </c>
      <c r="F168" s="75">
        <v>18.050010702692429</v>
      </c>
      <c r="AU168" s="1">
        <v>151</v>
      </c>
      <c r="AV168" s="75">
        <f t="shared" ca="1" si="48"/>
        <v>0.52661325616268029</v>
      </c>
      <c r="AW168" s="75">
        <f t="shared" ca="1" si="49"/>
        <v>36.770437077523553</v>
      </c>
      <c r="AX168" s="75">
        <f t="shared" ca="1" si="50"/>
        <v>24.35906810597962</v>
      </c>
      <c r="AY168" s="75">
        <v>43.279664116332384</v>
      </c>
      <c r="AZ168" s="75">
        <v>16.496931567487124</v>
      </c>
      <c r="BB168" s="75">
        <f t="shared" ca="1" si="46"/>
        <v>0.35434248047831496</v>
      </c>
      <c r="BC168" s="75">
        <f t="shared" ca="1" si="47"/>
        <v>32.858001915961466</v>
      </c>
      <c r="BT168" s="1">
        <v>163</v>
      </c>
      <c r="BU168" s="1">
        <f t="shared" ca="1" si="44"/>
        <v>39.34705572303131</v>
      </c>
      <c r="BV168" s="1">
        <f t="shared" ca="1" si="51"/>
        <v>22.977149191316911</v>
      </c>
    </row>
    <row r="169" spans="1:74" x14ac:dyDescent="0.25">
      <c r="A169" s="1">
        <v>116</v>
      </c>
      <c r="B169" s="62">
        <f t="shared" ca="1" si="41"/>
        <v>0.38407189125818575</v>
      </c>
      <c r="C169" s="75">
        <f t="shared" ca="1" si="42"/>
        <v>36.806807811216714</v>
      </c>
      <c r="D169" s="75">
        <v>29.608418267838854</v>
      </c>
      <c r="E169" s="75">
        <f t="shared" ca="1" si="43"/>
        <v>19.47506786248746</v>
      </c>
      <c r="F169" s="75">
        <v>18.439134462955554</v>
      </c>
      <c r="AU169" s="1">
        <v>152</v>
      </c>
      <c r="AV169" s="75">
        <f t="shared" ca="1" si="48"/>
        <v>0.82940904469924537</v>
      </c>
      <c r="AW169" s="75">
        <f t="shared" ca="1" si="49"/>
        <v>42.321569139222603</v>
      </c>
      <c r="AX169" s="75">
        <f t="shared" ca="1" si="50"/>
        <v>32.609202617640818</v>
      </c>
      <c r="AY169" s="75">
        <v>24.837952677819022</v>
      </c>
      <c r="AZ169" s="75">
        <v>21.963097612470797</v>
      </c>
      <c r="BB169" s="75">
        <f t="shared" ca="1" si="46"/>
        <v>0.13801239623886075</v>
      </c>
      <c r="BC169" s="75">
        <f t="shared" ca="1" si="47"/>
        <v>26.145005904663069</v>
      </c>
      <c r="BT169" s="1">
        <v>164</v>
      </c>
      <c r="BU169" s="1">
        <f t="shared" ca="1" si="44"/>
        <v>37.389830392367031</v>
      </c>
      <c r="BV169" s="1">
        <f t="shared" ca="1" si="51"/>
        <v>23.547521215407276</v>
      </c>
    </row>
    <row r="170" spans="1:74" x14ac:dyDescent="0.25">
      <c r="A170" s="1">
        <v>117</v>
      </c>
      <c r="B170" s="62">
        <f t="shared" ca="1" si="41"/>
        <v>0.41265809724322544</v>
      </c>
      <c r="C170" s="75">
        <f t="shared" ca="1" si="42"/>
        <v>37.334935972967685</v>
      </c>
      <c r="D170" s="75">
        <v>38.565745230473027</v>
      </c>
      <c r="E170" s="75">
        <f t="shared" ca="1" si="43"/>
        <v>19.876223767238674</v>
      </c>
      <c r="F170" s="75">
        <v>25.370558950302815</v>
      </c>
      <c r="AU170" s="1">
        <v>153</v>
      </c>
      <c r="AV170" s="75">
        <f t="shared" ca="1" si="48"/>
        <v>0.15529439662910238</v>
      </c>
      <c r="AW170" s="75">
        <f t="shared" ca="1" si="49"/>
        <v>26.82222301287673</v>
      </c>
      <c r="AX170" s="75">
        <f t="shared" ca="1" si="50"/>
        <v>17.427639871896929</v>
      </c>
      <c r="AY170" s="75">
        <v>31.64998879045676</v>
      </c>
      <c r="AZ170" s="75">
        <v>32.791483000573457</v>
      </c>
      <c r="BB170" s="75">
        <f t="shared" ca="1" si="46"/>
        <v>2.3583975370626065E-2</v>
      </c>
      <c r="BC170" s="75">
        <f t="shared" ca="1" si="47"/>
        <v>19.607122511238817</v>
      </c>
      <c r="BT170" s="1">
        <v>165</v>
      </c>
      <c r="BU170" s="1">
        <f t="shared" ca="1" si="44"/>
        <v>32.998454367167895</v>
      </c>
      <c r="BV170" s="1">
        <f t="shared" ca="1" si="51"/>
        <v>21.850757073829179</v>
      </c>
    </row>
    <row r="171" spans="1:74" x14ac:dyDescent="0.25">
      <c r="A171" s="1">
        <v>118</v>
      </c>
      <c r="B171" s="62">
        <f t="shared" ca="1" si="41"/>
        <v>0.50068999063153463</v>
      </c>
      <c r="C171" s="75">
        <f t="shared" ca="1" si="42"/>
        <v>38.821963663651402</v>
      </c>
      <c r="D171" s="75">
        <v>41.194600415146702</v>
      </c>
      <c r="E171" s="75">
        <f t="shared" ca="1" si="43"/>
        <v>21.199942181160772</v>
      </c>
      <c r="F171" s="75">
        <v>17.69943818206422</v>
      </c>
      <c r="AU171" s="1">
        <v>154</v>
      </c>
      <c r="AV171" s="75">
        <f t="shared" ca="1" si="48"/>
        <v>0.66722900417383102</v>
      </c>
      <c r="AW171" s="75">
        <f t="shared" ca="1" si="49"/>
        <v>39.505226049894901</v>
      </c>
      <c r="AX171" s="75">
        <f t="shared" ca="1" si="50"/>
        <v>27.694108048310479</v>
      </c>
      <c r="AY171" s="75">
        <v>44.293773944764375</v>
      </c>
      <c r="AZ171" s="75">
        <v>27.082362016496205</v>
      </c>
      <c r="BB171" s="75">
        <f t="shared" ca="1" si="46"/>
        <v>0.2018817964636126</v>
      </c>
      <c r="BC171" s="75">
        <f t="shared" ca="1" si="47"/>
        <v>28.479377464009655</v>
      </c>
      <c r="BT171" s="1">
        <v>166</v>
      </c>
      <c r="BU171" s="1">
        <f t="shared" ca="1" si="44"/>
        <v>41.025136746626522</v>
      </c>
      <c r="BV171" s="1">
        <f t="shared" ca="1" si="51"/>
        <v>21.110901763495225</v>
      </c>
    </row>
    <row r="172" spans="1:74" x14ac:dyDescent="0.25">
      <c r="A172" s="1">
        <v>119</v>
      </c>
      <c r="B172" s="62">
        <f t="shared" ca="1" si="41"/>
        <v>0.95760428709850465</v>
      </c>
      <c r="C172" s="75">
        <f t="shared" ca="1" si="42"/>
        <v>44.569906318099001</v>
      </c>
      <c r="D172" s="75">
        <v>41.549697510798232</v>
      </c>
      <c r="E172" s="75">
        <f t="shared" ca="1" si="43"/>
        <v>34.539272180410691</v>
      </c>
      <c r="F172" s="75">
        <v>25.166816737374237</v>
      </c>
      <c r="AU172" s="1">
        <v>155</v>
      </c>
      <c r="AV172" s="75">
        <f t="shared" ca="1" si="48"/>
        <v>0.45714827362809396</v>
      </c>
      <c r="AW172" s="75">
        <f t="shared" ca="1" si="49"/>
        <v>35.283822279473966</v>
      </c>
      <c r="AX172" s="75">
        <f t="shared" ca="1" si="50"/>
        <v>22.896458344086223</v>
      </c>
      <c r="AY172" s="75">
        <v>18.725018739333159</v>
      </c>
      <c r="AZ172" s="75">
        <v>35.464907935896534</v>
      </c>
      <c r="BB172" s="75">
        <f t="shared" ca="1" si="46"/>
        <v>0.59449956488136912</v>
      </c>
      <c r="BC172" s="75">
        <f t="shared" ca="1" si="47"/>
        <v>38.13113936651699</v>
      </c>
      <c r="BT172" s="1">
        <v>167</v>
      </c>
      <c r="BU172" s="1">
        <f t="shared" ca="1" si="44"/>
        <v>36.155570733400708</v>
      </c>
      <c r="BV172" s="1">
        <f t="shared" ca="1" si="51"/>
        <v>18.888943968415031</v>
      </c>
    </row>
    <row r="173" spans="1:74" x14ac:dyDescent="0.25">
      <c r="A173" s="1">
        <v>120</v>
      </c>
      <c r="B173" s="62">
        <f t="shared" ca="1" si="41"/>
        <v>0.85141077044487112</v>
      </c>
      <c r="C173" s="75">
        <f t="shared" ca="1" si="42"/>
        <v>43.433760519943789</v>
      </c>
      <c r="D173" s="75">
        <v>42.63409267496111</v>
      </c>
      <c r="E173" s="75">
        <f t="shared" ca="1" si="43"/>
        <v>29.110251194683478</v>
      </c>
      <c r="F173" s="75">
        <v>27.184227358581659</v>
      </c>
      <c r="AU173" s="1">
        <v>156</v>
      </c>
      <c r="AV173" s="75">
        <f t="shared" ca="1" si="48"/>
        <v>0.42250787040010385</v>
      </c>
      <c r="AW173" s="75">
        <f t="shared" ca="1" si="49"/>
        <v>34.500181623771951</v>
      </c>
      <c r="AX173" s="75">
        <f t="shared" ca="1" si="50"/>
        <v>22.202129120465951</v>
      </c>
      <c r="AY173" s="75">
        <v>42.105318694930077</v>
      </c>
      <c r="AZ173" s="75">
        <v>29.125296948424264</v>
      </c>
      <c r="BB173" s="75">
        <f t="shared" ca="1" si="46"/>
        <v>0.17086039832624333</v>
      </c>
      <c r="BC173" s="75">
        <f t="shared" ca="1" si="47"/>
        <v>27.400578958001073</v>
      </c>
      <c r="BT173" s="1">
        <v>168</v>
      </c>
      <c r="BU173" s="1">
        <f t="shared" ca="1" si="44"/>
        <v>40.924870442663902</v>
      </c>
      <c r="BV173" s="1">
        <f t="shared" ca="1" si="51"/>
        <v>21.239099969443888</v>
      </c>
    </row>
    <row r="174" spans="1:74" x14ac:dyDescent="0.25">
      <c r="A174" s="1">
        <v>121</v>
      </c>
      <c r="B174" s="62">
        <f t="shared" ca="1" si="41"/>
        <v>0.7861680616108736</v>
      </c>
      <c r="C174" s="75">
        <f t="shared" ca="1" si="42"/>
        <v>42.688093543343967</v>
      </c>
      <c r="D174" s="75">
        <v>32.591827856961679</v>
      </c>
      <c r="E174" s="75">
        <f t="shared" ca="1" si="43"/>
        <v>27.060426560484931</v>
      </c>
      <c r="F174" s="75">
        <v>31.0589726993176</v>
      </c>
      <c r="AU174" s="1">
        <v>157</v>
      </c>
      <c r="AV174" s="75">
        <f t="shared" ca="1" si="48"/>
        <v>4.712326307715009E-2</v>
      </c>
      <c r="AW174" s="75">
        <f t="shared" ca="1" si="49"/>
        <v>21.512367984799006</v>
      </c>
      <c r="AX174" s="75">
        <f t="shared" ca="1" si="50"/>
        <v>15.715378383346575</v>
      </c>
      <c r="AY174" s="75">
        <v>41.86722609729884</v>
      </c>
      <c r="AZ174" s="75">
        <v>22.407628366561269</v>
      </c>
      <c r="BB174" s="75">
        <f t="shared" ca="1" si="46"/>
        <v>0.94417111885560767</v>
      </c>
      <c r="BC174" s="75">
        <f t="shared" ca="1" si="47"/>
        <v>44.150540423293137</v>
      </c>
      <c r="BT174" s="1">
        <v>169</v>
      </c>
      <c r="BU174" s="1">
        <f t="shared" ca="1" si="44"/>
        <v>44.467809508818576</v>
      </c>
      <c r="BV174" s="1">
        <f t="shared" ca="1" si="51"/>
        <v>38.325297070235244</v>
      </c>
    </row>
    <row r="175" spans="1:74" x14ac:dyDescent="0.25">
      <c r="A175" s="1">
        <v>122</v>
      </c>
      <c r="B175" s="62">
        <f t="shared" ca="1" si="41"/>
        <v>0.59659322524888669</v>
      </c>
      <c r="C175" s="75">
        <f t="shared" ca="1" si="42"/>
        <v>40.254999281581107</v>
      </c>
      <c r="D175" s="75">
        <v>42.393376051816062</v>
      </c>
      <c r="E175" s="75">
        <f t="shared" ca="1" si="43"/>
        <v>22.833234997865606</v>
      </c>
      <c r="F175" s="75">
        <v>16.618867974127866</v>
      </c>
      <c r="AU175" s="1">
        <v>158</v>
      </c>
      <c r="AV175" s="75">
        <f t="shared" ca="1" si="48"/>
        <v>8.0651748641144883E-2</v>
      </c>
      <c r="AW175" s="75">
        <f t="shared" ca="1" si="49"/>
        <v>23.519775453439507</v>
      </c>
      <c r="AX175" s="75">
        <f t="shared" ca="1" si="50"/>
        <v>16.235205089850375</v>
      </c>
      <c r="AY175" s="75">
        <v>35.67344135396543</v>
      </c>
      <c r="AZ175" s="75">
        <v>15.109544721607655</v>
      </c>
      <c r="BB175" s="75">
        <f t="shared" ca="1" si="46"/>
        <v>0.79488257780078053</v>
      </c>
      <c r="BC175" s="75">
        <f t="shared" ca="1" si="47"/>
        <v>41.746856264254731</v>
      </c>
      <c r="BT175" s="1">
        <v>170</v>
      </c>
      <c r="BU175" s="1">
        <f t="shared" ca="1" si="44"/>
        <v>41.168717728046616</v>
      </c>
      <c r="BV175" s="1">
        <f t="shared" ca="1" si="51"/>
        <v>34.468273515788162</v>
      </c>
    </row>
    <row r="176" spans="1:74" x14ac:dyDescent="0.25">
      <c r="A176" s="1">
        <v>123</v>
      </c>
      <c r="B176" s="62">
        <f t="shared" ca="1" si="41"/>
        <v>0.14583952470316552</v>
      </c>
      <c r="C176" s="75">
        <f t="shared" ca="1" si="42"/>
        <v>30.791122459082924</v>
      </c>
      <c r="D176" s="75">
        <v>43.301520405736142</v>
      </c>
      <c r="E176" s="75">
        <f t="shared" ca="1" si="43"/>
        <v>16.535662608959655</v>
      </c>
      <c r="F176" s="75">
        <v>18.5312650466505</v>
      </c>
      <c r="AU176" s="1">
        <v>159</v>
      </c>
      <c r="AV176" s="75">
        <f t="shared" ca="1" si="48"/>
        <v>0.32129551793447853</v>
      </c>
      <c r="AW176" s="75">
        <f t="shared" ca="1" si="49"/>
        <v>32.004880656477148</v>
      </c>
      <c r="AX176" s="75">
        <f t="shared" ca="1" si="50"/>
        <v>20.284943175081121</v>
      </c>
      <c r="AY176" s="75">
        <v>33.599453700410663</v>
      </c>
      <c r="AZ176" s="75">
        <v>17.790053195900224</v>
      </c>
      <c r="BB176" s="75">
        <f t="shared" ca="1" si="46"/>
        <v>0.48725215346756179</v>
      </c>
      <c r="BC176" s="75">
        <f t="shared" ca="1" si="47"/>
        <v>35.941034791070038</v>
      </c>
      <c r="BT176" s="1">
        <v>171</v>
      </c>
      <c r="BU176" s="1">
        <f t="shared" ca="1" si="44"/>
        <v>24.258427718144301</v>
      </c>
      <c r="BV176" s="1">
        <f t="shared" ca="1" si="51"/>
        <v>25.496341611004439</v>
      </c>
    </row>
    <row r="177" spans="1:74" x14ac:dyDescent="0.25">
      <c r="A177" s="1">
        <v>124</v>
      </c>
      <c r="B177" s="62">
        <f t="shared" ca="1" si="41"/>
        <v>0.28573078046955247</v>
      </c>
      <c r="C177" s="75">
        <f t="shared" ca="1" si="42"/>
        <v>34.759392913024982</v>
      </c>
      <c r="D177" s="75">
        <v>43.205817487967728</v>
      </c>
      <c r="E177" s="75">
        <f t="shared" ca="1" si="43"/>
        <v>18.183100374772575</v>
      </c>
      <c r="F177" s="75">
        <v>20.942120713622721</v>
      </c>
      <c r="AU177" s="1">
        <v>160</v>
      </c>
      <c r="AV177" s="75">
        <f t="shared" ca="1" si="48"/>
        <v>0.16910753916687582</v>
      </c>
      <c r="AW177" s="75">
        <f t="shared" ca="1" si="49"/>
        <v>27.336806120312836</v>
      </c>
      <c r="AX177" s="75">
        <f t="shared" ca="1" si="50"/>
        <v>17.654009164965117</v>
      </c>
      <c r="AY177" s="75">
        <v>44.554609415070658</v>
      </c>
      <c r="AZ177" s="75">
        <v>19.67156805639797</v>
      </c>
      <c r="BB177" s="75">
        <f t="shared" ca="1" si="46"/>
        <v>0.73219999788355994</v>
      </c>
      <c r="BC177" s="75">
        <f t="shared" ca="1" si="47"/>
        <v>40.670605721236967</v>
      </c>
      <c r="BT177" s="1">
        <v>172</v>
      </c>
      <c r="BU177" s="1">
        <f t="shared" ca="1" si="44"/>
        <v>44.109391502450706</v>
      </c>
      <c r="BV177" s="1">
        <f t="shared" ca="1" si="51"/>
        <v>25.98619280235085</v>
      </c>
    </row>
    <row r="178" spans="1:74" x14ac:dyDescent="0.25">
      <c r="A178" s="1">
        <v>125</v>
      </c>
      <c r="B178" s="62">
        <f t="shared" ca="1" si="41"/>
        <v>0.65421380651197503</v>
      </c>
      <c r="C178" s="75">
        <f t="shared" ca="1" si="42"/>
        <v>41.043208614582021</v>
      </c>
      <c r="D178" s="75">
        <v>42.311249464755448</v>
      </c>
      <c r="E178" s="75">
        <f t="shared" ca="1" si="43"/>
        <v>23.943292178484775</v>
      </c>
      <c r="F178" s="75">
        <v>22.384879648777233</v>
      </c>
      <c r="AU178" s="1">
        <v>161</v>
      </c>
      <c r="AV178" s="75">
        <f t="shared" ca="1" si="48"/>
        <v>0.4423319169729355</v>
      </c>
      <c r="AW178" s="75">
        <f t="shared" ca="1" si="49"/>
        <v>34.952411515294131</v>
      </c>
      <c r="AX178" s="75">
        <f t="shared" ca="1" si="50"/>
        <v>22.596846768270364</v>
      </c>
      <c r="AY178" s="75">
        <v>17.52160630053239</v>
      </c>
      <c r="AZ178" s="75">
        <v>28.439505716527258</v>
      </c>
      <c r="BB178" s="75">
        <f t="shared" ca="1" si="46"/>
        <v>0.72699192431657422</v>
      </c>
      <c r="BC178" s="75">
        <f t="shared" ca="1" si="47"/>
        <v>40.579146426042385</v>
      </c>
      <c r="BT178" s="1">
        <v>173</v>
      </c>
      <c r="BU178" s="1">
        <f t="shared" ca="1" si="44"/>
        <v>31.713419562257076</v>
      </c>
      <c r="BV178" s="1">
        <f t="shared" ca="1" si="51"/>
        <v>24.452421773847583</v>
      </c>
    </row>
    <row r="179" spans="1:74" x14ac:dyDescent="0.25">
      <c r="A179" s="1">
        <v>126</v>
      </c>
      <c r="B179" s="62">
        <f t="shared" ca="1" si="41"/>
        <v>0.79689691926397266</v>
      </c>
      <c r="C179" s="75">
        <f t="shared" ca="1" si="42"/>
        <v>42.813478282220345</v>
      </c>
      <c r="D179" s="75">
        <v>39.848905520765342</v>
      </c>
      <c r="E179" s="75">
        <f t="shared" ca="1" si="43"/>
        <v>27.365624197536778</v>
      </c>
      <c r="F179" s="75">
        <v>18.379668088770575</v>
      </c>
      <c r="AU179" s="1">
        <v>162</v>
      </c>
      <c r="AV179" s="75">
        <f t="shared" ca="1" si="48"/>
        <v>0.98999651654120491</v>
      </c>
      <c r="AW179" s="75">
        <f t="shared" ca="1" si="49"/>
        <v>44.849570598035143</v>
      </c>
      <c r="AX179" s="75">
        <f t="shared" ca="1" si="50"/>
        <v>41.999477526677133</v>
      </c>
      <c r="AY179" s="75">
        <v>36.787605775848846</v>
      </c>
      <c r="AZ179" s="75">
        <v>17.901297259676156</v>
      </c>
      <c r="BB179" s="75">
        <f t="shared" ca="1" si="46"/>
        <v>0.77687115097001169</v>
      </c>
      <c r="BC179" s="75">
        <f t="shared" ca="1" si="47"/>
        <v>41.442088341751877</v>
      </c>
      <c r="BT179" s="1">
        <v>174</v>
      </c>
      <c r="BU179" s="1">
        <f t="shared" ca="1" si="44"/>
        <v>40.532980348355679</v>
      </c>
      <c r="BV179" s="1">
        <f t="shared" ca="1" si="51"/>
        <v>28.435417737054529</v>
      </c>
    </row>
    <row r="180" spans="1:74" x14ac:dyDescent="0.25">
      <c r="A180" s="1">
        <v>127</v>
      </c>
      <c r="B180" s="62">
        <f t="shared" ca="1" si="41"/>
        <v>0.24164948836981437</v>
      </c>
      <c r="C180" s="75">
        <f t="shared" ca="1" si="42"/>
        <v>33.686008757161375</v>
      </c>
      <c r="D180" s="75">
        <v>30.935503963772806</v>
      </c>
      <c r="E180" s="75">
        <f t="shared" ca="1" si="43"/>
        <v>17.64240499423682</v>
      </c>
      <c r="F180" s="75">
        <v>20.264204611481851</v>
      </c>
      <c r="AU180" s="1">
        <v>163</v>
      </c>
      <c r="AV180" s="75">
        <f t="shared" ca="1" si="48"/>
        <v>0.58342624455180625</v>
      </c>
      <c r="AW180" s="75">
        <f t="shared" ca="1" si="49"/>
        <v>37.914703142232185</v>
      </c>
      <c r="AX180" s="75">
        <f t="shared" ca="1" si="50"/>
        <v>25.637242450947891</v>
      </c>
      <c r="AY180" s="75">
        <v>29.140756300848778</v>
      </c>
      <c r="AZ180" s="75">
        <v>27.073995931168515</v>
      </c>
      <c r="BB180" s="75">
        <f t="shared" ca="1" si="46"/>
        <v>0.77051811934646786</v>
      </c>
      <c r="BC180" s="75">
        <f t="shared" ca="1" si="47"/>
        <v>41.333748449695136</v>
      </c>
      <c r="BT180" s="1">
        <v>175</v>
      </c>
      <c r="BU180" s="1">
        <f t="shared" ca="1" si="44"/>
        <v>27.637226856244048</v>
      </c>
      <c r="BV180" s="1">
        <f t="shared" ca="1" si="51"/>
        <v>20.410853178796089</v>
      </c>
    </row>
    <row r="181" spans="1:74" x14ac:dyDescent="0.25">
      <c r="A181" s="1">
        <v>128</v>
      </c>
      <c r="B181" s="62">
        <f t="shared" ca="1" si="41"/>
        <v>0.69518270228307077</v>
      </c>
      <c r="C181" s="75">
        <f t="shared" ca="1" si="42"/>
        <v>41.575875087707388</v>
      </c>
      <c r="D181" s="75">
        <v>43.018565415409419</v>
      </c>
      <c r="E181" s="75">
        <f t="shared" ca="1" si="43"/>
        <v>24.810086532323353</v>
      </c>
      <c r="F181" s="75">
        <v>15.812034362286692</v>
      </c>
      <c r="AU181" s="1">
        <v>164</v>
      </c>
      <c r="AV181" s="75">
        <f t="shared" ca="1" si="48"/>
        <v>0.27695536273770471</v>
      </c>
      <c r="AW181" s="75">
        <f t="shared" ca="1" si="49"/>
        <v>30.787964608015002</v>
      </c>
      <c r="AX181" s="75">
        <f t="shared" ca="1" si="50"/>
        <v>19.490390564807431</v>
      </c>
      <c r="AY181" s="75">
        <v>33.742275077230403</v>
      </c>
      <c r="AZ181" s="75">
        <v>19.206509808165841</v>
      </c>
      <c r="BB181" s="75">
        <f t="shared" ca="1" si="46"/>
        <v>0.27761333579809344</v>
      </c>
      <c r="BC181" s="75">
        <f t="shared" ca="1" si="47"/>
        <v>30.806707507203519</v>
      </c>
      <c r="BT181" s="1">
        <v>176</v>
      </c>
      <c r="BU181" s="1">
        <f t="shared" ca="1" si="44"/>
        <v>37.424416255704273</v>
      </c>
      <c r="BV181" s="1">
        <f t="shared" ca="1" si="51"/>
        <v>17.805020504447526</v>
      </c>
    </row>
    <row r="182" spans="1:74" x14ac:dyDescent="0.25">
      <c r="A182" s="1">
        <v>129</v>
      </c>
      <c r="B182" s="62">
        <f t="shared" ca="1" si="41"/>
        <v>0.50520225929075657</v>
      </c>
      <c r="C182" s="75">
        <f t="shared" ca="1" si="42"/>
        <v>38.893311738125789</v>
      </c>
      <c r="D182" s="75">
        <v>39.335123806997956</v>
      </c>
      <c r="E182" s="75">
        <f t="shared" ca="1" si="43"/>
        <v>21.271853010462291</v>
      </c>
      <c r="F182" s="75">
        <v>19.376997565392813</v>
      </c>
      <c r="AU182" s="1">
        <v>165</v>
      </c>
      <c r="AV182" s="75">
        <f t="shared" ca="1" si="48"/>
        <v>0.65465082787281448</v>
      </c>
      <c r="AW182" s="75">
        <f t="shared" ca="1" si="49"/>
        <v>39.273148643831377</v>
      </c>
      <c r="AX182" s="75">
        <f t="shared" ca="1" si="50"/>
        <v>27.370075016765757</v>
      </c>
      <c r="AY182" s="75">
        <v>31.011289986804613</v>
      </c>
      <c r="AZ182" s="75">
        <v>23.893154394653653</v>
      </c>
      <c r="BB182" s="75">
        <f t="shared" ca="1" si="46"/>
        <v>0.76334790782122885</v>
      </c>
      <c r="BC182" s="75">
        <f t="shared" ca="1" si="47"/>
        <v>41.210935066096098</v>
      </c>
      <c r="BT182" s="1">
        <v>177</v>
      </c>
      <c r="BU182" s="1">
        <f t="shared" ca="1" si="44"/>
        <v>44.398626192764389</v>
      </c>
      <c r="BV182" s="1">
        <f t="shared" ca="1" si="51"/>
        <v>37.48845479226793</v>
      </c>
    </row>
    <row r="183" spans="1:74" x14ac:dyDescent="0.25">
      <c r="A183" s="1">
        <v>130</v>
      </c>
      <c r="B183" s="62">
        <f t="shared" ref="B183:B246" ca="1" si="52">RAND()</f>
        <v>0.72846698967215939</v>
      </c>
      <c r="C183" s="75">
        <f t="shared" ref="C183:C246" ca="1" si="53">$R$2+($R$3-$R$2)*(B183)^(1/3)</f>
        <v>41.99341802117759</v>
      </c>
      <c r="D183" s="75">
        <v>44.167532936196373</v>
      </c>
      <c r="E183" s="75">
        <f t="shared" ref="E183:E246" ca="1" si="54">$R$3-($R$3-$R$2)*(1-B183)^(1/3)</f>
        <v>25.57345957380079</v>
      </c>
      <c r="F183" s="75">
        <v>24.759099121644873</v>
      </c>
      <c r="AU183" s="1">
        <v>166</v>
      </c>
      <c r="AV183" s="75">
        <f t="shared" ca="1" si="48"/>
        <v>0.72442267893142687</v>
      </c>
      <c r="AW183" s="75">
        <f t="shared" ca="1" si="49"/>
        <v>40.533907085252039</v>
      </c>
      <c r="AX183" s="75">
        <f t="shared" ca="1" si="50"/>
        <v>29.251362314101076</v>
      </c>
      <c r="AY183" s="75">
        <v>31.822219003515105</v>
      </c>
      <c r="AZ183" s="75">
        <v>38.597761340069894</v>
      </c>
      <c r="BB183" s="75">
        <f t="shared" ca="1" si="46"/>
        <v>0.81775910107920369</v>
      </c>
      <c r="BC183" s="75">
        <f t="shared" ca="1" si="47"/>
        <v>42.129010136222874</v>
      </c>
      <c r="BT183" s="1">
        <v>178</v>
      </c>
      <c r="BU183" s="1">
        <f t="shared" ca="1" si="44"/>
        <v>39.717891495845642</v>
      </c>
      <c r="BV183" s="1">
        <f t="shared" ca="1" si="51"/>
        <v>29.08226427319638</v>
      </c>
    </row>
    <row r="184" spans="1:74" x14ac:dyDescent="0.25">
      <c r="A184" s="1">
        <v>131</v>
      </c>
      <c r="B184" s="62">
        <f t="shared" ca="1" si="52"/>
        <v>0.62538352510931183</v>
      </c>
      <c r="C184" s="75">
        <f t="shared" ca="1" si="53"/>
        <v>40.65488467704656</v>
      </c>
      <c r="D184" s="75">
        <v>40.639086287030722</v>
      </c>
      <c r="E184" s="75">
        <f t="shared" ca="1" si="54"/>
        <v>23.373634146756643</v>
      </c>
      <c r="F184" s="75">
        <v>15.754017104357629</v>
      </c>
      <c r="AU184" s="1">
        <v>167</v>
      </c>
      <c r="AV184" s="75">
        <f t="shared" ca="1" si="48"/>
        <v>0.40102659562797116</v>
      </c>
      <c r="AW184" s="75">
        <f t="shared" ca="1" si="49"/>
        <v>33.997998212053133</v>
      </c>
      <c r="AX184" s="75">
        <f t="shared" ca="1" si="50"/>
        <v>21.781988372497832</v>
      </c>
      <c r="AY184" s="75">
        <v>33.683918376880293</v>
      </c>
      <c r="AZ184" s="75">
        <v>17.187070314104719</v>
      </c>
      <c r="BB184" s="75">
        <f t="shared" ca="1" si="46"/>
        <v>0.28409134644086043</v>
      </c>
      <c r="BC184" s="75">
        <f t="shared" ca="1" si="47"/>
        <v>30.990066034784672</v>
      </c>
      <c r="BT184" s="1">
        <v>179</v>
      </c>
      <c r="BU184" s="1">
        <f t="shared" ca="1" si="44"/>
        <v>36.944824592564814</v>
      </c>
      <c r="BV184" s="1">
        <f t="shared" ca="1" si="51"/>
        <v>18.49801778292251</v>
      </c>
    </row>
    <row r="185" spans="1:74" x14ac:dyDescent="0.25">
      <c r="A185" s="1">
        <v>132</v>
      </c>
      <c r="B185" s="62">
        <f t="shared" ca="1" si="52"/>
        <v>0.14793812211352297</v>
      </c>
      <c r="C185" s="75">
        <f t="shared" ca="1" si="53"/>
        <v>30.866505572199742</v>
      </c>
      <c r="D185" s="75">
        <v>31.040989684998994</v>
      </c>
      <c r="E185" s="75">
        <f t="shared" ca="1" si="54"/>
        <v>16.55899318704229</v>
      </c>
      <c r="F185" s="75">
        <v>21.702530274707303</v>
      </c>
      <c r="AU185" s="1">
        <v>168</v>
      </c>
      <c r="AV185" s="75">
        <f t="shared" ca="1" si="48"/>
        <v>0.49583072720491694</v>
      </c>
      <c r="AW185" s="75">
        <f t="shared" ca="1" si="49"/>
        <v>36.124574658071225</v>
      </c>
      <c r="AX185" s="75">
        <f t="shared" ca="1" si="50"/>
        <v>23.69853654051969</v>
      </c>
      <c r="AY185" s="75">
        <v>30.843869790070162</v>
      </c>
      <c r="AZ185" s="75">
        <v>22.183865353359632</v>
      </c>
      <c r="BB185" s="75">
        <f t="shared" ca="1" si="46"/>
        <v>0.64663597910249637</v>
      </c>
      <c r="BC185" s="75">
        <f t="shared" ca="1" si="47"/>
        <v>39.124103738631348</v>
      </c>
      <c r="BT185" s="1">
        <v>180</v>
      </c>
      <c r="BU185" s="1">
        <f t="shared" ca="1" si="44"/>
        <v>43.512575769679813</v>
      </c>
      <c r="BV185" s="1">
        <f t="shared" ca="1" si="51"/>
        <v>27.24985692626144</v>
      </c>
    </row>
    <row r="186" spans="1:74" x14ac:dyDescent="0.25">
      <c r="A186" s="1">
        <v>133</v>
      </c>
      <c r="B186" s="62">
        <f t="shared" ca="1" si="52"/>
        <v>0.60730456576773639</v>
      </c>
      <c r="C186" s="75">
        <f t="shared" ca="1" si="53"/>
        <v>40.405247885286073</v>
      </c>
      <c r="D186" s="75">
        <v>39.425150530101206</v>
      </c>
      <c r="E186" s="75">
        <f t="shared" ca="1" si="54"/>
        <v>23.031189703878141</v>
      </c>
      <c r="F186" s="75">
        <v>30.748731266457131</v>
      </c>
      <c r="AU186" s="1">
        <v>169</v>
      </c>
      <c r="AV186" s="75">
        <f t="shared" ca="1" si="48"/>
        <v>0.2479315153577446</v>
      </c>
      <c r="AW186" s="75">
        <f t="shared" ca="1" si="49"/>
        <v>29.937816568092209</v>
      </c>
      <c r="AX186" s="75">
        <f t="shared" ca="1" si="50"/>
        <v>18.983435350184493</v>
      </c>
      <c r="AY186" s="75">
        <v>31.704182740309452</v>
      </c>
      <c r="AZ186" s="75">
        <v>36.318461672996193</v>
      </c>
      <c r="BB186" s="75">
        <f t="shared" ca="1" si="46"/>
        <v>0.31078253308713677</v>
      </c>
      <c r="BC186" s="75">
        <f t="shared" ca="1" si="47"/>
        <v>31.724361864610053</v>
      </c>
      <c r="BT186" s="1">
        <v>181</v>
      </c>
      <c r="BU186" s="1">
        <f t="shared" ca="1" si="44"/>
        <v>36.75522508372007</v>
      </c>
      <c r="BV186" s="1">
        <f t="shared" ca="1" si="51"/>
        <v>20.602501515306834</v>
      </c>
    </row>
    <row r="187" spans="1:74" x14ac:dyDescent="0.25">
      <c r="A187" s="1">
        <v>134</v>
      </c>
      <c r="B187" s="62">
        <f t="shared" ca="1" si="52"/>
        <v>0.36016522790267036</v>
      </c>
      <c r="C187" s="75">
        <f t="shared" ca="1" si="53"/>
        <v>36.344624316564975</v>
      </c>
      <c r="D187" s="75">
        <v>44.756053680820798</v>
      </c>
      <c r="E187" s="75">
        <f t="shared" ca="1" si="54"/>
        <v>19.149008740638198</v>
      </c>
      <c r="F187" s="75">
        <v>31.260156907563911</v>
      </c>
      <c r="AU187" s="1">
        <v>170</v>
      </c>
      <c r="AV187" s="75">
        <f t="shared" ca="1" si="48"/>
        <v>4.1076164795194714E-2</v>
      </c>
      <c r="AW187" s="75">
        <f t="shared" ca="1" si="49"/>
        <v>21.080176668130232</v>
      </c>
      <c r="AX187" s="75">
        <f t="shared" ca="1" si="50"/>
        <v>15.622603047847743</v>
      </c>
      <c r="AY187" s="75">
        <v>25.600381547880602</v>
      </c>
      <c r="AZ187" s="75">
        <v>27.367108021967237</v>
      </c>
      <c r="BB187" s="75">
        <f t="shared" ca="1" si="46"/>
        <v>0.63541784864492712</v>
      </c>
      <c r="BC187" s="75">
        <f t="shared" ca="1" si="47"/>
        <v>38.91393032900352</v>
      </c>
      <c r="BT187" s="1">
        <v>182</v>
      </c>
      <c r="BU187" s="1">
        <f t="shared" ca="1" si="44"/>
        <v>42.505272454108336</v>
      </c>
      <c r="BV187" s="1">
        <f t="shared" ca="1" si="51"/>
        <v>30.180338429392737</v>
      </c>
    </row>
    <row r="188" spans="1:74" x14ac:dyDescent="0.25">
      <c r="A188" s="1">
        <v>135</v>
      </c>
      <c r="B188" s="62">
        <f t="shared" ca="1" si="52"/>
        <v>0.38519483301904589</v>
      </c>
      <c r="C188" s="75">
        <f t="shared" ca="1" si="53"/>
        <v>36.828039902383097</v>
      </c>
      <c r="D188" s="75">
        <v>41.244342908359116</v>
      </c>
      <c r="E188" s="75">
        <f t="shared" ca="1" si="54"/>
        <v>19.490589397485465</v>
      </c>
      <c r="F188" s="75">
        <v>19.069542558136838</v>
      </c>
      <c r="AU188" s="1">
        <v>171</v>
      </c>
      <c r="AV188" s="75">
        <f t="shared" ca="1" si="48"/>
        <v>9.7476844030402132E-2</v>
      </c>
      <c r="AW188" s="75">
        <f t="shared" ca="1" si="49"/>
        <v>24.366384554744798</v>
      </c>
      <c r="AX188" s="75">
        <f t="shared" ca="1" si="50"/>
        <v>16.499634381772609</v>
      </c>
      <c r="AY188" s="75">
        <v>36.522666377327198</v>
      </c>
      <c r="AZ188" s="75">
        <v>37.785283906142119</v>
      </c>
      <c r="BB188" s="75">
        <f t="shared" ca="1" si="46"/>
        <v>0.70768698894958704</v>
      </c>
      <c r="BC188" s="75">
        <f t="shared" ca="1" si="47"/>
        <v>40.23724014337995</v>
      </c>
      <c r="BT188" s="1">
        <v>183</v>
      </c>
      <c r="BU188" s="1">
        <f t="shared" ca="1" si="44"/>
        <v>31.127008703302526</v>
      </c>
      <c r="BV188" s="1">
        <f t="shared" ca="1" si="51"/>
        <v>16.827688124320332</v>
      </c>
    </row>
    <row r="189" spans="1:74" x14ac:dyDescent="0.25">
      <c r="A189" s="1">
        <v>136</v>
      </c>
      <c r="B189" s="62">
        <f t="shared" ca="1" si="52"/>
        <v>0.23747452167727789</v>
      </c>
      <c r="C189" s="75">
        <f t="shared" ca="1" si="53"/>
        <v>33.577770573521128</v>
      </c>
      <c r="D189" s="75">
        <v>24.256422790516989</v>
      </c>
      <c r="E189" s="75">
        <f t="shared" ca="1" si="54"/>
        <v>17.592292685033215</v>
      </c>
      <c r="F189" s="75">
        <v>28.142167584705465</v>
      </c>
      <c r="AU189" s="1">
        <v>172</v>
      </c>
      <c r="AV189" s="75">
        <f t="shared" ca="1" si="48"/>
        <v>0.16038842108194395</v>
      </c>
      <c r="AW189" s="75">
        <f t="shared" ca="1" si="49"/>
        <v>27.014556961192934</v>
      </c>
      <c r="AX189" s="75">
        <f t="shared" ca="1" si="50"/>
        <v>17.510903597494327</v>
      </c>
      <c r="AY189" s="75">
        <v>44.72654976763058</v>
      </c>
      <c r="AZ189" s="75">
        <v>29.964607983933966</v>
      </c>
      <c r="BB189" s="75">
        <f t="shared" ca="1" si="46"/>
        <v>0.35862550052759812</v>
      </c>
      <c r="BC189" s="75">
        <f t="shared" ca="1" si="47"/>
        <v>32.965604650966753</v>
      </c>
      <c r="BT189" s="1">
        <v>184</v>
      </c>
      <c r="BU189" s="1">
        <f t="shared" ca="1" si="44"/>
        <v>42.859971882759922</v>
      </c>
      <c r="BV189" s="1">
        <f t="shared" ca="1" si="51"/>
        <v>20.336171599848853</v>
      </c>
    </row>
    <row r="190" spans="1:74" x14ac:dyDescent="0.25">
      <c r="A190" s="1">
        <v>137</v>
      </c>
      <c r="B190" s="62">
        <f t="shared" ca="1" si="52"/>
        <v>0.49259234285529474</v>
      </c>
      <c r="C190" s="75">
        <f t="shared" ca="1" si="53"/>
        <v>38.69284101759078</v>
      </c>
      <c r="D190" s="75">
        <v>36.864280503745412</v>
      </c>
      <c r="E190" s="75">
        <f t="shared" ca="1" si="54"/>
        <v>21.071970967213574</v>
      </c>
      <c r="F190" s="75">
        <v>18.440474343186796</v>
      </c>
      <c r="AU190" s="1">
        <v>173</v>
      </c>
      <c r="AV190" s="75">
        <f t="shared" ca="1" si="48"/>
        <v>0.36820487142151059</v>
      </c>
      <c r="AW190" s="75">
        <f t="shared" ca="1" si="49"/>
        <v>33.203966168924822</v>
      </c>
      <c r="AX190" s="75">
        <f t="shared" ca="1" si="50"/>
        <v>21.154337591070352</v>
      </c>
      <c r="AY190" s="75">
        <v>41.505880148802689</v>
      </c>
      <c r="AZ190" s="75">
        <v>25.675010312516175</v>
      </c>
      <c r="BB190" s="75">
        <f t="shared" ca="1" si="46"/>
        <v>0.77372196270380811</v>
      </c>
      <c r="BC190" s="75">
        <f t="shared" ca="1" si="47"/>
        <v>41.388440015154885</v>
      </c>
      <c r="BT190" s="1">
        <v>185</v>
      </c>
      <c r="BU190" s="1">
        <f t="shared" ca="1" si="44"/>
        <v>23.317130083005519</v>
      </c>
      <c r="BV190" s="1">
        <f t="shared" ca="1" si="51"/>
        <v>26.884974010943953</v>
      </c>
    </row>
    <row r="191" spans="1:74" x14ac:dyDescent="0.25">
      <c r="A191" s="1">
        <v>138</v>
      </c>
      <c r="B191" s="62">
        <f t="shared" ca="1" si="52"/>
        <v>0.98640659530402408</v>
      </c>
      <c r="C191" s="75">
        <f t="shared" ca="1" si="53"/>
        <v>44.863445323480406</v>
      </c>
      <c r="D191" s="75">
        <v>44.45838114701867</v>
      </c>
      <c r="E191" s="75">
        <f t="shared" ca="1" si="54"/>
        <v>37.840258592148849</v>
      </c>
      <c r="F191" s="75">
        <v>22.178110094175882</v>
      </c>
      <c r="AU191" s="1">
        <v>174</v>
      </c>
      <c r="AV191" s="75">
        <f t="shared" ca="1" si="48"/>
        <v>0.51249914516350481</v>
      </c>
      <c r="AW191" s="75">
        <f t="shared" ca="1" si="49"/>
        <v>36.476713683595875</v>
      </c>
      <c r="AX191" s="75">
        <f t="shared" ca="1" si="50"/>
        <v>24.053621569520764</v>
      </c>
      <c r="AY191" s="75">
        <v>39.117090920124241</v>
      </c>
      <c r="AZ191" s="75">
        <v>15.279359943792482</v>
      </c>
      <c r="BB191" s="75">
        <f t="shared" ca="1" si="46"/>
        <v>0.85068206492810094</v>
      </c>
      <c r="BC191" s="75">
        <f t="shared" ca="1" si="47"/>
        <v>42.669728195905556</v>
      </c>
      <c r="BT191" s="1">
        <v>186</v>
      </c>
      <c r="BU191" s="1">
        <f t="shared" ca="1" si="44"/>
        <v>38.237365308192821</v>
      </c>
      <c r="BV191" s="1">
        <f t="shared" ca="1" si="51"/>
        <v>32.128689692049697</v>
      </c>
    </row>
    <row r="192" spans="1:74" x14ac:dyDescent="0.25">
      <c r="A192" s="1">
        <v>139</v>
      </c>
      <c r="B192" s="62">
        <f t="shared" ca="1" si="52"/>
        <v>0.68509748037923723</v>
      </c>
      <c r="C192" s="75">
        <f t="shared" ca="1" si="53"/>
        <v>41.446733859009974</v>
      </c>
      <c r="D192" s="75">
        <v>23.779858420226109</v>
      </c>
      <c r="E192" s="75">
        <f t="shared" ca="1" si="54"/>
        <v>24.589829474076325</v>
      </c>
      <c r="F192" s="75">
        <v>25.365230992183932</v>
      </c>
      <c r="AU192" s="1">
        <v>175</v>
      </c>
      <c r="AV192" s="75">
        <f t="shared" ca="1" si="48"/>
        <v>0.38528744205680421</v>
      </c>
      <c r="AW192" s="75">
        <f t="shared" ca="1" si="49"/>
        <v>33.621457994773763</v>
      </c>
      <c r="AX192" s="75">
        <f t="shared" ca="1" si="50"/>
        <v>21.478917921386437</v>
      </c>
      <c r="AY192" s="75">
        <v>32.811414283992306</v>
      </c>
      <c r="AZ192" s="75">
        <v>21.912935545877748</v>
      </c>
      <c r="BB192" s="75">
        <f t="shared" ca="1" si="46"/>
        <v>0.61019171496682023</v>
      </c>
      <c r="BC192" s="75">
        <f t="shared" ca="1" si="47"/>
        <v>38.434430726393558</v>
      </c>
      <c r="BT192" s="1">
        <v>187</v>
      </c>
      <c r="BU192" s="1">
        <f t="shared" ca="1" si="44"/>
        <v>39.740038069971206</v>
      </c>
      <c r="BV192" s="1">
        <f t="shared" ca="1" si="51"/>
        <v>30.927531988707084</v>
      </c>
    </row>
    <row r="193" spans="1:74" x14ac:dyDescent="0.25">
      <c r="A193" s="1">
        <v>140</v>
      </c>
      <c r="B193" s="62">
        <f t="shared" ca="1" si="52"/>
        <v>0.12023484999650902</v>
      </c>
      <c r="C193" s="75">
        <f t="shared" ca="1" si="53"/>
        <v>29.806919320422274</v>
      </c>
      <c r="D193" s="75">
        <v>37.64191782528632</v>
      </c>
      <c r="E193" s="75">
        <f t="shared" ca="1" si="54"/>
        <v>16.25403850547157</v>
      </c>
      <c r="F193" s="75">
        <v>31.109984576013552</v>
      </c>
      <c r="AU193" s="1">
        <v>176</v>
      </c>
      <c r="AV193" s="75">
        <f t="shared" ca="1" si="48"/>
        <v>0.13690883730111336</v>
      </c>
      <c r="AW193" s="75">
        <f t="shared" ca="1" si="49"/>
        <v>26.100358263182411</v>
      </c>
      <c r="AX193" s="75">
        <f t="shared" ca="1" si="50"/>
        <v>17.129190065069906</v>
      </c>
      <c r="AY193" s="75">
        <v>44.226508207048951</v>
      </c>
      <c r="AZ193" s="75">
        <v>22.537376931452798</v>
      </c>
      <c r="BB193" s="75">
        <f t="shared" ca="1" si="46"/>
        <v>0.79665306202761554</v>
      </c>
      <c r="BC193" s="75">
        <f t="shared" ca="1" si="47"/>
        <v>41.776627043465609</v>
      </c>
      <c r="BT193" s="1">
        <v>188</v>
      </c>
      <c r="BU193" s="1">
        <f t="shared" ca="1" si="44"/>
        <v>44.422243858092571</v>
      </c>
      <c r="BV193" s="1">
        <f t="shared" ca="1" si="51"/>
        <v>15.605100698360634</v>
      </c>
    </row>
    <row r="194" spans="1:74" x14ac:dyDescent="0.25">
      <c r="A194" s="1">
        <v>141</v>
      </c>
      <c r="B194" s="62">
        <f t="shared" ca="1" si="52"/>
        <v>6.443312546362745E-2</v>
      </c>
      <c r="C194" s="75">
        <f t="shared" ca="1" si="53"/>
        <v>27.027009503094639</v>
      </c>
      <c r="D194" s="75">
        <v>44.792688506439106</v>
      </c>
      <c r="E194" s="75">
        <f t="shared" ca="1" si="54"/>
        <v>15.658687725854673</v>
      </c>
      <c r="F194" s="75">
        <v>17.560052422733531</v>
      </c>
      <c r="AU194" s="1">
        <v>177</v>
      </c>
      <c r="AV194" s="75">
        <f t="shared" ca="1" si="48"/>
        <v>0.53887916530599</v>
      </c>
      <c r="AW194" s="75">
        <f t="shared" ca="1" si="49"/>
        <v>37.022516858329134</v>
      </c>
      <c r="AX194" s="75">
        <f t="shared" ca="1" si="50"/>
        <v>24.628236423308632</v>
      </c>
      <c r="AY194" s="75">
        <v>30.036410605717453</v>
      </c>
      <c r="AZ194" s="75">
        <v>19.085885214434271</v>
      </c>
      <c r="BB194" s="75">
        <f t="shared" ca="1" si="46"/>
        <v>0.83514024999382774</v>
      </c>
      <c r="BC194" s="75">
        <f t="shared" ca="1" si="47"/>
        <v>42.415802468548044</v>
      </c>
      <c r="BT194" s="1">
        <v>189</v>
      </c>
      <c r="BU194" s="1">
        <f t="shared" ca="1" si="44"/>
        <v>40.264216653076602</v>
      </c>
      <c r="BV194" s="1">
        <f t="shared" ca="1" si="51"/>
        <v>18.075922574499085</v>
      </c>
    </row>
    <row r="195" spans="1:74" x14ac:dyDescent="0.25">
      <c r="A195" s="1">
        <v>142</v>
      </c>
      <c r="B195" s="62">
        <f t="shared" ca="1" si="52"/>
        <v>0.76279570733568092</v>
      </c>
      <c r="C195" s="75">
        <f t="shared" ca="1" si="53"/>
        <v>42.410944576397227</v>
      </c>
      <c r="D195" s="75">
        <v>27.116872172982056</v>
      </c>
      <c r="E195" s="75">
        <f t="shared" ca="1" si="54"/>
        <v>26.429278825580344</v>
      </c>
      <c r="F195" s="75">
        <v>19.64611736948979</v>
      </c>
      <c r="AU195" s="1">
        <v>178</v>
      </c>
      <c r="AV195" s="75">
        <f t="shared" ca="1" si="48"/>
        <v>0.38238110484042109</v>
      </c>
      <c r="AW195" s="75">
        <f t="shared" ca="1" si="49"/>
        <v>33.551091459975581</v>
      </c>
      <c r="AX195" s="75">
        <f t="shared" ca="1" si="50"/>
        <v>21.423380105629622</v>
      </c>
      <c r="AY195" s="75">
        <v>41.173037033474323</v>
      </c>
      <c r="AZ195" s="75">
        <v>32.302660355653856</v>
      </c>
      <c r="BB195" s="75">
        <f t="shared" ca="1" si="46"/>
        <v>0.58478024135056217</v>
      </c>
      <c r="BC195" s="75">
        <f t="shared" ca="1" si="47"/>
        <v>37.941277584640005</v>
      </c>
      <c r="BT195" s="1">
        <v>190</v>
      </c>
      <c r="BU195" s="1">
        <f t="shared" ca="1" si="44"/>
        <v>31.734835503882408</v>
      </c>
      <c r="BV195" s="1">
        <f t="shared" ca="1" si="51"/>
        <v>22.164731762399384</v>
      </c>
    </row>
    <row r="196" spans="1:74" x14ac:dyDescent="0.25">
      <c r="A196" s="1">
        <v>143</v>
      </c>
      <c r="B196" s="62">
        <f t="shared" ca="1" si="52"/>
        <v>0.15086931928777969</v>
      </c>
      <c r="C196" s="75">
        <f t="shared" ca="1" si="53"/>
        <v>30.970612228355044</v>
      </c>
      <c r="D196" s="75">
        <v>38.167382244325339</v>
      </c>
      <c r="E196" s="75">
        <f t="shared" ca="1" si="54"/>
        <v>16.591644171958986</v>
      </c>
      <c r="F196" s="75">
        <v>24.017393520902363</v>
      </c>
      <c r="AU196" s="1">
        <v>179</v>
      </c>
      <c r="AV196" s="75">
        <f t="shared" ca="1" si="48"/>
        <v>0.21894715098615292</v>
      </c>
      <c r="AW196" s="75">
        <f t="shared" ca="1" si="49"/>
        <v>29.037536674485935</v>
      </c>
      <c r="AX196" s="75">
        <f t="shared" ca="1" si="50"/>
        <v>18.486841679791098</v>
      </c>
      <c r="AY196" s="75">
        <v>35.1250007048897</v>
      </c>
      <c r="AZ196" s="75">
        <v>19.852354917185345</v>
      </c>
      <c r="BB196" s="75">
        <f t="shared" ca="1" si="46"/>
        <v>0.79125858857950671</v>
      </c>
      <c r="BC196" s="75">
        <f t="shared" ca="1" si="47"/>
        <v>41.685815140661447</v>
      </c>
      <c r="BT196" s="1">
        <v>191</v>
      </c>
      <c r="BU196" s="1">
        <f t="shared" ca="1" si="44"/>
        <v>43.864545451576248</v>
      </c>
      <c r="BV196" s="1">
        <f t="shared" ca="1" si="51"/>
        <v>27.695829766277889</v>
      </c>
    </row>
    <row r="197" spans="1:74" x14ac:dyDescent="0.25">
      <c r="A197" s="1">
        <v>144</v>
      </c>
      <c r="B197" s="62">
        <f t="shared" ca="1" si="52"/>
        <v>0.2274909900531823</v>
      </c>
      <c r="C197" s="75">
        <f t="shared" ca="1" si="53"/>
        <v>33.313695473631967</v>
      </c>
      <c r="D197" s="75">
        <v>44.948164715999724</v>
      </c>
      <c r="E197" s="75">
        <f t="shared" ca="1" si="54"/>
        <v>17.473197142975359</v>
      </c>
      <c r="F197" s="75">
        <v>15.653175210433524</v>
      </c>
      <c r="AU197" s="1">
        <v>180</v>
      </c>
      <c r="AV197" s="75">
        <f t="shared" ca="1" si="48"/>
        <v>0.4329200459804039</v>
      </c>
      <c r="AW197" s="75">
        <f t="shared" ca="1" si="49"/>
        <v>34.738997983240267</v>
      </c>
      <c r="AX197" s="75">
        <f t="shared" ca="1" si="50"/>
        <v>22.40858661753018</v>
      </c>
      <c r="AY197" s="75">
        <v>33.220502720009904</v>
      </c>
      <c r="AZ197" s="75">
        <v>22.014262973004449</v>
      </c>
      <c r="BB197" s="75">
        <f t="shared" ca="1" si="46"/>
        <v>0.24848762556046711</v>
      </c>
      <c r="BC197" s="75">
        <f t="shared" ca="1" si="47"/>
        <v>29.954559940179465</v>
      </c>
      <c r="BT197" s="1">
        <v>192</v>
      </c>
      <c r="BU197" s="1">
        <f t="shared" ca="1" si="44"/>
        <v>40.842377072670331</v>
      </c>
      <c r="BV197" s="1">
        <f t="shared" ca="1" si="51"/>
        <v>21.69730420553978</v>
      </c>
    </row>
    <row r="198" spans="1:74" x14ac:dyDescent="0.25">
      <c r="A198" s="1">
        <v>145</v>
      </c>
      <c r="B198" s="62">
        <f t="shared" ca="1" si="52"/>
        <v>0.93618711575363966</v>
      </c>
      <c r="C198" s="75">
        <f t="shared" ca="1" si="53"/>
        <v>44.347794857615327</v>
      </c>
      <c r="D198" s="75">
        <v>41.885667647155771</v>
      </c>
      <c r="E198" s="75">
        <f t="shared" ca="1" si="54"/>
        <v>33.011706150385592</v>
      </c>
      <c r="F198" s="75">
        <v>18.936389201813547</v>
      </c>
      <c r="AU198" s="1">
        <v>181</v>
      </c>
      <c r="AV198" s="75">
        <f t="shared" ca="1" si="48"/>
        <v>0.37650647447351371</v>
      </c>
      <c r="AW198" s="75">
        <f t="shared" ca="1" si="49"/>
        <v>33.408037022620377</v>
      </c>
      <c r="AX198" s="75">
        <f t="shared" ca="1" si="50"/>
        <v>21.311518136996671</v>
      </c>
      <c r="AY198" s="75">
        <v>35.263373462364086</v>
      </c>
      <c r="AZ198" s="75">
        <v>24.134332984325599</v>
      </c>
      <c r="BB198" s="75">
        <f t="shared" ca="1" si="46"/>
        <v>0.17837096638824324</v>
      </c>
      <c r="BC198" s="75">
        <f t="shared" ca="1" si="47"/>
        <v>27.670196121190031</v>
      </c>
      <c r="BT198" s="1">
        <v>193</v>
      </c>
      <c r="BU198" s="1">
        <f t="shared" ref="BU198:BU205" ca="1" si="55">a+(b-a)*SQRT(RAND())</f>
        <v>37.985492347334528</v>
      </c>
      <c r="BV198" s="1">
        <f t="shared" ref="BV198:BV205" ca="1" si="56">b-(b-a)*SQRT(1-RAND())</f>
        <v>19.497095091395956</v>
      </c>
    </row>
    <row r="199" spans="1:74" x14ac:dyDescent="0.25">
      <c r="A199" s="1">
        <v>146</v>
      </c>
      <c r="B199" s="62">
        <f t="shared" ca="1" si="52"/>
        <v>0.80868359710169602</v>
      </c>
      <c r="C199" s="75">
        <f t="shared" ca="1" si="53"/>
        <v>42.949934821163346</v>
      </c>
      <c r="D199" s="75">
        <v>44.095623821035772</v>
      </c>
      <c r="E199" s="75">
        <f t="shared" ca="1" si="54"/>
        <v>27.713569532012801</v>
      </c>
      <c r="F199" s="75">
        <v>27.488117373385119</v>
      </c>
      <c r="AU199" s="1">
        <v>182</v>
      </c>
      <c r="AV199" s="75">
        <f t="shared" ca="1" si="48"/>
        <v>0.45028088103362363</v>
      </c>
      <c r="AW199" s="75">
        <f t="shared" ca="1" si="49"/>
        <v>35.130891508581065</v>
      </c>
      <c r="AX199" s="75">
        <f t="shared" ca="1" si="50"/>
        <v>22.757086362849432</v>
      </c>
      <c r="AY199" s="75">
        <v>30.946593775615842</v>
      </c>
      <c r="AZ199" s="75">
        <v>17.91457956971022</v>
      </c>
      <c r="BB199" s="75">
        <f t="shared" ca="1" si="46"/>
        <v>0.64356476449688904</v>
      </c>
      <c r="BC199" s="75">
        <f t="shared" ca="1" si="47"/>
        <v>39.066746519777034</v>
      </c>
      <c r="BT199" s="1">
        <v>194</v>
      </c>
      <c r="BU199" s="1">
        <f t="shared" ca="1" si="55"/>
        <v>33.72003058147623</v>
      </c>
      <c r="BV199" s="1">
        <f t="shared" ca="1" si="56"/>
        <v>18.078913322028761</v>
      </c>
    </row>
    <row r="200" spans="1:74" x14ac:dyDescent="0.25">
      <c r="A200" s="1">
        <v>147</v>
      </c>
      <c r="B200" s="62">
        <f t="shared" ca="1" si="52"/>
        <v>0.65598097200016181</v>
      </c>
      <c r="C200" s="75">
        <f t="shared" ca="1" si="53"/>
        <v>41.066636879269289</v>
      </c>
      <c r="D200" s="75">
        <v>40.626467186383749</v>
      </c>
      <c r="E200" s="75">
        <f t="shared" ca="1" si="54"/>
        <v>23.979224071234082</v>
      </c>
      <c r="F200" s="75">
        <v>16.740830683635675</v>
      </c>
      <c r="AU200" s="1">
        <v>183</v>
      </c>
      <c r="AV200" s="75">
        <f t="shared" ca="1" si="48"/>
        <v>0.1797087142205539</v>
      </c>
      <c r="AW200" s="75">
        <f t="shared" ca="1" si="49"/>
        <v>27.717619384086731</v>
      </c>
      <c r="AX200" s="75">
        <f t="shared" ca="1" si="50"/>
        <v>17.829019944037693</v>
      </c>
      <c r="AY200" s="75">
        <v>37.784907624294128</v>
      </c>
      <c r="AZ200" s="75">
        <v>16.52374456123788</v>
      </c>
      <c r="BB200" s="75">
        <f t="shared" ref="BB200:BB263" ca="1" si="57">RAND()</f>
        <v>0.38616124426321696</v>
      </c>
      <c r="BC200" s="75">
        <f t="shared" ref="BC200:BC263" ca="1" si="58">$R$2+($R$3-$R$2)*SQRT(BB200)</f>
        <v>33.642562051308701</v>
      </c>
      <c r="BT200" s="1">
        <v>195</v>
      </c>
      <c r="BU200" s="1">
        <f t="shared" ca="1" si="55"/>
        <v>37.926375007566904</v>
      </c>
      <c r="BV200" s="1">
        <f t="shared" ca="1" si="56"/>
        <v>37.241563851356545</v>
      </c>
    </row>
    <row r="201" spans="1:74" x14ac:dyDescent="0.25">
      <c r="A201" s="1">
        <v>148</v>
      </c>
      <c r="B201" s="62">
        <f t="shared" ca="1" si="52"/>
        <v>0.23086966797697028</v>
      </c>
      <c r="C201" s="75">
        <f t="shared" ca="1" si="53"/>
        <v>33.403914805194134</v>
      </c>
      <c r="D201" s="75">
        <v>32.78661629990215</v>
      </c>
      <c r="E201" s="75">
        <f t="shared" ca="1" si="54"/>
        <v>17.513386586021312</v>
      </c>
      <c r="F201" s="75">
        <v>17.931537496884534</v>
      </c>
      <c r="AU201" s="1">
        <v>184</v>
      </c>
      <c r="AV201" s="75">
        <f t="shared" ca="1" si="48"/>
        <v>6.5768176765526598E-2</v>
      </c>
      <c r="AW201" s="75">
        <f t="shared" ca="1" si="49"/>
        <v>22.693592079709838</v>
      </c>
      <c r="AX201" s="75">
        <f t="shared" ca="1" si="50"/>
        <v>16.003299482337201</v>
      </c>
      <c r="AY201" s="75">
        <v>37.177851687968911</v>
      </c>
      <c r="AZ201" s="75">
        <v>35.991746871886534</v>
      </c>
      <c r="BB201" s="75">
        <f t="shared" ca="1" si="57"/>
        <v>0.20756571800071133</v>
      </c>
      <c r="BC201" s="75">
        <f t="shared" ca="1" si="58"/>
        <v>28.667814243712861</v>
      </c>
      <c r="BT201" s="1">
        <v>196</v>
      </c>
      <c r="BU201" s="1">
        <f t="shared" ca="1" si="55"/>
        <v>37.297630696774249</v>
      </c>
      <c r="BV201" s="1">
        <f t="shared" ca="1" si="56"/>
        <v>41.661385302841843</v>
      </c>
    </row>
    <row r="202" spans="1:74" x14ac:dyDescent="0.25">
      <c r="A202" s="1">
        <v>149</v>
      </c>
      <c r="B202" s="62">
        <f t="shared" ca="1" si="52"/>
        <v>0.36632120816242675</v>
      </c>
      <c r="C202" s="75">
        <f t="shared" ca="1" si="53"/>
        <v>36.465546129671893</v>
      </c>
      <c r="D202" s="75">
        <v>42.432579550179298</v>
      </c>
      <c r="E202" s="75">
        <f t="shared" ca="1" si="54"/>
        <v>19.232181934402803</v>
      </c>
      <c r="F202" s="75">
        <v>22.112724317513866</v>
      </c>
      <c r="AU202" s="1">
        <v>185</v>
      </c>
      <c r="AV202" s="75">
        <f t="shared" ca="1" si="48"/>
        <v>0.42048366006261029</v>
      </c>
      <c r="AW202" s="75">
        <f t="shared" ca="1" si="49"/>
        <v>34.453413429430555</v>
      </c>
      <c r="AX202" s="75">
        <f t="shared" ca="1" si="50"/>
        <v>22.162208820823963</v>
      </c>
      <c r="AY202" s="75">
        <v>35.815201609769332</v>
      </c>
      <c r="AZ202" s="75">
        <v>36.922485758334417</v>
      </c>
      <c r="BB202" s="75">
        <f t="shared" ca="1" si="57"/>
        <v>8.6717258597952429E-2</v>
      </c>
      <c r="BC202" s="75">
        <f t="shared" ca="1" si="58"/>
        <v>23.834338273926189</v>
      </c>
      <c r="BT202" s="1">
        <v>197</v>
      </c>
      <c r="BU202" s="1">
        <f t="shared" ca="1" si="55"/>
        <v>37.630492677236795</v>
      </c>
      <c r="BV202" s="1">
        <f t="shared" ca="1" si="56"/>
        <v>17.917915192857151</v>
      </c>
    </row>
    <row r="203" spans="1:74" x14ac:dyDescent="0.25">
      <c r="A203" s="1">
        <v>150</v>
      </c>
      <c r="B203" s="62">
        <f t="shared" ca="1" si="52"/>
        <v>0.4935391813486586</v>
      </c>
      <c r="C203" s="75">
        <f t="shared" ca="1" si="53"/>
        <v>38.708011733721122</v>
      </c>
      <c r="D203" s="75">
        <v>24.458416947590393</v>
      </c>
      <c r="E203" s="75">
        <f t="shared" ca="1" si="54"/>
        <v>21.086863717004867</v>
      </c>
      <c r="F203" s="75">
        <v>23.613547045431289</v>
      </c>
      <c r="AU203" s="1">
        <v>186</v>
      </c>
      <c r="AV203" s="75">
        <f t="shared" ca="1" si="48"/>
        <v>0.61740016075862547</v>
      </c>
      <c r="AW203" s="75">
        <f t="shared" ca="1" si="49"/>
        <v>38.572444605572052</v>
      </c>
      <c r="AX203" s="75">
        <f t="shared" ca="1" si="50"/>
        <v>26.443603385429672</v>
      </c>
      <c r="AY203" s="75">
        <v>32.816361962321707</v>
      </c>
      <c r="AZ203" s="75">
        <v>20.060446859568202</v>
      </c>
      <c r="BB203" s="75">
        <f t="shared" ca="1" si="57"/>
        <v>9.5701802109197875E-2</v>
      </c>
      <c r="BC203" s="75">
        <f t="shared" ca="1" si="58"/>
        <v>24.280712359419297</v>
      </c>
      <c r="BT203" s="1">
        <v>198</v>
      </c>
      <c r="BU203" s="1">
        <f t="shared" ca="1" si="55"/>
        <v>34.442891365315177</v>
      </c>
      <c r="BV203" s="1">
        <f t="shared" ca="1" si="56"/>
        <v>24.323675433057698</v>
      </c>
    </row>
    <row r="204" spans="1:74" x14ac:dyDescent="0.25">
      <c r="A204" s="1">
        <v>151</v>
      </c>
      <c r="B204" s="62">
        <f t="shared" ca="1" si="52"/>
        <v>0.66261661531312088</v>
      </c>
      <c r="C204" s="75">
        <f t="shared" ca="1" si="53"/>
        <v>41.154235422242522</v>
      </c>
      <c r="D204" s="75">
        <v>42.023245319721454</v>
      </c>
      <c r="E204" s="75">
        <f t="shared" ca="1" si="54"/>
        <v>24.115256216251282</v>
      </c>
      <c r="F204" s="75">
        <v>15.721725556975962</v>
      </c>
      <c r="AU204" s="1">
        <v>187</v>
      </c>
      <c r="AV204" s="75">
        <f t="shared" ca="1" si="48"/>
        <v>0.5504924340766657</v>
      </c>
      <c r="AW204" s="75">
        <f t="shared" ca="1" si="49"/>
        <v>37.258553202510697</v>
      </c>
      <c r="AX204" s="75">
        <f t="shared" ca="1" si="50"/>
        <v>24.886402377222495</v>
      </c>
      <c r="AY204" s="75">
        <v>36.069860281668866</v>
      </c>
      <c r="AZ204" s="75">
        <v>16.45018215972436</v>
      </c>
      <c r="BB204" s="75">
        <f t="shared" ca="1" si="57"/>
        <v>1.4457790439962093E-2</v>
      </c>
      <c r="BC204" s="75">
        <f t="shared" ca="1" si="58"/>
        <v>18.607216571813492</v>
      </c>
      <c r="BT204" s="1">
        <v>199</v>
      </c>
      <c r="BU204" s="1">
        <f t="shared" ca="1" si="55"/>
        <v>33.607248131254721</v>
      </c>
      <c r="BV204" s="1">
        <f t="shared" ca="1" si="56"/>
        <v>27.453246379918586</v>
      </c>
    </row>
    <row r="205" spans="1:74" x14ac:dyDescent="0.25">
      <c r="A205" s="1">
        <v>152</v>
      </c>
      <c r="B205" s="62">
        <f t="shared" ca="1" si="52"/>
        <v>0.21857459667119961</v>
      </c>
      <c r="C205" s="75">
        <f t="shared" ca="1" si="53"/>
        <v>33.071234295385928</v>
      </c>
      <c r="D205" s="75">
        <v>42.341517967254475</v>
      </c>
      <c r="E205" s="75">
        <f t="shared" ca="1" si="54"/>
        <v>17.367696102487855</v>
      </c>
      <c r="F205" s="75">
        <v>21.582939695146756</v>
      </c>
      <c r="AU205" s="1">
        <v>188</v>
      </c>
      <c r="AV205" s="75">
        <f t="shared" ca="1" si="48"/>
        <v>0.25197629371691543</v>
      </c>
      <c r="AW205" s="75">
        <f t="shared" ca="1" si="49"/>
        <v>30.059172100259161</v>
      </c>
      <c r="AX205" s="75">
        <f t="shared" ca="1" si="50"/>
        <v>19.053490877291871</v>
      </c>
      <c r="AY205" s="75">
        <v>40.11242205796173</v>
      </c>
      <c r="AZ205" s="75">
        <v>23.305026108194145</v>
      </c>
      <c r="BB205" s="75">
        <f t="shared" ca="1" si="57"/>
        <v>0.21729770558548378</v>
      </c>
      <c r="BC205" s="75">
        <f t="shared" ca="1" si="58"/>
        <v>28.984560594703552</v>
      </c>
      <c r="BT205" s="1">
        <v>200</v>
      </c>
      <c r="BU205" s="1">
        <f t="shared" ca="1" si="55"/>
        <v>27.17239016422576</v>
      </c>
      <c r="BV205" s="1">
        <f t="shared" ca="1" si="56"/>
        <v>21.962322840009591</v>
      </c>
    </row>
    <row r="206" spans="1:74" x14ac:dyDescent="0.25">
      <c r="A206" s="1">
        <v>153</v>
      </c>
      <c r="B206" s="62">
        <f t="shared" ca="1" si="52"/>
        <v>0.8130806016923543</v>
      </c>
      <c r="C206" s="75">
        <f t="shared" ca="1" si="53"/>
        <v>43.000500095529517</v>
      </c>
      <c r="D206" s="75">
        <v>40.712461089006347</v>
      </c>
      <c r="E206" s="75">
        <f t="shared" ca="1" si="54"/>
        <v>27.847027967571869</v>
      </c>
      <c r="F206" s="75">
        <v>31.889096817648962</v>
      </c>
      <c r="AU206" s="1">
        <v>189</v>
      </c>
      <c r="AV206" s="75">
        <f t="shared" ca="1" si="48"/>
        <v>0.84590545147441976</v>
      </c>
      <c r="AW206" s="75">
        <f t="shared" ca="1" si="49"/>
        <v>42.591935530639702</v>
      </c>
      <c r="AX206" s="75">
        <f t="shared" ca="1" si="50"/>
        <v>33.223536453033866</v>
      </c>
      <c r="AY206" s="75">
        <v>40.958976931015158</v>
      </c>
      <c r="AZ206" s="75">
        <v>32.112542281419053</v>
      </c>
      <c r="BB206" s="75">
        <f t="shared" ca="1" si="57"/>
        <v>0.55788613808360776</v>
      </c>
      <c r="BC206" s="75">
        <f t="shared" ca="1" si="58"/>
        <v>37.407532757428854</v>
      </c>
      <c r="BT206" s="1" t="s">
        <v>174</v>
      </c>
      <c r="BU206" s="74">
        <f ca="1">MIN(BU6:BU205)</f>
        <v>16.067116590782096</v>
      </c>
      <c r="BV206" s="74">
        <f ca="1">MIN(BV6:BV205)</f>
        <v>15.105530152078114</v>
      </c>
    </row>
    <row r="207" spans="1:74" x14ac:dyDescent="0.25">
      <c r="A207" s="1">
        <v>154</v>
      </c>
      <c r="B207" s="62">
        <f t="shared" ca="1" si="52"/>
        <v>0.98386495056183365</v>
      </c>
      <c r="C207" s="75">
        <f t="shared" ca="1" si="53"/>
        <v>44.837773842658095</v>
      </c>
      <c r="D207" s="75">
        <v>32.401319621538036</v>
      </c>
      <c r="E207" s="75">
        <f t="shared" ca="1" si="54"/>
        <v>37.419264308691709</v>
      </c>
      <c r="F207" s="75">
        <v>16.611070123168489</v>
      </c>
      <c r="AU207" s="1">
        <v>190</v>
      </c>
      <c r="AV207" s="75">
        <f t="shared" ca="1" si="48"/>
        <v>0.16773926641917625</v>
      </c>
      <c r="AW207" s="75">
        <f t="shared" ca="1" si="49"/>
        <v>27.286795342043369</v>
      </c>
      <c r="AX207" s="75">
        <f t="shared" ca="1" si="50"/>
        <v>17.631502412029604</v>
      </c>
      <c r="AY207" s="75">
        <v>26.212048890853396</v>
      </c>
      <c r="AZ207" s="75">
        <v>16.214061062826353</v>
      </c>
      <c r="BB207" s="75">
        <f t="shared" ca="1" si="57"/>
        <v>0.74799268009346964</v>
      </c>
      <c r="BC207" s="75">
        <f t="shared" ca="1" si="58"/>
        <v>40.945971018331974</v>
      </c>
      <c r="BT207" s="1" t="s">
        <v>173</v>
      </c>
      <c r="BU207" s="74">
        <f ca="1">MAX(BU6:BU205)</f>
        <v>44.97194281670312</v>
      </c>
      <c r="BV207" s="74">
        <f ca="1">MAX(BV6:BV205)</f>
        <v>41.661385302841843</v>
      </c>
    </row>
    <row r="208" spans="1:74" x14ac:dyDescent="0.25">
      <c r="A208" s="1">
        <v>155</v>
      </c>
      <c r="B208" s="62">
        <f t="shared" ca="1" si="52"/>
        <v>0.36216565410970458</v>
      </c>
      <c r="C208" s="75">
        <f t="shared" ca="1" si="53"/>
        <v>36.384068747442846</v>
      </c>
      <c r="D208" s="75">
        <v>32.695915523176012</v>
      </c>
      <c r="E208" s="75">
        <f t="shared" ca="1" si="54"/>
        <v>19.175977675721796</v>
      </c>
      <c r="F208" s="75">
        <v>25.018428950206683</v>
      </c>
      <c r="AU208" s="1">
        <v>191</v>
      </c>
      <c r="AV208" s="75">
        <f t="shared" ca="1" si="48"/>
        <v>0.64713462553194712</v>
      </c>
      <c r="AW208" s="75">
        <f t="shared" ca="1" si="49"/>
        <v>39.13340346861073</v>
      </c>
      <c r="AX208" s="75">
        <f t="shared" ca="1" si="50"/>
        <v>27.179258235941816</v>
      </c>
      <c r="AY208" s="75">
        <v>38.172863965527711</v>
      </c>
      <c r="AZ208" s="75">
        <v>39.495100426407568</v>
      </c>
      <c r="BB208" s="75">
        <f t="shared" ca="1" si="57"/>
        <v>0.72889267388372758</v>
      </c>
      <c r="BC208" s="75">
        <f t="shared" ca="1" si="58"/>
        <v>40.612563450294367</v>
      </c>
      <c r="BT208" s="1" t="s">
        <v>227</v>
      </c>
      <c r="BU208" s="1">
        <f>INT(SQRT($BT$205)+1)</f>
        <v>15</v>
      </c>
      <c r="BV208" s="1">
        <f>INT(SQRT($BT$205)+1)</f>
        <v>15</v>
      </c>
    </row>
    <row r="209" spans="1:76" x14ac:dyDescent="0.25">
      <c r="A209" s="1">
        <v>156</v>
      </c>
      <c r="B209" s="62">
        <f t="shared" ca="1" si="52"/>
        <v>0.62851223305064208</v>
      </c>
      <c r="C209" s="75">
        <f t="shared" ca="1" si="53"/>
        <v>40.697596151776168</v>
      </c>
      <c r="D209" s="75">
        <v>37.625733157928025</v>
      </c>
      <c r="E209" s="75">
        <f t="shared" ca="1" si="54"/>
        <v>23.434008630449416</v>
      </c>
      <c r="F209" s="75">
        <v>38.853885982836985</v>
      </c>
      <c r="AU209" s="1">
        <v>192</v>
      </c>
      <c r="AV209" s="75">
        <f t="shared" ca="1" si="48"/>
        <v>0.49770933444447052</v>
      </c>
      <c r="AW209" s="75">
        <f t="shared" ca="1" si="49"/>
        <v>36.16455529889592</v>
      </c>
      <c r="AX209" s="75">
        <f t="shared" ca="1" si="50"/>
        <v>23.738259737265707</v>
      </c>
      <c r="AY209" s="75">
        <v>25.41305329912371</v>
      </c>
      <c r="AZ209" s="75">
        <v>22.763845572565764</v>
      </c>
      <c r="BB209" s="75">
        <f t="shared" ca="1" si="57"/>
        <v>0.7041739420977321</v>
      </c>
      <c r="BC209" s="75">
        <f t="shared" ca="1" si="58"/>
        <v>40.174521800581616</v>
      </c>
      <c r="BT209" s="1" t="s">
        <v>103</v>
      </c>
      <c r="BU209" s="1">
        <f ca="1">(BU207-BU206)/(BU208-1)</f>
        <v>2.0646304447086448</v>
      </c>
      <c r="BV209" s="1">
        <f ca="1">(BV207-BV206)/(BV208-1)</f>
        <v>1.8968467964831235</v>
      </c>
    </row>
    <row r="210" spans="1:76" x14ac:dyDescent="0.25">
      <c r="A210" s="1">
        <v>157</v>
      </c>
      <c r="B210" s="62">
        <f t="shared" ca="1" si="52"/>
        <v>0.70025121913025334</v>
      </c>
      <c r="C210" s="75">
        <f t="shared" ca="1" si="53"/>
        <v>41.640306220739618</v>
      </c>
      <c r="D210" s="75">
        <v>36.071846234823667</v>
      </c>
      <c r="E210" s="75">
        <f t="shared" ca="1" si="54"/>
        <v>24.922618875142973</v>
      </c>
      <c r="F210" s="75">
        <v>15.995774828779737</v>
      </c>
      <c r="AU210" s="1">
        <v>193</v>
      </c>
      <c r="AV210" s="75">
        <f t="shared" ca="1" si="48"/>
        <v>0.2823962488275028</v>
      </c>
      <c r="AW210" s="75">
        <f t="shared" ca="1" si="49"/>
        <v>30.942290423422619</v>
      </c>
      <c r="AX210" s="75">
        <f t="shared" ca="1" si="50"/>
        <v>19.586551275845153</v>
      </c>
      <c r="AY210" s="75">
        <v>35.76411106971711</v>
      </c>
      <c r="AZ210" s="75">
        <v>35.911338027249251</v>
      </c>
      <c r="BB210" s="75">
        <f t="shared" ca="1" si="57"/>
        <v>0.55508597003939464</v>
      </c>
      <c r="BC210" s="75">
        <f t="shared" ca="1" si="58"/>
        <v>37.351227550974805</v>
      </c>
      <c r="BU210" s="162" t="s">
        <v>229</v>
      </c>
      <c r="BV210" s="162"/>
    </row>
    <row r="211" spans="1:76" x14ac:dyDescent="0.25">
      <c r="A211" s="1">
        <v>158</v>
      </c>
      <c r="B211" s="62">
        <f t="shared" ca="1" si="52"/>
        <v>0.46274281897069103</v>
      </c>
      <c r="C211" s="75">
        <f t="shared" ca="1" si="53"/>
        <v>38.204265040420267</v>
      </c>
      <c r="D211" s="75">
        <v>31.492997547819574</v>
      </c>
      <c r="E211" s="75">
        <f t="shared" ca="1" si="54"/>
        <v>20.611673657336073</v>
      </c>
      <c r="F211" s="75">
        <v>27.706148891123188</v>
      </c>
      <c r="AU211" s="1">
        <v>194</v>
      </c>
      <c r="AV211" s="75">
        <f t="shared" ref="AV211:AV274" ca="1" si="59">RAND()</f>
        <v>4.8023849214903103E-2</v>
      </c>
      <c r="AW211" s="75">
        <f t="shared" ref="AW211:AW274" ca="1" si="60">$R$2+($R$3-$R$2)*SQRT(AV211)</f>
        <v>21.574303331411837</v>
      </c>
      <c r="AX211" s="75">
        <f t="shared" ref="AX211:AX274" ca="1" si="61">$R$3-($R$3-$R$2)*SQRT(1-AV211)</f>
        <v>15.72922044586808</v>
      </c>
      <c r="AY211" s="75">
        <v>43.879011878686391</v>
      </c>
      <c r="AZ211" s="75">
        <v>33.369039156417102</v>
      </c>
      <c r="BB211" s="75">
        <f t="shared" ca="1" si="57"/>
        <v>0.31238142003495117</v>
      </c>
      <c r="BC211" s="75">
        <f t="shared" ca="1" si="58"/>
        <v>31.767327694998272</v>
      </c>
      <c r="BU211" s="1">
        <f ca="1">BU$206</f>
        <v>16.067116590782096</v>
      </c>
      <c r="BV211" s="1">
        <f ca="1">BV$206</f>
        <v>15.105530152078114</v>
      </c>
      <c r="BW211" s="1">
        <f t="array" aca="1" ref="BW211:BW225" ca="1">FREQUENCY(BU6:BU205,BU211:BU225)</f>
        <v>1</v>
      </c>
      <c r="BX211" s="1">
        <f t="array" aca="1" ref="BX211:BX225" ca="1">FREQUENCY(BV6:BV205,BV211:BV225)</f>
        <v>1</v>
      </c>
    </row>
    <row r="212" spans="1:76" x14ac:dyDescent="0.25">
      <c r="A212" s="1">
        <v>159</v>
      </c>
      <c r="B212" s="62">
        <f t="shared" ca="1" si="52"/>
        <v>0.86669235366129538</v>
      </c>
      <c r="C212" s="75">
        <f t="shared" ca="1" si="53"/>
        <v>43.602867639520852</v>
      </c>
      <c r="D212" s="75">
        <v>42.441430111310581</v>
      </c>
      <c r="E212" s="75">
        <f t="shared" ca="1" si="54"/>
        <v>29.674795624652845</v>
      </c>
      <c r="F212" s="75">
        <v>30.794572826246082</v>
      </c>
      <c r="AU212" s="1">
        <v>195</v>
      </c>
      <c r="AV212" s="75">
        <f t="shared" ca="1" si="59"/>
        <v>0.39873658270891255</v>
      </c>
      <c r="AW212" s="75">
        <f t="shared" ca="1" si="60"/>
        <v>33.943677690406929</v>
      </c>
      <c r="AX212" s="75">
        <f t="shared" ca="1" si="61"/>
        <v>21.737646818045715</v>
      </c>
      <c r="AY212" s="75">
        <v>27.328083139790877</v>
      </c>
      <c r="AZ212" s="75">
        <v>15.385595864502562</v>
      </c>
      <c r="BB212" s="75">
        <f t="shared" ca="1" si="57"/>
        <v>0.29950896165838603</v>
      </c>
      <c r="BC212" s="75">
        <f t="shared" ca="1" si="58"/>
        <v>31.418223579076617</v>
      </c>
      <c r="BU212" s="1">
        <f ca="1">BU211+BU$209</f>
        <v>18.13174703549074</v>
      </c>
      <c r="BV212" s="1">
        <f ca="1">BV211+BV$209</f>
        <v>17.002376948561238</v>
      </c>
      <c r="BW212" s="1">
        <f ca="1"/>
        <v>3</v>
      </c>
      <c r="BX212" s="1">
        <f ca="1"/>
        <v>20</v>
      </c>
    </row>
    <row r="213" spans="1:76" x14ac:dyDescent="0.25">
      <c r="A213" s="1">
        <v>160</v>
      </c>
      <c r="B213" s="62">
        <f t="shared" ca="1" si="52"/>
        <v>0.18083679973124622</v>
      </c>
      <c r="C213" s="75">
        <f t="shared" ca="1" si="53"/>
        <v>31.964856572158435</v>
      </c>
      <c r="D213" s="75">
        <v>44.774230478282895</v>
      </c>
      <c r="E213" s="75">
        <f t="shared" ca="1" si="54"/>
        <v>16.929850043930696</v>
      </c>
      <c r="F213" s="75">
        <v>17.747674386238838</v>
      </c>
      <c r="AU213" s="1">
        <v>196</v>
      </c>
      <c r="AV213" s="75">
        <f t="shared" ca="1" si="59"/>
        <v>0.73429690436982309</v>
      </c>
      <c r="AW213" s="75">
        <f t="shared" ca="1" si="60"/>
        <v>40.707337744948248</v>
      </c>
      <c r="AX213" s="75">
        <f t="shared" ca="1" si="61"/>
        <v>29.536081154275312</v>
      </c>
      <c r="AY213" s="75">
        <v>37.050614875861847</v>
      </c>
      <c r="AZ213" s="75">
        <v>22.235526905388991</v>
      </c>
      <c r="BB213" s="75">
        <f t="shared" ca="1" si="57"/>
        <v>0.25169050534224513</v>
      </c>
      <c r="BC213" s="75">
        <f t="shared" ca="1" si="58"/>
        <v>30.05062971466711</v>
      </c>
      <c r="BU213" s="1">
        <f t="shared" ref="BU213:BV225" ca="1" si="62">BU212+BU$209</f>
        <v>20.196377480199384</v>
      </c>
      <c r="BV213" s="1">
        <f t="shared" ca="1" si="62"/>
        <v>18.899223745044363</v>
      </c>
      <c r="BW213" s="1">
        <f ca="1"/>
        <v>4</v>
      </c>
      <c r="BX213" s="1">
        <f ca="1"/>
        <v>19</v>
      </c>
    </row>
    <row r="214" spans="1:76" x14ac:dyDescent="0.25">
      <c r="A214" s="1">
        <v>161</v>
      </c>
      <c r="B214" s="62">
        <f t="shared" ca="1" si="52"/>
        <v>0.11382493383056913</v>
      </c>
      <c r="C214" s="75">
        <f t="shared" ca="1" si="53"/>
        <v>29.538972783265365</v>
      </c>
      <c r="D214" s="75">
        <v>32.875044896996762</v>
      </c>
      <c r="E214" s="75">
        <f t="shared" ca="1" si="54"/>
        <v>16.184393591182054</v>
      </c>
      <c r="F214" s="75">
        <v>20.523199094399775</v>
      </c>
      <c r="AU214" s="1">
        <v>197</v>
      </c>
      <c r="AV214" s="75">
        <f t="shared" ca="1" si="59"/>
        <v>0.5180633965067476</v>
      </c>
      <c r="AW214" s="75">
        <f t="shared" ca="1" si="60"/>
        <v>36.592986288516762</v>
      </c>
      <c r="AX214" s="75">
        <f t="shared" ca="1" si="61"/>
        <v>24.173503819798992</v>
      </c>
      <c r="AY214" s="75">
        <v>41.589923278501367</v>
      </c>
      <c r="AZ214" s="75">
        <v>16.056587188912125</v>
      </c>
      <c r="BB214" s="75">
        <f t="shared" ca="1" si="57"/>
        <v>0.93332193665401564</v>
      </c>
      <c r="BC214" s="75">
        <f t="shared" ca="1" si="58"/>
        <v>43.982576541581224</v>
      </c>
      <c r="BU214" s="1">
        <f t="shared" ca="1" si="62"/>
        <v>22.261007924908029</v>
      </c>
      <c r="BV214" s="1">
        <f t="shared" ca="1" si="62"/>
        <v>20.796070541527488</v>
      </c>
      <c r="BW214" s="1">
        <f ca="1"/>
        <v>9</v>
      </c>
      <c r="BX214" s="1">
        <f ca="1"/>
        <v>23</v>
      </c>
    </row>
    <row r="215" spans="1:76" x14ac:dyDescent="0.25">
      <c r="A215" s="1">
        <v>162</v>
      </c>
      <c r="B215" s="62">
        <f t="shared" ca="1" si="52"/>
        <v>0.24985658022663382</v>
      </c>
      <c r="C215" s="75">
        <f t="shared" ca="1" si="53"/>
        <v>33.895201105291186</v>
      </c>
      <c r="D215" s="75">
        <v>37.284615247801177</v>
      </c>
      <c r="E215" s="75">
        <f t="shared" ca="1" si="54"/>
        <v>17.741453811428116</v>
      </c>
      <c r="F215" s="75">
        <v>30.898728953839814</v>
      </c>
      <c r="AU215" s="1">
        <v>198</v>
      </c>
      <c r="AV215" s="75">
        <f t="shared" ca="1" si="59"/>
        <v>0.45002066155062326</v>
      </c>
      <c r="AW215" s="75">
        <f t="shared" ca="1" si="60"/>
        <v>35.125073798512162</v>
      </c>
      <c r="AX215" s="75">
        <f t="shared" ca="1" si="61"/>
        <v>22.751822443075501</v>
      </c>
      <c r="AY215" s="75">
        <v>24.346199620371173</v>
      </c>
      <c r="AZ215" s="75">
        <v>32.602773685880038</v>
      </c>
      <c r="BB215" s="75">
        <f t="shared" ca="1" si="57"/>
        <v>0.32241327481529003</v>
      </c>
      <c r="BC215" s="75">
        <f t="shared" ca="1" si="58"/>
        <v>32.03443416535346</v>
      </c>
      <c r="BU215" s="1">
        <f t="shared" ca="1" si="62"/>
        <v>24.325638369616673</v>
      </c>
      <c r="BV215" s="1">
        <f t="shared" ca="1" si="62"/>
        <v>22.692917338010613</v>
      </c>
      <c r="BW215" s="1">
        <f ca="1"/>
        <v>9</v>
      </c>
      <c r="BX215" s="1">
        <f ca="1"/>
        <v>23</v>
      </c>
    </row>
    <row r="216" spans="1:76" x14ac:dyDescent="0.25">
      <c r="A216" s="1">
        <v>163</v>
      </c>
      <c r="B216" s="62">
        <f t="shared" ca="1" si="52"/>
        <v>0.29074207468342927</v>
      </c>
      <c r="C216" s="75">
        <f t="shared" ca="1" si="53"/>
        <v>34.874240903631318</v>
      </c>
      <c r="D216" s="75">
        <v>42.699804763212668</v>
      </c>
      <c r="E216" s="75">
        <f t="shared" ca="1" si="54"/>
        <v>18.245963175482476</v>
      </c>
      <c r="F216" s="75">
        <v>17.681153041077209</v>
      </c>
      <c r="AU216" s="1">
        <v>199</v>
      </c>
      <c r="AV216" s="75">
        <f t="shared" ca="1" si="59"/>
        <v>0.12711357469432305</v>
      </c>
      <c r="AW216" s="75">
        <f t="shared" ca="1" si="60"/>
        <v>25.695897214581429</v>
      </c>
      <c r="AX216" s="75">
        <f t="shared" ca="1" si="61"/>
        <v>16.971482686822171</v>
      </c>
      <c r="AY216" s="75">
        <v>33.340918658751335</v>
      </c>
      <c r="AZ216" s="75">
        <v>31.453509431901619</v>
      </c>
      <c r="BB216" s="75">
        <f t="shared" ca="1" si="57"/>
        <v>0.18208693120741726</v>
      </c>
      <c r="BC216" s="75">
        <f t="shared" ca="1" si="58"/>
        <v>27.801493588119925</v>
      </c>
      <c r="BU216" s="1">
        <f t="shared" ca="1" si="62"/>
        <v>26.390268814325317</v>
      </c>
      <c r="BV216" s="1">
        <f t="shared" ca="1" si="62"/>
        <v>24.589764134493738</v>
      </c>
      <c r="BW216" s="1">
        <f ca="1"/>
        <v>4</v>
      </c>
      <c r="BX216" s="1">
        <f ca="1"/>
        <v>24</v>
      </c>
    </row>
    <row r="217" spans="1:76" x14ac:dyDescent="0.25">
      <c r="A217" s="1">
        <v>164</v>
      </c>
      <c r="B217" s="62">
        <f t="shared" ca="1" si="52"/>
        <v>0.15410917675400704</v>
      </c>
      <c r="C217" s="75">
        <f t="shared" ca="1" si="53"/>
        <v>31.084124330308434</v>
      </c>
      <c r="D217" s="75">
        <v>40.90302107992472</v>
      </c>
      <c r="E217" s="75">
        <f t="shared" ca="1" si="54"/>
        <v>16.627820908498663</v>
      </c>
      <c r="F217" s="75">
        <v>25.729072205057829</v>
      </c>
      <c r="AU217" s="1">
        <v>200</v>
      </c>
      <c r="AV217" s="75">
        <f t="shared" ca="1" si="59"/>
        <v>0.8115259830500805</v>
      </c>
      <c r="AW217" s="75">
        <f t="shared" ca="1" si="60"/>
        <v>42.025421083584845</v>
      </c>
      <c r="AX217" s="75">
        <f t="shared" ca="1" si="61"/>
        <v>31.975921711885803</v>
      </c>
      <c r="AY217" s="75">
        <v>37.981770386664337</v>
      </c>
      <c r="AZ217" s="75">
        <v>16.965003018448257</v>
      </c>
      <c r="BB217" s="75">
        <f t="shared" ca="1" si="57"/>
        <v>0.34287692087910426</v>
      </c>
      <c r="BC217" s="75">
        <f t="shared" ca="1" si="58"/>
        <v>32.566707966810228</v>
      </c>
      <c r="BU217" s="1">
        <f t="shared" ca="1" si="62"/>
        <v>28.454899259033962</v>
      </c>
      <c r="BV217" s="1">
        <f t="shared" ca="1" si="62"/>
        <v>26.486610930976862</v>
      </c>
      <c r="BW217" s="1">
        <f ca="1"/>
        <v>18</v>
      </c>
      <c r="BX217" s="1">
        <f ca="1"/>
        <v>21</v>
      </c>
    </row>
    <row r="218" spans="1:76" x14ac:dyDescent="0.25">
      <c r="A218" s="1">
        <v>165</v>
      </c>
      <c r="B218" s="62">
        <f t="shared" ca="1" si="52"/>
        <v>0.18606131717686858</v>
      </c>
      <c r="C218" s="75">
        <f t="shared" ca="1" si="53"/>
        <v>32.126684013655094</v>
      </c>
      <c r="D218" s="75">
        <v>42.153582102823506</v>
      </c>
      <c r="E218" s="75">
        <f t="shared" ca="1" si="54"/>
        <v>16.989653298230895</v>
      </c>
      <c r="F218" s="75">
        <v>26.356762143327625</v>
      </c>
      <c r="AU218" s="1">
        <v>201</v>
      </c>
      <c r="AV218" s="75">
        <f t="shared" ca="1" si="59"/>
        <v>0.92893814348204495</v>
      </c>
      <c r="AW218" s="75">
        <f t="shared" ca="1" si="60"/>
        <v>43.914431157016395</v>
      </c>
      <c r="AX218" s="75">
        <f t="shared" ca="1" si="61"/>
        <v>37.002771050785185</v>
      </c>
      <c r="AY218" s="75">
        <v>30.184069987906035</v>
      </c>
      <c r="AZ218" s="75">
        <v>29.643982812878669</v>
      </c>
      <c r="BB218" s="75">
        <f t="shared" ca="1" si="57"/>
        <v>0.93438844984746028</v>
      </c>
      <c r="BC218" s="75">
        <f t="shared" ca="1" si="58"/>
        <v>43.9991311053058</v>
      </c>
      <c r="BU218" s="1">
        <f t="shared" ca="1" si="62"/>
        <v>30.519529703742606</v>
      </c>
      <c r="BV218" s="1">
        <f t="shared" ca="1" si="62"/>
        <v>28.383457727459987</v>
      </c>
      <c r="BW218" s="1">
        <f ca="1"/>
        <v>4</v>
      </c>
      <c r="BX218" s="1">
        <f ca="1"/>
        <v>12</v>
      </c>
    </row>
    <row r="219" spans="1:76" x14ac:dyDescent="0.25">
      <c r="A219" s="1">
        <v>166</v>
      </c>
      <c r="B219" s="62">
        <f t="shared" ca="1" si="52"/>
        <v>0.48057917414151052</v>
      </c>
      <c r="C219" s="75">
        <f t="shared" ca="1" si="53"/>
        <v>38.498649508521765</v>
      </c>
      <c r="D219" s="75">
        <v>34.05496913726067</v>
      </c>
      <c r="E219" s="75">
        <f t="shared" ca="1" si="54"/>
        <v>20.884605315738373</v>
      </c>
      <c r="F219" s="75">
        <v>18.374012988780265</v>
      </c>
      <c r="AU219" s="1">
        <v>202</v>
      </c>
      <c r="AV219" s="75">
        <f t="shared" ca="1" si="59"/>
        <v>0.52904079162115303</v>
      </c>
      <c r="AW219" s="75">
        <f t="shared" ca="1" si="60"/>
        <v>36.820557106981425</v>
      </c>
      <c r="AX219" s="75">
        <f t="shared" ca="1" si="61"/>
        <v>24.412059657630582</v>
      </c>
      <c r="AY219" s="75">
        <v>38.592741104685523</v>
      </c>
      <c r="AZ219" s="75">
        <v>18.053965298671809</v>
      </c>
      <c r="BB219" s="75">
        <f t="shared" ca="1" si="57"/>
        <v>0.53383559823634974</v>
      </c>
      <c r="BC219" s="75">
        <f t="shared" ca="1" si="58"/>
        <v>36.919216190655966</v>
      </c>
      <c r="BU219" s="1">
        <f t="shared" ca="1" si="62"/>
        <v>32.584160148451254</v>
      </c>
      <c r="BV219" s="1">
        <f t="shared" ca="1" si="62"/>
        <v>30.280304523943112</v>
      </c>
      <c r="BW219" s="1">
        <f ca="1"/>
        <v>16</v>
      </c>
      <c r="BX219" s="1">
        <f ca="1"/>
        <v>8</v>
      </c>
    </row>
    <row r="220" spans="1:76" x14ac:dyDescent="0.25">
      <c r="A220" s="1">
        <v>167</v>
      </c>
      <c r="B220" s="62">
        <f t="shared" ca="1" si="52"/>
        <v>0.88222513897511257</v>
      </c>
      <c r="C220" s="75">
        <f t="shared" ca="1" si="53"/>
        <v>43.772729600338565</v>
      </c>
      <c r="D220" s="75">
        <v>32.690857078033801</v>
      </c>
      <c r="E220" s="75">
        <f t="shared" ca="1" si="54"/>
        <v>30.294759843004691</v>
      </c>
      <c r="F220" s="75">
        <v>17.572383395539241</v>
      </c>
      <c r="AU220" s="1">
        <v>203</v>
      </c>
      <c r="AV220" s="75">
        <f t="shared" ca="1" si="59"/>
        <v>0.49695142415416527</v>
      </c>
      <c r="AW220" s="75">
        <f t="shared" ca="1" si="60"/>
        <v>36.148434498533192</v>
      </c>
      <c r="AX220" s="75">
        <f t="shared" ca="1" si="61"/>
        <v>23.722224781212407</v>
      </c>
      <c r="AY220" s="75">
        <v>35.722738943555186</v>
      </c>
      <c r="AZ220" s="75">
        <v>27.71650419290139</v>
      </c>
      <c r="BB220" s="75">
        <f t="shared" ca="1" si="57"/>
        <v>0.64657905924707715</v>
      </c>
      <c r="BC220" s="75">
        <f t="shared" ca="1" si="58"/>
        <v>39.123041958309685</v>
      </c>
      <c r="BU220" s="1">
        <f t="shared" ca="1" si="62"/>
        <v>34.648790593159902</v>
      </c>
      <c r="BV220" s="1">
        <f t="shared" ca="1" si="62"/>
        <v>32.177151320426233</v>
      </c>
      <c r="BW220" s="1">
        <f ca="1"/>
        <v>29</v>
      </c>
      <c r="BX220" s="1">
        <f ca="1"/>
        <v>8</v>
      </c>
    </row>
    <row r="221" spans="1:76" x14ac:dyDescent="0.25">
      <c r="A221" s="1">
        <v>168</v>
      </c>
      <c r="B221" s="62">
        <f t="shared" ca="1" si="52"/>
        <v>0.53015263035467552</v>
      </c>
      <c r="C221" s="75">
        <f t="shared" ca="1" si="53"/>
        <v>39.28034732237326</v>
      </c>
      <c r="D221" s="75">
        <v>30.197174861584315</v>
      </c>
      <c r="E221" s="75">
        <f t="shared" ca="1" si="54"/>
        <v>21.677584870634544</v>
      </c>
      <c r="F221" s="75">
        <v>19.25984076655989</v>
      </c>
      <c r="AU221" s="1">
        <v>204</v>
      </c>
      <c r="AV221" s="75">
        <f t="shared" ca="1" si="59"/>
        <v>0.44922651545727776</v>
      </c>
      <c r="AW221" s="75">
        <f t="shared" ca="1" si="60"/>
        <v>35.107308718760699</v>
      </c>
      <c r="AX221" s="75">
        <f t="shared" ca="1" si="61"/>
        <v>22.735765540031473</v>
      </c>
      <c r="AY221" s="75">
        <v>17.441251215780632</v>
      </c>
      <c r="AZ221" s="75">
        <v>16.544144235145893</v>
      </c>
      <c r="BB221" s="75">
        <f t="shared" ca="1" si="57"/>
        <v>0.77884381266635982</v>
      </c>
      <c r="BC221" s="75">
        <f t="shared" ca="1" si="58"/>
        <v>41.475638451220092</v>
      </c>
      <c r="BU221" s="1">
        <f t="shared" ca="1" si="62"/>
        <v>36.713421037868549</v>
      </c>
      <c r="BV221" s="1">
        <f t="shared" ca="1" si="62"/>
        <v>34.073998116909358</v>
      </c>
      <c r="BW221" s="1">
        <f ca="1"/>
        <v>12</v>
      </c>
      <c r="BX221" s="1">
        <f ca="1"/>
        <v>11</v>
      </c>
    </row>
    <row r="222" spans="1:76" x14ac:dyDescent="0.25">
      <c r="A222" s="1">
        <v>169</v>
      </c>
      <c r="B222" s="62">
        <f t="shared" ca="1" si="52"/>
        <v>0.22362406442104088</v>
      </c>
      <c r="C222" s="75">
        <f t="shared" ca="1" si="53"/>
        <v>33.209335607585245</v>
      </c>
      <c r="D222" s="75">
        <v>43.029768922293918</v>
      </c>
      <c r="E222" s="75">
        <f t="shared" ca="1" si="54"/>
        <v>17.427343531599735</v>
      </c>
      <c r="F222" s="75">
        <v>30.361927332140866</v>
      </c>
      <c r="AU222" s="1">
        <v>205</v>
      </c>
      <c r="AV222" s="75">
        <f t="shared" ca="1" si="59"/>
        <v>0.21360405321905562</v>
      </c>
      <c r="AW222" s="75">
        <f t="shared" ca="1" si="60"/>
        <v>28.865195559282604</v>
      </c>
      <c r="AX222" s="75">
        <f t="shared" ca="1" si="61"/>
        <v>18.396309427020281</v>
      </c>
      <c r="AY222" s="75">
        <v>44.884933396415661</v>
      </c>
      <c r="AZ222" s="75">
        <v>32.032934551029683</v>
      </c>
      <c r="BB222" s="75">
        <f t="shared" ca="1" si="57"/>
        <v>0.34182842060223839</v>
      </c>
      <c r="BC222" s="75">
        <f t="shared" ca="1" si="58"/>
        <v>32.539828349844669</v>
      </c>
      <c r="BU222" s="1">
        <f t="shared" ca="1" si="62"/>
        <v>38.778051482577197</v>
      </c>
      <c r="BV222" s="1">
        <f t="shared" ca="1" si="62"/>
        <v>35.970844913392483</v>
      </c>
      <c r="BW222" s="1">
        <f ca="1"/>
        <v>19</v>
      </c>
      <c r="BX222" s="1">
        <f ca="1"/>
        <v>12</v>
      </c>
    </row>
    <row r="223" spans="1:76" x14ac:dyDescent="0.25">
      <c r="A223" s="1">
        <v>170</v>
      </c>
      <c r="B223" s="62">
        <f t="shared" ca="1" si="52"/>
        <v>0.50730241892794692</v>
      </c>
      <c r="C223" s="75">
        <f t="shared" ca="1" si="53"/>
        <v>38.926374664626181</v>
      </c>
      <c r="D223" s="75">
        <v>35.369191387063466</v>
      </c>
      <c r="E223" s="75">
        <f t="shared" ca="1" si="54"/>
        <v>21.305471843722263</v>
      </c>
      <c r="F223" s="75">
        <v>21.38006822002475</v>
      </c>
      <c r="AU223" s="1">
        <v>206</v>
      </c>
      <c r="AV223" s="75">
        <f t="shared" ca="1" si="59"/>
        <v>0.38058177301451912</v>
      </c>
      <c r="AW223" s="75">
        <f t="shared" ca="1" si="60"/>
        <v>33.507393001529607</v>
      </c>
      <c r="AX223" s="75">
        <f t="shared" ca="1" si="61"/>
        <v>21.389061766059935</v>
      </c>
      <c r="AY223" s="75">
        <v>39.574906324555378</v>
      </c>
      <c r="AZ223" s="75">
        <v>21.188465828845771</v>
      </c>
      <c r="BB223" s="75">
        <f t="shared" ca="1" si="57"/>
        <v>0.90433165650667724</v>
      </c>
      <c r="BC223" s="75">
        <f t="shared" ca="1" si="58"/>
        <v>43.528906233082424</v>
      </c>
      <c r="BU223" s="1">
        <f t="shared" ca="1" si="62"/>
        <v>40.842681927285845</v>
      </c>
      <c r="BV223" s="1">
        <f t="shared" ca="1" si="62"/>
        <v>37.867691709875608</v>
      </c>
      <c r="BW223" s="1">
        <f ca="1"/>
        <v>26</v>
      </c>
      <c r="BX223" s="1">
        <f ca="1"/>
        <v>9</v>
      </c>
    </row>
    <row r="224" spans="1:76" x14ac:dyDescent="0.25">
      <c r="A224" s="1">
        <v>171</v>
      </c>
      <c r="B224" s="62">
        <f t="shared" ca="1" si="52"/>
        <v>0.33360765710997109</v>
      </c>
      <c r="C224" s="75">
        <f t="shared" ca="1" si="53"/>
        <v>35.806542830398357</v>
      </c>
      <c r="D224" s="75">
        <v>36.942127324816411</v>
      </c>
      <c r="E224" s="75">
        <f t="shared" ca="1" si="54"/>
        <v>18.796181209458162</v>
      </c>
      <c r="F224" s="75">
        <v>24.307003756778357</v>
      </c>
      <c r="AU224" s="1">
        <v>207</v>
      </c>
      <c r="AV224" s="75">
        <f t="shared" ca="1" si="59"/>
        <v>0.27277504628169047</v>
      </c>
      <c r="AW224" s="75">
        <f t="shared" ca="1" si="60"/>
        <v>30.668361166807504</v>
      </c>
      <c r="AX224" s="75">
        <f t="shared" ca="1" si="61"/>
        <v>19.416754342998647</v>
      </c>
      <c r="AY224" s="75">
        <v>31.678722451944967</v>
      </c>
      <c r="AZ224" s="75">
        <v>17.361994796877639</v>
      </c>
      <c r="BB224" s="75">
        <f t="shared" ca="1" si="57"/>
        <v>0.52155104776481942</v>
      </c>
      <c r="BC224" s="75">
        <f t="shared" ca="1" si="58"/>
        <v>36.665547373383795</v>
      </c>
      <c r="BU224" s="1">
        <f t="shared" ca="1" si="62"/>
        <v>42.907312371994493</v>
      </c>
      <c r="BV224" s="1">
        <f t="shared" ca="1" si="62"/>
        <v>39.764538506358733</v>
      </c>
      <c r="BW224" s="1">
        <f ca="1"/>
        <v>18</v>
      </c>
      <c r="BX224" s="1">
        <f ca="1"/>
        <v>5</v>
      </c>
    </row>
    <row r="225" spans="1:76" x14ac:dyDescent="0.25">
      <c r="A225" s="1">
        <v>172</v>
      </c>
      <c r="B225" s="62">
        <f t="shared" ca="1" si="52"/>
        <v>0.73954576131255501</v>
      </c>
      <c r="C225" s="75">
        <f t="shared" ca="1" si="53"/>
        <v>42.129571780307216</v>
      </c>
      <c r="D225" s="75">
        <v>42.804294909754987</v>
      </c>
      <c r="E225" s="75">
        <f t="shared" ca="1" si="54"/>
        <v>25.841342897061423</v>
      </c>
      <c r="F225" s="75">
        <v>29.164576338257326</v>
      </c>
      <c r="AU225" s="1">
        <v>208</v>
      </c>
      <c r="AV225" s="75">
        <f t="shared" ca="1" si="59"/>
        <v>0.64291570772221285</v>
      </c>
      <c r="AW225" s="75">
        <f t="shared" ca="1" si="60"/>
        <v>39.054607395465666</v>
      </c>
      <c r="AX225" s="75">
        <f t="shared" ca="1" si="61"/>
        <v>27.073040886697811</v>
      </c>
      <c r="AY225" s="75">
        <v>27.030641862436418</v>
      </c>
      <c r="AZ225" s="75">
        <v>27.700896119851976</v>
      </c>
      <c r="BB225" s="75">
        <f t="shared" ca="1" si="57"/>
        <v>0.96916935381689751</v>
      </c>
      <c r="BC225" s="75">
        <f t="shared" ca="1" si="58"/>
        <v>44.533919794622719</v>
      </c>
      <c r="BU225" s="1">
        <f t="shared" ca="1" si="62"/>
        <v>44.971942816703141</v>
      </c>
      <c r="BV225" s="1">
        <f t="shared" ca="1" si="62"/>
        <v>41.661385302841857</v>
      </c>
      <c r="BW225" s="1">
        <f ca="1"/>
        <v>28</v>
      </c>
      <c r="BX225" s="1">
        <f ca="1"/>
        <v>4</v>
      </c>
    </row>
    <row r="226" spans="1:76" x14ac:dyDescent="0.25">
      <c r="A226" s="1">
        <v>173</v>
      </c>
      <c r="B226" s="62">
        <f t="shared" ca="1" si="52"/>
        <v>0.1226131325319757</v>
      </c>
      <c r="C226" s="75">
        <f t="shared" ca="1" si="53"/>
        <v>29.903911076901885</v>
      </c>
      <c r="D226" s="75">
        <v>41.082717411746003</v>
      </c>
      <c r="E226" s="75">
        <f t="shared" ca="1" si="54"/>
        <v>16.279965013942451</v>
      </c>
      <c r="F226" s="75">
        <v>18.550786305685794</v>
      </c>
      <c r="AU226" s="1">
        <v>209</v>
      </c>
      <c r="AV226" s="75">
        <f t="shared" ca="1" si="59"/>
        <v>0.53492707929729866</v>
      </c>
      <c r="AW226" s="75">
        <f t="shared" ca="1" si="60"/>
        <v>36.941612779546745</v>
      </c>
      <c r="AX226" s="75">
        <f t="shared" ca="1" si="61"/>
        <v>24.541123475800749</v>
      </c>
      <c r="AY226" s="75">
        <v>35.411790846205534</v>
      </c>
      <c r="AZ226" s="75">
        <v>23.407619282348698</v>
      </c>
      <c r="BB226" s="75">
        <f t="shared" ca="1" si="57"/>
        <v>0.46487877357873186</v>
      </c>
      <c r="BC226" s="75">
        <f t="shared" ca="1" si="58"/>
        <v>35.45460574591597</v>
      </c>
    </row>
    <row r="227" spans="1:76" x14ac:dyDescent="0.25">
      <c r="A227" s="1">
        <v>174</v>
      </c>
      <c r="B227" s="62">
        <f t="shared" ca="1" si="52"/>
        <v>0.51949477828472823</v>
      </c>
      <c r="C227" s="75">
        <f t="shared" ca="1" si="53"/>
        <v>39.116539104628728</v>
      </c>
      <c r="D227" s="75">
        <v>41.092266139860939</v>
      </c>
      <c r="E227" s="75">
        <f t="shared" ca="1" si="54"/>
        <v>21.502555892088829</v>
      </c>
      <c r="F227" s="75">
        <v>32.130963303797358</v>
      </c>
      <c r="AU227" s="1">
        <v>210</v>
      </c>
      <c r="AV227" s="75">
        <f t="shared" ca="1" si="59"/>
        <v>0.53581655844550125</v>
      </c>
      <c r="AW227" s="75">
        <f t="shared" ca="1" si="60"/>
        <v>36.959847508599665</v>
      </c>
      <c r="AX227" s="75">
        <f t="shared" ca="1" si="61"/>
        <v>24.560697237942563</v>
      </c>
      <c r="AY227" s="75">
        <v>35.303036906312684</v>
      </c>
      <c r="AZ227" s="75">
        <v>17.185648861885813</v>
      </c>
      <c r="BB227" s="75">
        <f t="shared" ca="1" si="57"/>
        <v>2.2907801467093813E-2</v>
      </c>
      <c r="BC227" s="75">
        <f t="shared" ca="1" si="58"/>
        <v>19.540597022461302</v>
      </c>
    </row>
    <row r="228" spans="1:76" x14ac:dyDescent="0.25">
      <c r="A228" s="1">
        <v>175</v>
      </c>
      <c r="B228" s="62">
        <f t="shared" ca="1" si="52"/>
        <v>0.1589718672891669</v>
      </c>
      <c r="C228" s="75">
        <f t="shared" ca="1" si="53"/>
        <v>31.251545941200185</v>
      </c>
      <c r="D228" s="75">
        <v>44.902205908996123</v>
      </c>
      <c r="E228" s="75">
        <f t="shared" ca="1" si="54"/>
        <v>16.682292218271286</v>
      </c>
      <c r="F228" s="75">
        <v>22.130454654832345</v>
      </c>
      <c r="AU228" s="1">
        <v>211</v>
      </c>
      <c r="AV228" s="75">
        <f t="shared" ca="1" si="59"/>
        <v>0.67893229464283722</v>
      </c>
      <c r="AW228" s="75">
        <f t="shared" ca="1" si="60"/>
        <v>39.71920437996647</v>
      </c>
      <c r="AX228" s="75">
        <f t="shared" ca="1" si="61"/>
        <v>28.00114901467024</v>
      </c>
      <c r="AY228" s="75">
        <v>36.1754893634821</v>
      </c>
      <c r="AZ228" s="75">
        <v>25.522884776111976</v>
      </c>
      <c r="BB228" s="75">
        <f t="shared" ca="1" si="57"/>
        <v>0.46892435518425113</v>
      </c>
      <c r="BC228" s="75">
        <f t="shared" ca="1" si="58"/>
        <v>35.54341548199389</v>
      </c>
    </row>
    <row r="229" spans="1:76" x14ac:dyDescent="0.25">
      <c r="A229" s="1">
        <v>176</v>
      </c>
      <c r="B229" s="62">
        <f t="shared" ca="1" si="52"/>
        <v>0.62787184688502395</v>
      </c>
      <c r="C229" s="75">
        <f t="shared" ca="1" si="53"/>
        <v>40.688865493108949</v>
      </c>
      <c r="D229" s="75">
        <v>38.0193669501719</v>
      </c>
      <c r="E229" s="75">
        <f t="shared" ca="1" si="54"/>
        <v>23.421623624716435</v>
      </c>
      <c r="F229" s="75">
        <v>19.920121421424575</v>
      </c>
      <c r="AU229" s="1">
        <v>212</v>
      </c>
      <c r="AV229" s="75">
        <f t="shared" ca="1" si="59"/>
        <v>0.61286996111810632</v>
      </c>
      <c r="AW229" s="75">
        <f t="shared" ca="1" si="60"/>
        <v>38.485803477979957</v>
      </c>
      <c r="AX229" s="75">
        <f t="shared" ca="1" si="61"/>
        <v>26.334067529488266</v>
      </c>
      <c r="AY229" s="75">
        <v>38.315832196501077</v>
      </c>
      <c r="AZ229" s="75">
        <v>25.345104512851822</v>
      </c>
      <c r="BB229" s="75">
        <f t="shared" ca="1" si="57"/>
        <v>0.33628189611758708</v>
      </c>
      <c r="BC229" s="75">
        <f t="shared" ca="1" si="58"/>
        <v>32.396945321113947</v>
      </c>
    </row>
    <row r="230" spans="1:76" x14ac:dyDescent="0.25">
      <c r="A230" s="1">
        <v>177</v>
      </c>
      <c r="B230" s="62">
        <f t="shared" ca="1" si="52"/>
        <v>0.98212284217918733</v>
      </c>
      <c r="C230" s="75">
        <f t="shared" ca="1" si="53"/>
        <v>44.820152404388381</v>
      </c>
      <c r="D230" s="75">
        <v>40.94485559309463</v>
      </c>
      <c r="E230" s="75">
        <f t="shared" ca="1" si="54"/>
        <v>37.155702080413228</v>
      </c>
      <c r="F230" s="75">
        <v>32.426249534030688</v>
      </c>
      <c r="AU230" s="1">
        <v>213</v>
      </c>
      <c r="AV230" s="75">
        <f t="shared" ca="1" si="59"/>
        <v>0.23559106080408365</v>
      </c>
      <c r="AW230" s="75">
        <f t="shared" ca="1" si="60"/>
        <v>29.561317066930286</v>
      </c>
      <c r="AX230" s="75">
        <f t="shared" ca="1" si="61"/>
        <v>18.770855041074544</v>
      </c>
      <c r="AY230" s="75">
        <v>41.325107820404178</v>
      </c>
      <c r="AZ230" s="75">
        <v>18.230961390983897</v>
      </c>
      <c r="BB230" s="75">
        <f t="shared" ca="1" si="57"/>
        <v>0.39130310820864367</v>
      </c>
      <c r="BC230" s="75">
        <f t="shared" ca="1" si="58"/>
        <v>33.766267540131132</v>
      </c>
    </row>
    <row r="231" spans="1:76" x14ac:dyDescent="0.25">
      <c r="A231" s="1">
        <v>178</v>
      </c>
      <c r="B231" s="62">
        <f t="shared" ca="1" si="52"/>
        <v>0.48884166501033133</v>
      </c>
      <c r="C231" s="75">
        <f t="shared" ca="1" si="53"/>
        <v>38.632554037030879</v>
      </c>
      <c r="D231" s="75">
        <v>42.649148390479425</v>
      </c>
      <c r="E231" s="75">
        <f t="shared" ca="1" si="54"/>
        <v>21.013158228592175</v>
      </c>
      <c r="F231" s="75">
        <v>25.854922379416198</v>
      </c>
      <c r="AU231" s="1">
        <v>214</v>
      </c>
      <c r="AV231" s="75">
        <f t="shared" ca="1" si="59"/>
        <v>0.49412828824254351</v>
      </c>
      <c r="AW231" s="75">
        <f t="shared" ca="1" si="60"/>
        <v>36.08827777269375</v>
      </c>
      <c r="AX231" s="75">
        <f t="shared" ca="1" si="61"/>
        <v>23.66260230061522</v>
      </c>
      <c r="AY231" s="75">
        <v>30.372732576790561</v>
      </c>
      <c r="AZ231" s="75">
        <v>33.697432310108354</v>
      </c>
      <c r="BB231" s="75">
        <f t="shared" ca="1" si="57"/>
        <v>0.84737572895886837</v>
      </c>
      <c r="BC231" s="75">
        <f t="shared" ca="1" si="58"/>
        <v>42.615904042109165</v>
      </c>
    </row>
    <row r="232" spans="1:76" x14ac:dyDescent="0.25">
      <c r="A232" s="1">
        <v>179</v>
      </c>
      <c r="B232" s="62">
        <f t="shared" ca="1" si="52"/>
        <v>6.4675714879747659E-2</v>
      </c>
      <c r="C232" s="75">
        <f t="shared" ca="1" si="53"/>
        <v>27.042084415942618</v>
      </c>
      <c r="D232" s="75">
        <v>36.083278705123938</v>
      </c>
      <c r="E232" s="75">
        <f t="shared" ca="1" si="54"/>
        <v>15.661223980365346</v>
      </c>
      <c r="F232" s="75">
        <v>35.230493626200115</v>
      </c>
      <c r="AU232" s="1">
        <v>215</v>
      </c>
      <c r="AV232" s="75">
        <f t="shared" ca="1" si="59"/>
        <v>2.8261769310717777E-2</v>
      </c>
      <c r="AW232" s="75">
        <f t="shared" ca="1" si="60"/>
        <v>20.043371132451586</v>
      </c>
      <c r="AX232" s="75">
        <f t="shared" ca="1" si="61"/>
        <v>15.426964856133651</v>
      </c>
      <c r="AY232" s="75">
        <v>38.268948447636163</v>
      </c>
      <c r="AZ232" s="75">
        <v>22.761073810837278</v>
      </c>
      <c r="BB232" s="75">
        <f t="shared" ca="1" si="57"/>
        <v>0.34410129647655607</v>
      </c>
      <c r="BC232" s="75">
        <f t="shared" ca="1" si="58"/>
        <v>32.598044403538154</v>
      </c>
    </row>
    <row r="233" spans="1:76" x14ac:dyDescent="0.25">
      <c r="A233" s="1">
        <v>180</v>
      </c>
      <c r="B233" s="62">
        <f t="shared" ca="1" si="52"/>
        <v>0.55023620472956269</v>
      </c>
      <c r="C233" s="75">
        <f t="shared" ca="1" si="53"/>
        <v>39.58315629731824</v>
      </c>
      <c r="D233" s="75">
        <v>36.929429181306361</v>
      </c>
      <c r="E233" s="75">
        <f t="shared" ca="1" si="54"/>
        <v>22.014740085781035</v>
      </c>
      <c r="F233" s="75">
        <v>18.777563261254951</v>
      </c>
      <c r="AU233" s="1">
        <v>216</v>
      </c>
      <c r="AV233" s="75">
        <f t="shared" ca="1" si="59"/>
        <v>0.68803520965114917</v>
      </c>
      <c r="AW233" s="75">
        <f t="shared" ca="1" si="60"/>
        <v>39.884366350904628</v>
      </c>
      <c r="AX233" s="75">
        <f t="shared" ca="1" si="61"/>
        <v>28.243857504963568</v>
      </c>
      <c r="AY233" s="75">
        <v>41.122876318258932</v>
      </c>
      <c r="AZ233" s="75">
        <v>17.146128018591572</v>
      </c>
      <c r="BB233" s="75">
        <f t="shared" ca="1" si="57"/>
        <v>0.13370618214561636</v>
      </c>
      <c r="BC233" s="75">
        <f t="shared" ca="1" si="58"/>
        <v>25.969756785410272</v>
      </c>
    </row>
    <row r="234" spans="1:76" x14ac:dyDescent="0.25">
      <c r="A234" s="1">
        <v>181</v>
      </c>
      <c r="B234" s="62">
        <f t="shared" ca="1" si="52"/>
        <v>0.7190205658686476</v>
      </c>
      <c r="C234" s="75">
        <f t="shared" ca="1" si="53"/>
        <v>41.876230611188603</v>
      </c>
      <c r="D234" s="75">
        <v>40.565722449903646</v>
      </c>
      <c r="E234" s="75">
        <f t="shared" ca="1" si="54"/>
        <v>25.350744527216349</v>
      </c>
      <c r="F234" s="75">
        <v>22.727134020598676</v>
      </c>
      <c r="AU234" s="1">
        <v>217</v>
      </c>
      <c r="AV234" s="75">
        <f t="shared" ca="1" si="59"/>
        <v>0.54796353606446779</v>
      </c>
      <c r="AW234" s="75">
        <f t="shared" ca="1" si="60"/>
        <v>37.207367751672436</v>
      </c>
      <c r="AX234" s="75">
        <f t="shared" ca="1" si="61"/>
        <v>24.829902887145561</v>
      </c>
      <c r="AY234" s="75">
        <v>29.715409039403056</v>
      </c>
      <c r="AZ234" s="75">
        <v>34.291706636951204</v>
      </c>
      <c r="BB234" s="75">
        <f t="shared" ca="1" si="57"/>
        <v>9.1374329662073928E-2</v>
      </c>
      <c r="BC234" s="75">
        <f t="shared" ca="1" si="58"/>
        <v>24.068456136292799</v>
      </c>
    </row>
    <row r="235" spans="1:76" x14ac:dyDescent="0.25">
      <c r="A235" s="1">
        <v>182</v>
      </c>
      <c r="B235" s="62">
        <f t="shared" ca="1" si="52"/>
        <v>0.15016474352096498</v>
      </c>
      <c r="C235" s="75">
        <f t="shared" ca="1" si="53"/>
        <v>30.945711939813137</v>
      </c>
      <c r="D235" s="75">
        <v>27.089744332885108</v>
      </c>
      <c r="E235" s="75">
        <f t="shared" ca="1" si="54"/>
        <v>16.583788959573805</v>
      </c>
      <c r="F235" s="75">
        <v>21.57085844924573</v>
      </c>
      <c r="AU235" s="1">
        <v>218</v>
      </c>
      <c r="AV235" s="75">
        <f t="shared" ca="1" si="59"/>
        <v>6.8770985339860258E-2</v>
      </c>
      <c r="AW235" s="75">
        <f t="shared" ca="1" si="60"/>
        <v>22.867266793866484</v>
      </c>
      <c r="AX235" s="75">
        <f t="shared" ca="1" si="61"/>
        <v>16.049937596023636</v>
      </c>
      <c r="AY235" s="75">
        <v>41.562885618215674</v>
      </c>
      <c r="AZ235" s="75">
        <v>18.539735408990005</v>
      </c>
      <c r="BB235" s="75">
        <f t="shared" ca="1" si="57"/>
        <v>0.4788259125527472</v>
      </c>
      <c r="BC235" s="75">
        <f t="shared" ca="1" si="58"/>
        <v>35.75917438862809</v>
      </c>
    </row>
    <row r="236" spans="1:76" x14ac:dyDescent="0.25">
      <c r="A236" s="1">
        <v>183</v>
      </c>
      <c r="B236" s="62">
        <f t="shared" ca="1" si="52"/>
        <v>0.77248850561635429</v>
      </c>
      <c r="C236" s="75">
        <f t="shared" ca="1" si="53"/>
        <v>42.526559311362007</v>
      </c>
      <c r="D236" s="75">
        <v>44.51151302973215</v>
      </c>
      <c r="E236" s="75">
        <f t="shared" ca="1" si="54"/>
        <v>26.685754323211139</v>
      </c>
      <c r="F236" s="75">
        <v>28.481269574278329</v>
      </c>
      <c r="AU236" s="1">
        <v>219</v>
      </c>
      <c r="AV236" s="75">
        <f t="shared" ca="1" si="59"/>
        <v>0.5070720525744965</v>
      </c>
      <c r="AW236" s="75">
        <f t="shared" ca="1" si="60"/>
        <v>36.362697566483661</v>
      </c>
      <c r="AX236" s="75">
        <f t="shared" ca="1" si="61"/>
        <v>23.937351717247111</v>
      </c>
      <c r="AY236" s="75">
        <v>40.189016930689363</v>
      </c>
      <c r="AZ236" s="75">
        <v>20.306242516590462</v>
      </c>
      <c r="BB236" s="75">
        <f t="shared" ca="1" si="57"/>
        <v>0.79783167734293292</v>
      </c>
      <c r="BC236" s="75">
        <f t="shared" ca="1" si="58"/>
        <v>41.796427179917842</v>
      </c>
    </row>
    <row r="237" spans="1:76" x14ac:dyDescent="0.25">
      <c r="A237" s="1">
        <v>184</v>
      </c>
      <c r="B237" s="62">
        <f t="shared" ca="1" si="52"/>
        <v>0.80001921303469892</v>
      </c>
      <c r="C237" s="75">
        <f t="shared" ca="1" si="53"/>
        <v>42.849755947410202</v>
      </c>
      <c r="D237" s="75">
        <v>25.293017719303577</v>
      </c>
      <c r="E237" s="75">
        <f t="shared" ca="1" si="54"/>
        <v>27.456455381255974</v>
      </c>
      <c r="F237" s="75">
        <v>31.684798873704697</v>
      </c>
      <c r="AU237" s="1">
        <v>220</v>
      </c>
      <c r="AV237" s="75">
        <f t="shared" ca="1" si="59"/>
        <v>0.98633625835111827</v>
      </c>
      <c r="AW237" s="75">
        <f t="shared" ca="1" si="60"/>
        <v>44.794338934032524</v>
      </c>
      <c r="AX237" s="75">
        <f t="shared" ca="1" si="61"/>
        <v>41.493239745292875</v>
      </c>
      <c r="AY237" s="75">
        <v>43.656261152891361</v>
      </c>
      <c r="AZ237" s="75">
        <v>28.710081273908663</v>
      </c>
      <c r="BB237" s="75">
        <f t="shared" ca="1" si="57"/>
        <v>6.2920987857029376E-2</v>
      </c>
      <c r="BC237" s="75">
        <f t="shared" ca="1" si="58"/>
        <v>22.525216878690372</v>
      </c>
    </row>
    <row r="238" spans="1:76" x14ac:dyDescent="0.25">
      <c r="A238" s="1">
        <v>185</v>
      </c>
      <c r="B238" s="62">
        <f t="shared" ca="1" si="52"/>
        <v>0.81421320456509827</v>
      </c>
      <c r="C238" s="75">
        <f t="shared" ca="1" si="53"/>
        <v>43.013495417598179</v>
      </c>
      <c r="D238" s="75">
        <v>43.42541669619709</v>
      </c>
      <c r="E238" s="75">
        <f t="shared" ca="1" si="54"/>
        <v>27.881743246465625</v>
      </c>
      <c r="F238" s="75">
        <v>24.461856107236251</v>
      </c>
      <c r="AU238" s="1">
        <v>221</v>
      </c>
      <c r="AV238" s="75">
        <f t="shared" ca="1" si="59"/>
        <v>0.91552378885216457</v>
      </c>
      <c r="AW238" s="75">
        <f t="shared" ca="1" si="60"/>
        <v>43.704902193997249</v>
      </c>
      <c r="AX238" s="75">
        <f t="shared" ca="1" si="61"/>
        <v>36.28056251624843</v>
      </c>
      <c r="AY238" s="75">
        <v>44.560498784822904</v>
      </c>
      <c r="AZ238" s="75">
        <v>39.415668638428691</v>
      </c>
      <c r="BB238" s="75">
        <f t="shared" ca="1" si="57"/>
        <v>0.1472766761354819</v>
      </c>
      <c r="BC238" s="75">
        <f t="shared" ca="1" si="58"/>
        <v>26.512993030569145</v>
      </c>
    </row>
    <row r="239" spans="1:76" x14ac:dyDescent="0.25">
      <c r="A239" s="1">
        <v>186</v>
      </c>
      <c r="B239" s="62">
        <f t="shared" ca="1" si="52"/>
        <v>0.36847681998728987</v>
      </c>
      <c r="C239" s="75">
        <f t="shared" ca="1" si="53"/>
        <v>36.507568375441508</v>
      </c>
      <c r="D239" s="75">
        <v>36.565754332552075</v>
      </c>
      <c r="E239" s="75">
        <f t="shared" ca="1" si="54"/>
        <v>19.261433618938629</v>
      </c>
      <c r="F239" s="75">
        <v>17.585817525010469</v>
      </c>
      <c r="AU239" s="1">
        <v>222</v>
      </c>
      <c r="AV239" s="75">
        <f t="shared" ca="1" si="59"/>
        <v>0.73995456363957357</v>
      </c>
      <c r="AW239" s="75">
        <f t="shared" ca="1" si="60"/>
        <v>40.806183508524001</v>
      </c>
      <c r="AX239" s="75">
        <f t="shared" ca="1" si="61"/>
        <v>29.701604897101664</v>
      </c>
      <c r="AY239" s="75">
        <v>43.442585773316893</v>
      </c>
      <c r="AZ239" s="75">
        <v>15.368064678129873</v>
      </c>
      <c r="BB239" s="75">
        <f t="shared" ca="1" si="57"/>
        <v>0.69775212743132753</v>
      </c>
      <c r="BC239" s="75">
        <f t="shared" ca="1" si="58"/>
        <v>40.059467565935932</v>
      </c>
    </row>
    <row r="240" spans="1:76" x14ac:dyDescent="0.25">
      <c r="A240" s="1">
        <v>187</v>
      </c>
      <c r="B240" s="62">
        <f t="shared" ca="1" si="52"/>
        <v>1.1355460962563013E-2</v>
      </c>
      <c r="C240" s="75">
        <f t="shared" ca="1" si="53"/>
        <v>21.743046857356809</v>
      </c>
      <c r="D240" s="75">
        <v>37.984722424111787</v>
      </c>
      <c r="E240" s="75">
        <f t="shared" ca="1" si="54"/>
        <v>15.11398716353936</v>
      </c>
      <c r="F240" s="75">
        <v>19.652356062631647</v>
      </c>
      <c r="AU240" s="1">
        <v>223</v>
      </c>
      <c r="AV240" s="75">
        <f t="shared" ca="1" si="59"/>
        <v>0.67084465522641101</v>
      </c>
      <c r="AW240" s="75">
        <f t="shared" ca="1" si="60"/>
        <v>39.571532099235689</v>
      </c>
      <c r="AX240" s="75">
        <f t="shared" ca="1" si="61"/>
        <v>27.788381531760876</v>
      </c>
      <c r="AY240" s="75">
        <v>37.102214475948543</v>
      </c>
      <c r="AZ240" s="75">
        <v>31.18905957426259</v>
      </c>
      <c r="BB240" s="75">
        <f t="shared" ca="1" si="57"/>
        <v>0.99704446772661215</v>
      </c>
      <c r="BC240" s="75">
        <f t="shared" ca="1" si="58"/>
        <v>44.955634210511235</v>
      </c>
    </row>
    <row r="241" spans="1:55" x14ac:dyDescent="0.25">
      <c r="A241" s="1">
        <v>188</v>
      </c>
      <c r="B241" s="62">
        <f t="shared" ca="1" si="52"/>
        <v>0.32854356971675136</v>
      </c>
      <c r="C241" s="75">
        <f t="shared" ca="1" si="53"/>
        <v>35.700726076542885</v>
      </c>
      <c r="D241" s="75">
        <v>41.21994081048156</v>
      </c>
      <c r="E241" s="75">
        <f t="shared" ca="1" si="54"/>
        <v>18.729972113458331</v>
      </c>
      <c r="F241" s="75">
        <v>24.945489259937204</v>
      </c>
      <c r="AU241" s="1">
        <v>224</v>
      </c>
      <c r="AV241" s="75">
        <f t="shared" ca="1" si="59"/>
        <v>8.0395278691530958E-2</v>
      </c>
      <c r="AW241" s="75">
        <f t="shared" ca="1" si="60"/>
        <v>23.506218362020682</v>
      </c>
      <c r="AX241" s="75">
        <f t="shared" ca="1" si="61"/>
        <v>16.231193122104941</v>
      </c>
      <c r="AY241" s="75">
        <v>26.433443288070485</v>
      </c>
      <c r="AZ241" s="75">
        <v>31.65386655416253</v>
      </c>
      <c r="BB241" s="75">
        <f t="shared" ca="1" si="57"/>
        <v>8.5326660366304763E-2</v>
      </c>
      <c r="BC241" s="75">
        <f t="shared" ca="1" si="58"/>
        <v>23.763218263268026</v>
      </c>
    </row>
    <row r="242" spans="1:55" x14ac:dyDescent="0.25">
      <c r="A242" s="1">
        <v>189</v>
      </c>
      <c r="B242" s="62">
        <f t="shared" ca="1" si="52"/>
        <v>2.4546414140633299E-2</v>
      </c>
      <c r="C242" s="75">
        <f t="shared" ca="1" si="53"/>
        <v>23.718677370190271</v>
      </c>
      <c r="D242" s="75">
        <v>37.17903850274557</v>
      </c>
      <c r="E242" s="75">
        <f t="shared" ca="1" si="54"/>
        <v>15.247500407953556</v>
      </c>
      <c r="F242" s="75">
        <v>31.653893454260398</v>
      </c>
      <c r="AU242" s="1">
        <v>225</v>
      </c>
      <c r="AV242" s="75">
        <f t="shared" ca="1" si="59"/>
        <v>0.74941229158155043</v>
      </c>
      <c r="AW242" s="75">
        <f t="shared" ca="1" si="60"/>
        <v>40.970580710168868</v>
      </c>
      <c r="AX242" s="75">
        <f t="shared" ca="1" si="61"/>
        <v>29.982379097320219</v>
      </c>
      <c r="AY242" s="75">
        <v>28.395055004703238</v>
      </c>
      <c r="AZ242" s="75">
        <v>17.462739394679158</v>
      </c>
      <c r="BB242" s="75">
        <f t="shared" ca="1" si="57"/>
        <v>1.864829065216711E-2</v>
      </c>
      <c r="BC242" s="75">
        <f t="shared" ca="1" si="58"/>
        <v>19.096762329810019</v>
      </c>
    </row>
    <row r="243" spans="1:55" x14ac:dyDescent="0.25">
      <c r="A243" s="1">
        <v>190</v>
      </c>
      <c r="B243" s="62">
        <f t="shared" ca="1" si="52"/>
        <v>0.34098767481661307</v>
      </c>
      <c r="C243" s="75">
        <f t="shared" ca="1" si="53"/>
        <v>35.958851563499444</v>
      </c>
      <c r="D243" s="75">
        <v>34.630263815106339</v>
      </c>
      <c r="E243" s="75">
        <f t="shared" ca="1" si="54"/>
        <v>18.893272639375006</v>
      </c>
      <c r="F243" s="75">
        <v>17.953311344505682</v>
      </c>
      <c r="AU243" s="1">
        <v>226</v>
      </c>
      <c r="AV243" s="75">
        <f t="shared" ca="1" si="59"/>
        <v>0.92230309807661814</v>
      </c>
      <c r="AW243" s="75">
        <f t="shared" ca="1" si="60"/>
        <v>43.810983812930729</v>
      </c>
      <c r="AX243" s="75">
        <f t="shared" ca="1" si="61"/>
        <v>36.637750797121406</v>
      </c>
      <c r="AY243" s="75">
        <v>40.265821226132971</v>
      </c>
      <c r="AZ243" s="75">
        <v>29.252561777553687</v>
      </c>
      <c r="BB243" s="75">
        <f t="shared" ca="1" si="57"/>
        <v>0.81218026219965889</v>
      </c>
      <c r="BC243" s="75">
        <f t="shared" ca="1" si="58"/>
        <v>42.036313283798378</v>
      </c>
    </row>
    <row r="244" spans="1:55" x14ac:dyDescent="0.25">
      <c r="A244" s="1">
        <v>191</v>
      </c>
      <c r="B244" s="62">
        <f t="shared" ca="1" si="52"/>
        <v>0.22337939029504728</v>
      </c>
      <c r="C244" s="75">
        <f t="shared" ca="1" si="53"/>
        <v>33.202692048317218</v>
      </c>
      <c r="D244" s="75">
        <v>43.548589790675564</v>
      </c>
      <c r="E244" s="75">
        <f t="shared" ca="1" si="54"/>
        <v>17.424447337140595</v>
      </c>
      <c r="F244" s="75">
        <v>19.772303674668272</v>
      </c>
      <c r="AU244" s="1">
        <v>227</v>
      </c>
      <c r="AV244" s="75">
        <f t="shared" ca="1" si="59"/>
        <v>0.15146536807224309</v>
      </c>
      <c r="AW244" s="75">
        <f t="shared" ca="1" si="60"/>
        <v>26.675565565102993</v>
      </c>
      <c r="AX244" s="75">
        <f t="shared" ca="1" si="61"/>
        <v>17.365218134839907</v>
      </c>
      <c r="AY244" s="75">
        <v>39.54881355211765</v>
      </c>
      <c r="AZ244" s="75">
        <v>25.784507655392101</v>
      </c>
      <c r="BB244" s="75">
        <f t="shared" ca="1" si="57"/>
        <v>0.68430865195584278</v>
      </c>
      <c r="BC244" s="75">
        <f t="shared" ca="1" si="58"/>
        <v>39.816885113975495</v>
      </c>
    </row>
    <row r="245" spans="1:55" x14ac:dyDescent="0.25">
      <c r="A245" s="1">
        <v>192</v>
      </c>
      <c r="B245" s="62">
        <f t="shared" ca="1" si="52"/>
        <v>0.93861581030157804</v>
      </c>
      <c r="C245" s="75">
        <f t="shared" ca="1" si="53"/>
        <v>44.373151356130506</v>
      </c>
      <c r="D245" s="75">
        <v>30.440290824312306</v>
      </c>
      <c r="E245" s="75">
        <f t="shared" ca="1" si="54"/>
        <v>33.165767505107816</v>
      </c>
      <c r="F245" s="75">
        <v>19.521516887044935</v>
      </c>
      <c r="AU245" s="1">
        <v>228</v>
      </c>
      <c r="AV245" s="75">
        <f t="shared" ca="1" si="59"/>
        <v>0.53828299446851724</v>
      </c>
      <c r="AW245" s="75">
        <f t="shared" ca="1" si="60"/>
        <v>37.010331551834142</v>
      </c>
      <c r="AX245" s="75">
        <f t="shared" ca="1" si="61"/>
        <v>24.615071621947394</v>
      </c>
      <c r="AY245" s="75">
        <v>31.891434931502452</v>
      </c>
      <c r="AZ245" s="75">
        <v>20.198720129798275</v>
      </c>
      <c r="BB245" s="75">
        <f t="shared" ca="1" si="57"/>
        <v>0.75309246745629776</v>
      </c>
      <c r="BC245" s="75">
        <f t="shared" ca="1" si="58"/>
        <v>41.034270120567392</v>
      </c>
    </row>
    <row r="246" spans="1:55" x14ac:dyDescent="0.25">
      <c r="A246" s="1">
        <v>193</v>
      </c>
      <c r="B246" s="62">
        <f t="shared" ca="1" si="52"/>
        <v>0.50521703058386813</v>
      </c>
      <c r="C246" s="75">
        <f t="shared" ca="1" si="53"/>
        <v>38.89354460305919</v>
      </c>
      <c r="D246" s="75">
        <v>32.042251652343566</v>
      </c>
      <c r="E246" s="75">
        <f t="shared" ca="1" si="54"/>
        <v>21.272089133139765</v>
      </c>
      <c r="F246" s="75">
        <v>25.310366076860717</v>
      </c>
      <c r="AU246" s="1">
        <v>229</v>
      </c>
      <c r="AV246" s="75">
        <f t="shared" ca="1" si="59"/>
        <v>0.54299407279028666</v>
      </c>
      <c r="AW246" s="75">
        <f t="shared" ca="1" si="60"/>
        <v>37.106439458023488</v>
      </c>
      <c r="AX246" s="75">
        <f t="shared" ca="1" si="61"/>
        <v>24.71933594556771</v>
      </c>
      <c r="AY246" s="75">
        <v>44.016904750327811</v>
      </c>
      <c r="AZ246" s="75">
        <v>18.720002965143451</v>
      </c>
      <c r="BB246" s="75">
        <f t="shared" ca="1" si="57"/>
        <v>0.44882365646604327</v>
      </c>
      <c r="BC246" s="75">
        <f t="shared" ca="1" si="58"/>
        <v>35.098290743728413</v>
      </c>
    </row>
    <row r="247" spans="1:55" x14ac:dyDescent="0.25">
      <c r="A247" s="1">
        <v>194</v>
      </c>
      <c r="B247" s="62">
        <f t="shared" ref="B247:B310" ca="1" si="63">RAND()</f>
        <v>0.30064853477883424</v>
      </c>
      <c r="C247" s="75">
        <f t="shared" ref="C247:C310" ca="1" si="64">$R$2+($R$3-$R$2)*(B247)^(1/3)</f>
        <v>35.09744977176652</v>
      </c>
      <c r="D247" s="75">
        <v>35.505779135131718</v>
      </c>
      <c r="E247" s="75">
        <f t="shared" ref="E247:E310" ca="1" si="65">$R$3-($R$3-$R$2)*(1-B247)^(1/3)</f>
        <v>18.371108727012782</v>
      </c>
      <c r="F247" s="75">
        <v>21.691778176632049</v>
      </c>
      <c r="AU247" s="1">
        <v>230</v>
      </c>
      <c r="AV247" s="75">
        <f t="shared" ca="1" si="59"/>
        <v>0.89500773001269085</v>
      </c>
      <c r="AW247" s="75">
        <f t="shared" ca="1" si="60"/>
        <v>43.381454455531724</v>
      </c>
      <c r="AX247" s="75">
        <f t="shared" ca="1" si="61"/>
        <v>35.279246789030275</v>
      </c>
      <c r="AY247" s="75">
        <v>36.134072229206893</v>
      </c>
      <c r="AZ247" s="75">
        <v>23.677927393894567</v>
      </c>
      <c r="BB247" s="75">
        <f t="shared" ca="1" si="57"/>
        <v>0.77213410094114454</v>
      </c>
      <c r="BC247" s="75">
        <f t="shared" ca="1" si="58"/>
        <v>41.361348426190759</v>
      </c>
    </row>
    <row r="248" spans="1:55" x14ac:dyDescent="0.25">
      <c r="A248" s="1">
        <v>195</v>
      </c>
      <c r="B248" s="62">
        <f t="shared" ca="1" si="63"/>
        <v>0.89383079625765061</v>
      </c>
      <c r="C248" s="75">
        <f t="shared" ca="1" si="64"/>
        <v>43.898348623909527</v>
      </c>
      <c r="D248" s="75">
        <v>40.230997467042066</v>
      </c>
      <c r="E248" s="75">
        <f t="shared" ca="1" si="65"/>
        <v>30.794579036889672</v>
      </c>
      <c r="F248" s="75">
        <v>40.909468415926852</v>
      </c>
      <c r="AU248" s="1">
        <v>231</v>
      </c>
      <c r="AV248" s="75">
        <f t="shared" ca="1" si="59"/>
        <v>0.23951886380378373</v>
      </c>
      <c r="AW248" s="75">
        <f t="shared" ca="1" si="60"/>
        <v>29.682199338770925</v>
      </c>
      <c r="AX248" s="75">
        <f t="shared" ca="1" si="61"/>
        <v>18.838329132553582</v>
      </c>
      <c r="AY248" s="75">
        <v>41.375876457332012</v>
      </c>
      <c r="AZ248" s="75">
        <v>22.989844011272847</v>
      </c>
      <c r="BB248" s="75">
        <f t="shared" ca="1" si="57"/>
        <v>7.761479140188654E-2</v>
      </c>
      <c r="BC248" s="75">
        <f t="shared" ca="1" si="58"/>
        <v>23.35782939893474</v>
      </c>
    </row>
    <row r="249" spans="1:55" x14ac:dyDescent="0.25">
      <c r="A249" s="1">
        <v>196</v>
      </c>
      <c r="B249" s="62">
        <f t="shared" ca="1" si="63"/>
        <v>0.17916494251080084</v>
      </c>
      <c r="C249" s="75">
        <f t="shared" ca="1" si="64"/>
        <v>31.912413935919904</v>
      </c>
      <c r="D249" s="75">
        <v>40.831443569214507</v>
      </c>
      <c r="E249" s="75">
        <f t="shared" ca="1" si="65"/>
        <v>16.910766588802019</v>
      </c>
      <c r="F249" s="75">
        <v>19.203269885595617</v>
      </c>
      <c r="AU249" s="1">
        <v>232</v>
      </c>
      <c r="AV249" s="75">
        <f t="shared" ca="1" si="59"/>
        <v>3.8614656779482281E-2</v>
      </c>
      <c r="AW249" s="75">
        <f t="shared" ca="1" si="60"/>
        <v>20.895183720761725</v>
      </c>
      <c r="AX249" s="75">
        <f t="shared" ca="1" si="61"/>
        <v>15.584922082400222</v>
      </c>
      <c r="AY249" s="75">
        <v>40.751087577777554</v>
      </c>
      <c r="AZ249" s="75">
        <v>19.723960857075753</v>
      </c>
      <c r="BB249" s="75">
        <f t="shared" ca="1" si="57"/>
        <v>4.7905046104706805E-2</v>
      </c>
      <c r="BC249" s="75">
        <f t="shared" ca="1" si="58"/>
        <v>21.566166422977425</v>
      </c>
    </row>
    <row r="250" spans="1:55" x14ac:dyDescent="0.25">
      <c r="A250" s="1">
        <v>197</v>
      </c>
      <c r="B250" s="62">
        <f t="shared" ca="1" si="63"/>
        <v>0.35683804849427647</v>
      </c>
      <c r="C250" s="75">
        <f t="shared" ca="1" si="64"/>
        <v>36.278694198263622</v>
      </c>
      <c r="D250" s="75">
        <v>41.301500847369709</v>
      </c>
      <c r="E250" s="75">
        <f t="shared" ca="1" si="65"/>
        <v>19.104277282091676</v>
      </c>
      <c r="F250" s="75">
        <v>26.452973615238452</v>
      </c>
      <c r="AU250" s="1">
        <v>233</v>
      </c>
      <c r="AV250" s="75">
        <f t="shared" ca="1" si="59"/>
        <v>0.38269832402580584</v>
      </c>
      <c r="AW250" s="75">
        <f t="shared" ca="1" si="60"/>
        <v>33.558784756099342</v>
      </c>
      <c r="AX250" s="75">
        <f t="shared" ca="1" si="61"/>
        <v>21.429435552435855</v>
      </c>
      <c r="AY250" s="75">
        <v>35.532849968008861</v>
      </c>
      <c r="AZ250" s="75">
        <v>24.366774898611606</v>
      </c>
      <c r="BB250" s="75">
        <f t="shared" ca="1" si="57"/>
        <v>0.68391495828534943</v>
      </c>
      <c r="BC250" s="75">
        <f t="shared" ca="1" si="58"/>
        <v>39.809745312211781</v>
      </c>
    </row>
    <row r="251" spans="1:55" x14ac:dyDescent="0.25">
      <c r="A251" s="1">
        <v>198</v>
      </c>
      <c r="B251" s="62">
        <f t="shared" ca="1" si="63"/>
        <v>0.72642247247846825</v>
      </c>
      <c r="C251" s="75">
        <f t="shared" ca="1" si="64"/>
        <v>41.968141095143935</v>
      </c>
      <c r="D251" s="75">
        <v>29.37344751255668</v>
      </c>
      <c r="E251" s="75">
        <f t="shared" ca="1" si="65"/>
        <v>25.524823835771851</v>
      </c>
      <c r="F251" s="75">
        <v>26.748918460576878</v>
      </c>
      <c r="AU251" s="1">
        <v>234</v>
      </c>
      <c r="AV251" s="75">
        <f t="shared" ca="1" si="59"/>
        <v>0.29044637424941666</v>
      </c>
      <c r="AW251" s="75">
        <f t="shared" ca="1" si="60"/>
        <v>31.167923083206297</v>
      </c>
      <c r="AX251" s="75">
        <f t="shared" ca="1" si="61"/>
        <v>19.7294981613834</v>
      </c>
      <c r="AY251" s="75">
        <v>30.966724640569119</v>
      </c>
      <c r="AZ251" s="75">
        <v>19.284639806716683</v>
      </c>
      <c r="BB251" s="75">
        <f t="shared" ca="1" si="57"/>
        <v>0.56909071267238376</v>
      </c>
      <c r="BC251" s="75">
        <f t="shared" ca="1" si="58"/>
        <v>37.631430387961458</v>
      </c>
    </row>
    <row r="252" spans="1:55" x14ac:dyDescent="0.25">
      <c r="A252" s="1">
        <v>199</v>
      </c>
      <c r="B252" s="62">
        <f t="shared" ca="1" si="63"/>
        <v>0.15118328056888275</v>
      </c>
      <c r="C252" s="75">
        <f t="shared" ca="1" si="64"/>
        <v>30.981682912437577</v>
      </c>
      <c r="D252" s="75">
        <v>27.319317207899665</v>
      </c>
      <c r="E252" s="75">
        <f t="shared" ca="1" si="65"/>
        <v>16.595145880032714</v>
      </c>
      <c r="F252" s="75">
        <v>23.492697427521414</v>
      </c>
      <c r="AU252" s="1">
        <v>235</v>
      </c>
      <c r="AV252" s="75">
        <f t="shared" ca="1" si="59"/>
        <v>0.8461921540959817</v>
      </c>
      <c r="AW252" s="75">
        <f t="shared" ca="1" si="60"/>
        <v>42.596611000019251</v>
      </c>
      <c r="AX252" s="75">
        <f t="shared" ca="1" si="61"/>
        <v>33.234496980000536</v>
      </c>
      <c r="AY252" s="75">
        <v>34.395337505811554</v>
      </c>
      <c r="AZ252" s="75">
        <v>16.041922970632182</v>
      </c>
      <c r="BB252" s="75">
        <f t="shared" ca="1" si="57"/>
        <v>0.71583344058576337</v>
      </c>
      <c r="BC252" s="75">
        <f t="shared" ca="1" si="58"/>
        <v>40.382082194477015</v>
      </c>
    </row>
    <row r="253" spans="1:55" x14ac:dyDescent="0.25">
      <c r="A253" s="1">
        <v>200</v>
      </c>
      <c r="B253" s="62">
        <f t="shared" ca="1" si="63"/>
        <v>0.83763831223249718</v>
      </c>
      <c r="C253" s="75">
        <f t="shared" ca="1" si="64"/>
        <v>43.279611076480286</v>
      </c>
      <c r="D253" s="75">
        <v>44.764167562443532</v>
      </c>
      <c r="E253" s="75">
        <f t="shared" ca="1" si="65"/>
        <v>28.633752779758478</v>
      </c>
      <c r="F253" s="75">
        <v>27.962158295670282</v>
      </c>
      <c r="AU253" s="1">
        <v>236</v>
      </c>
      <c r="AV253" s="75">
        <f t="shared" ca="1" si="59"/>
        <v>0.68469482875132648</v>
      </c>
      <c r="AW253" s="75">
        <f t="shared" ca="1" si="60"/>
        <v>39.823886598923096</v>
      </c>
      <c r="AX253" s="75">
        <f t="shared" ca="1" si="61"/>
        <v>28.154387689258485</v>
      </c>
      <c r="AY253" s="75">
        <v>43.317753222351996</v>
      </c>
      <c r="AZ253" s="75">
        <v>33.668564852561246</v>
      </c>
      <c r="BB253" s="75">
        <f t="shared" ca="1" si="57"/>
        <v>0.34088026595242782</v>
      </c>
      <c r="BC253" s="75">
        <f t="shared" ca="1" si="58"/>
        <v>32.515485701435317</v>
      </c>
    </row>
    <row r="254" spans="1:55" x14ac:dyDescent="0.25">
      <c r="A254" s="1">
        <v>201</v>
      </c>
      <c r="B254" s="62">
        <f t="shared" ca="1" si="63"/>
        <v>0.24760173293842358</v>
      </c>
      <c r="C254" s="75">
        <f t="shared" ca="1" si="64"/>
        <v>33.83818892431033</v>
      </c>
      <c r="D254" s="75">
        <v>36.93343754068205</v>
      </c>
      <c r="E254" s="75">
        <f t="shared" ca="1" si="65"/>
        <v>17.71416908361256</v>
      </c>
      <c r="F254" s="75">
        <v>33.487135044272947</v>
      </c>
      <c r="AU254" s="1">
        <v>237</v>
      </c>
      <c r="AV254" s="75">
        <f t="shared" ca="1" si="59"/>
        <v>3.5166395218067747E-2</v>
      </c>
      <c r="AW254" s="75">
        <f t="shared" ca="1" si="60"/>
        <v>20.625811558900722</v>
      </c>
      <c r="AX254" s="75">
        <f t="shared" ca="1" si="61"/>
        <v>15.532216841035716</v>
      </c>
      <c r="AY254" s="75">
        <v>44.071117784663898</v>
      </c>
      <c r="AZ254" s="75">
        <v>18.096169477513349</v>
      </c>
      <c r="BB254" s="75">
        <f t="shared" ca="1" si="57"/>
        <v>0.64179519777761784</v>
      </c>
      <c r="BC254" s="75">
        <f t="shared" ca="1" si="58"/>
        <v>39.033636387360445</v>
      </c>
    </row>
    <row r="255" spans="1:55" x14ac:dyDescent="0.25">
      <c r="A255" s="1">
        <v>202</v>
      </c>
      <c r="B255" s="62">
        <f t="shared" ca="1" si="63"/>
        <v>0.33966415207816025</v>
      </c>
      <c r="C255" s="75">
        <f t="shared" ca="1" si="64"/>
        <v>35.931699571405822</v>
      </c>
      <c r="D255" s="75">
        <v>30.699114609234993</v>
      </c>
      <c r="E255" s="75">
        <f t="shared" ca="1" si="65"/>
        <v>18.875807239300304</v>
      </c>
      <c r="F255" s="75">
        <v>15.572981483754337</v>
      </c>
      <c r="AU255" s="1">
        <v>238</v>
      </c>
      <c r="AV255" s="75">
        <f t="shared" ca="1" si="59"/>
        <v>0.56523880757279732</v>
      </c>
      <c r="AW255" s="75">
        <f t="shared" ca="1" si="60"/>
        <v>37.554709637136042</v>
      </c>
      <c r="AX255" s="75">
        <f t="shared" ca="1" si="61"/>
        <v>25.219072994814365</v>
      </c>
      <c r="AY255" s="75">
        <v>22.951325833229312</v>
      </c>
      <c r="AZ255" s="75">
        <v>15.539370008084198</v>
      </c>
      <c r="BB255" s="75">
        <f t="shared" ca="1" si="57"/>
        <v>0.41828307692427635</v>
      </c>
      <c r="BC255" s="75">
        <f t="shared" ca="1" si="58"/>
        <v>34.402442352236193</v>
      </c>
    </row>
    <row r="256" spans="1:55" x14ac:dyDescent="0.25">
      <c r="A256" s="1">
        <v>203</v>
      </c>
      <c r="B256" s="62">
        <f t="shared" ca="1" si="63"/>
        <v>0.5967080487219929</v>
      </c>
      <c r="C256" s="75">
        <f t="shared" ca="1" si="64"/>
        <v>40.256619414354304</v>
      </c>
      <c r="D256" s="75">
        <v>38.885693917456962</v>
      </c>
      <c r="E256" s="75">
        <f t="shared" ca="1" si="65"/>
        <v>22.835338339234365</v>
      </c>
      <c r="F256" s="75">
        <v>22.352030389819511</v>
      </c>
      <c r="AU256" s="1">
        <v>239</v>
      </c>
      <c r="AV256" s="75">
        <f t="shared" ca="1" si="59"/>
        <v>0.77752607532519158</v>
      </c>
      <c r="AW256" s="75">
        <f t="shared" ca="1" si="60"/>
        <v>41.45323170791562</v>
      </c>
      <c r="AX256" s="75">
        <f t="shared" ca="1" si="61"/>
        <v>30.849857519893039</v>
      </c>
      <c r="AY256" s="75">
        <v>37.143068419714233</v>
      </c>
      <c r="AZ256" s="75">
        <v>34.180420717919894</v>
      </c>
      <c r="BB256" s="75">
        <f t="shared" ca="1" si="57"/>
        <v>0.28946387468446588</v>
      </c>
      <c r="BC256" s="75">
        <f t="shared" ca="1" si="58"/>
        <v>31.140554117378354</v>
      </c>
    </row>
    <row r="257" spans="1:55" x14ac:dyDescent="0.25">
      <c r="A257" s="1">
        <v>204</v>
      </c>
      <c r="B257" s="62">
        <f t="shared" ca="1" si="63"/>
        <v>0.69493765014918296</v>
      </c>
      <c r="C257" s="75">
        <f t="shared" ca="1" si="64"/>
        <v>41.572752052450994</v>
      </c>
      <c r="D257" s="75">
        <v>41.993448180638325</v>
      </c>
      <c r="E257" s="75">
        <f t="shared" ca="1" si="65"/>
        <v>24.804677547806165</v>
      </c>
      <c r="F257" s="75">
        <v>29.298371856869441</v>
      </c>
      <c r="AU257" s="1">
        <v>240</v>
      </c>
      <c r="AV257" s="75">
        <f t="shared" ca="1" si="59"/>
        <v>0.49863142138295657</v>
      </c>
      <c r="AW257" s="75">
        <f t="shared" ca="1" si="60"/>
        <v>36.184151605496524</v>
      </c>
      <c r="AX257" s="75">
        <f t="shared" ca="1" si="61"/>
        <v>23.757784466884367</v>
      </c>
      <c r="AY257" s="75">
        <v>32.34320717039428</v>
      </c>
      <c r="AZ257" s="75">
        <v>30.321534683245126</v>
      </c>
      <c r="BB257" s="75">
        <f t="shared" ca="1" si="57"/>
        <v>0.65553575381233642</v>
      </c>
      <c r="BC257" s="75">
        <f t="shared" ca="1" si="58"/>
        <v>39.289548749021719</v>
      </c>
    </row>
    <row r="258" spans="1:55" x14ac:dyDescent="0.25">
      <c r="A258" s="1">
        <v>205</v>
      </c>
      <c r="B258" s="62">
        <f t="shared" ca="1" si="63"/>
        <v>0.93543595180151384</v>
      </c>
      <c r="C258" s="75">
        <f t="shared" ca="1" si="64"/>
        <v>44.339943541043255</v>
      </c>
      <c r="D258" s="75">
        <v>37.044110437552007</v>
      </c>
      <c r="E258" s="75">
        <f t="shared" ca="1" si="65"/>
        <v>32.964850048050245</v>
      </c>
      <c r="F258" s="75">
        <v>20.560238394612188</v>
      </c>
      <c r="AU258" s="1">
        <v>241</v>
      </c>
      <c r="AV258" s="75">
        <f t="shared" ca="1" si="59"/>
        <v>0.81259556378704922</v>
      </c>
      <c r="AW258" s="75">
        <f t="shared" ca="1" si="60"/>
        <v>42.043224796764605</v>
      </c>
      <c r="AX258" s="75">
        <f t="shared" ca="1" si="61"/>
        <v>32.012929791840818</v>
      </c>
      <c r="AY258" s="75">
        <v>40.075424262819027</v>
      </c>
      <c r="AZ258" s="75">
        <v>18.177716926230943</v>
      </c>
      <c r="BB258" s="75">
        <f t="shared" ca="1" si="57"/>
        <v>0.48166658666718476</v>
      </c>
      <c r="BC258" s="75">
        <f t="shared" ca="1" si="58"/>
        <v>35.82066108461656</v>
      </c>
    </row>
    <row r="259" spans="1:55" x14ac:dyDescent="0.25">
      <c r="A259" s="1">
        <v>206</v>
      </c>
      <c r="B259" s="62">
        <f t="shared" ca="1" si="63"/>
        <v>5.2110481083770033E-2</v>
      </c>
      <c r="C259" s="75">
        <f t="shared" ca="1" si="64"/>
        <v>26.20545808920706</v>
      </c>
      <c r="D259" s="75">
        <v>32.546047401292036</v>
      </c>
      <c r="E259" s="75">
        <f t="shared" ca="1" si="65"/>
        <v>15.530427999609042</v>
      </c>
      <c r="F259" s="75">
        <v>17.95408575416824</v>
      </c>
      <c r="AU259" s="1">
        <v>242</v>
      </c>
      <c r="AV259" s="75">
        <f t="shared" ca="1" si="59"/>
        <v>0.40365352163247814</v>
      </c>
      <c r="AW259" s="75">
        <f t="shared" ca="1" si="60"/>
        <v>34.060119870274434</v>
      </c>
      <c r="AX259" s="75">
        <f t="shared" ca="1" si="61"/>
        <v>21.832958097099024</v>
      </c>
      <c r="AY259" s="75">
        <v>43.153234614598063</v>
      </c>
      <c r="AZ259" s="75">
        <v>29.577323864813948</v>
      </c>
      <c r="BB259" s="75">
        <f t="shared" ca="1" si="57"/>
        <v>0.72031790639846449</v>
      </c>
      <c r="BC259" s="75">
        <f t="shared" ca="1" si="58"/>
        <v>40.461463346764219</v>
      </c>
    </row>
    <row r="260" spans="1:55" x14ac:dyDescent="0.25">
      <c r="A260" s="1">
        <v>207</v>
      </c>
      <c r="B260" s="62">
        <f t="shared" ca="1" si="63"/>
        <v>0.50480127617639792</v>
      </c>
      <c r="C260" s="75">
        <f t="shared" ca="1" si="64"/>
        <v>38.886988626748035</v>
      </c>
      <c r="D260" s="75">
        <v>39.314623499363741</v>
      </c>
      <c r="E260" s="75">
        <f t="shared" ca="1" si="65"/>
        <v>21.265444993306254</v>
      </c>
      <c r="F260" s="75">
        <v>31.225627692473509</v>
      </c>
      <c r="AU260" s="1">
        <v>243</v>
      </c>
      <c r="AV260" s="75">
        <f t="shared" ca="1" si="59"/>
        <v>0.77809057030115403</v>
      </c>
      <c r="AW260" s="75">
        <f t="shared" ca="1" si="60"/>
        <v>41.46283267662475</v>
      </c>
      <c r="AX260" s="75">
        <f t="shared" ca="1" si="61"/>
        <v>30.867820878259383</v>
      </c>
      <c r="AY260" s="75">
        <v>39.15280710633759</v>
      </c>
      <c r="AZ260" s="75">
        <v>29.759425324364109</v>
      </c>
      <c r="BB260" s="75">
        <f t="shared" ca="1" si="57"/>
        <v>9.671722203110189E-3</v>
      </c>
      <c r="BC260" s="75">
        <f t="shared" ca="1" si="58"/>
        <v>17.950347434252308</v>
      </c>
    </row>
    <row r="261" spans="1:55" x14ac:dyDescent="0.25">
      <c r="A261" s="1">
        <v>208</v>
      </c>
      <c r="B261" s="62">
        <f t="shared" ca="1" si="63"/>
        <v>0.80960590559208467</v>
      </c>
      <c r="C261" s="75">
        <f t="shared" ca="1" si="64"/>
        <v>42.960556473572673</v>
      </c>
      <c r="D261" s="75">
        <v>32.286553230242028</v>
      </c>
      <c r="E261" s="75">
        <f t="shared" ca="1" si="65"/>
        <v>27.741392744398109</v>
      </c>
      <c r="F261" s="75">
        <v>22.188476176677767</v>
      </c>
      <c r="AU261" s="1">
        <v>244</v>
      </c>
      <c r="AV261" s="75">
        <f t="shared" ca="1" si="59"/>
        <v>0.81432544991449496</v>
      </c>
      <c r="AW261" s="75">
        <f t="shared" ca="1" si="60"/>
        <v>42.071994845652682</v>
      </c>
      <c r="AX261" s="75">
        <f t="shared" ca="1" si="61"/>
        <v>32.073009047850519</v>
      </c>
      <c r="AY261" s="75">
        <v>37.263168601010001</v>
      </c>
      <c r="AZ261" s="75">
        <v>38.520321995999922</v>
      </c>
      <c r="BB261" s="75">
        <f t="shared" ca="1" si="57"/>
        <v>0.57515625124485337</v>
      </c>
      <c r="BC261" s="75">
        <f t="shared" ca="1" si="58"/>
        <v>37.751716992797881</v>
      </c>
    </row>
    <row r="262" spans="1:55" x14ac:dyDescent="0.25">
      <c r="A262" s="1">
        <v>209</v>
      </c>
      <c r="B262" s="62">
        <f t="shared" ca="1" si="63"/>
        <v>0.96833663086602162</v>
      </c>
      <c r="C262" s="75">
        <f t="shared" ca="1" si="64"/>
        <v>44.679964355214778</v>
      </c>
      <c r="D262" s="75">
        <v>37.663171105936954</v>
      </c>
      <c r="E262" s="75">
        <f t="shared" ca="1" si="65"/>
        <v>35.509109501912704</v>
      </c>
      <c r="F262" s="75">
        <v>26.083169102985927</v>
      </c>
      <c r="AU262" s="1">
        <v>245</v>
      </c>
      <c r="AV262" s="75">
        <f t="shared" ca="1" si="59"/>
        <v>0.79875641331701652</v>
      </c>
      <c r="AW262" s="75">
        <f t="shared" ca="1" si="60"/>
        <v>41.811952036084854</v>
      </c>
      <c r="AX262" s="75">
        <f t="shared" ca="1" si="61"/>
        <v>31.541945608124287</v>
      </c>
      <c r="AY262" s="75">
        <v>27.341347714144227</v>
      </c>
      <c r="AZ262" s="75">
        <v>34.159290245213725</v>
      </c>
      <c r="BB262" s="75">
        <f t="shared" ca="1" si="57"/>
        <v>0.13470839775101173</v>
      </c>
      <c r="BC262" s="75">
        <f t="shared" ca="1" si="58"/>
        <v>26.010792795067509</v>
      </c>
    </row>
    <row r="263" spans="1:55" x14ac:dyDescent="0.25">
      <c r="A263" s="1">
        <v>210</v>
      </c>
      <c r="B263" s="62">
        <f t="shared" ca="1" si="63"/>
        <v>0.9688420651235512</v>
      </c>
      <c r="C263" s="75">
        <f t="shared" ca="1" si="64"/>
        <v>44.685127388054887</v>
      </c>
      <c r="D263" s="75">
        <v>34.986733091913351</v>
      </c>
      <c r="E263" s="75">
        <f t="shared" ca="1" si="65"/>
        <v>35.559880836512889</v>
      </c>
      <c r="F263" s="75">
        <v>16.854249796461133</v>
      </c>
      <c r="AU263" s="1">
        <v>246</v>
      </c>
      <c r="AV263" s="75">
        <f t="shared" ca="1" si="59"/>
        <v>3.3277124555659565E-2</v>
      </c>
      <c r="AW263" s="75">
        <f t="shared" ca="1" si="60"/>
        <v>20.472605604288837</v>
      </c>
      <c r="AX263" s="75">
        <f t="shared" ca="1" si="61"/>
        <v>15.503380059744025</v>
      </c>
      <c r="AY263" s="75">
        <v>35.672756306033563</v>
      </c>
      <c r="AZ263" s="75">
        <v>27.176679584937574</v>
      </c>
      <c r="BB263" s="75">
        <f t="shared" ca="1" si="57"/>
        <v>0.29304785093668373</v>
      </c>
      <c r="BC263" s="75">
        <f t="shared" ca="1" si="58"/>
        <v>31.240168282472176</v>
      </c>
    </row>
    <row r="264" spans="1:55" x14ac:dyDescent="0.25">
      <c r="A264" s="1">
        <v>211</v>
      </c>
      <c r="B264" s="62">
        <f t="shared" ca="1" si="63"/>
        <v>0.40772756168541402</v>
      </c>
      <c r="C264" s="75">
        <f t="shared" ca="1" si="64"/>
        <v>37.245624971888589</v>
      </c>
      <c r="D264" s="75">
        <v>20.670592325506902</v>
      </c>
      <c r="E264" s="75">
        <f t="shared" ca="1" si="65"/>
        <v>19.806117722097508</v>
      </c>
      <c r="F264" s="75">
        <v>21.796067951624703</v>
      </c>
      <c r="AU264" s="1">
        <v>247</v>
      </c>
      <c r="AV264" s="75">
        <f t="shared" ca="1" si="59"/>
        <v>0.18202708777819654</v>
      </c>
      <c r="AW264" s="75">
        <f t="shared" ca="1" si="60"/>
        <v>27.799389790157065</v>
      </c>
      <c r="AX264" s="75">
        <f t="shared" ca="1" si="61"/>
        <v>17.867443522594058</v>
      </c>
      <c r="AY264" s="75">
        <v>41.00770468902931</v>
      </c>
      <c r="AZ264" s="75">
        <v>26.358998496699513</v>
      </c>
      <c r="BB264" s="75">
        <f t="shared" ref="BB264:BB270" ca="1" si="66">RAND()</f>
        <v>1.5015889745231381E-2</v>
      </c>
      <c r="BC264" s="75">
        <f t="shared" ref="BC264:BC270" ca="1" si="67">$R$2+($R$3-$R$2)*SQRT(BB264)</f>
        <v>18.676180187464734</v>
      </c>
    </row>
    <row r="265" spans="1:55" x14ac:dyDescent="0.25">
      <c r="A265" s="1">
        <v>212</v>
      </c>
      <c r="B265" s="62">
        <f t="shared" ca="1" si="63"/>
        <v>0.55562666853073861</v>
      </c>
      <c r="C265" s="75">
        <f t="shared" ca="1" si="64"/>
        <v>39.663172976477746</v>
      </c>
      <c r="D265" s="75">
        <v>43.758004717280912</v>
      </c>
      <c r="E265" s="75">
        <f t="shared" ca="1" si="65"/>
        <v>22.106936274596922</v>
      </c>
      <c r="F265" s="75">
        <v>36.183212549851419</v>
      </c>
      <c r="AU265" s="1">
        <v>248</v>
      </c>
      <c r="AV265" s="75">
        <f t="shared" ca="1" si="59"/>
        <v>0.93840418314247287</v>
      </c>
      <c r="AW265" s="75">
        <f t="shared" ca="1" si="60"/>
        <v>44.061379265757942</v>
      </c>
      <c r="AX265" s="75">
        <f t="shared" ca="1" si="61"/>
        <v>37.554448632117669</v>
      </c>
      <c r="AY265" s="75">
        <v>44.55413022828089</v>
      </c>
      <c r="AZ265" s="75">
        <v>36.890690621878591</v>
      </c>
      <c r="BB265" s="75">
        <f t="shared" ca="1" si="66"/>
        <v>0.79267686205688659</v>
      </c>
      <c r="BC265" s="75">
        <f t="shared" ca="1" si="67"/>
        <v>41.709720624731325</v>
      </c>
    </row>
    <row r="266" spans="1:55" x14ac:dyDescent="0.25">
      <c r="A266" s="1">
        <v>213</v>
      </c>
      <c r="B266" s="62">
        <f t="shared" ca="1" si="63"/>
        <v>0.57016812438098663</v>
      </c>
      <c r="C266" s="75">
        <f t="shared" ca="1" si="64"/>
        <v>39.876478359064777</v>
      </c>
      <c r="D266" s="75">
        <v>31.667275520440626</v>
      </c>
      <c r="E266" s="75">
        <f t="shared" ca="1" si="65"/>
        <v>22.359424549549356</v>
      </c>
      <c r="F266" s="75">
        <v>29.376345656251864</v>
      </c>
      <c r="AU266" s="1">
        <v>249</v>
      </c>
      <c r="AV266" s="75">
        <f t="shared" ca="1" si="59"/>
        <v>0.93087388728878262</v>
      </c>
      <c r="AW266" s="75">
        <f t="shared" ca="1" si="60"/>
        <v>43.944541774916807</v>
      </c>
      <c r="AX266" s="75">
        <f t="shared" ca="1" si="61"/>
        <v>37.112446422362908</v>
      </c>
      <c r="AY266" s="75">
        <v>38.996683621751842</v>
      </c>
      <c r="AZ266" s="75">
        <v>24.613555810646172</v>
      </c>
      <c r="BB266" s="75">
        <f t="shared" ca="1" si="66"/>
        <v>0.5136611725332525</v>
      </c>
      <c r="BC266" s="75">
        <f t="shared" ca="1" si="67"/>
        <v>36.501047771676781</v>
      </c>
    </row>
    <row r="267" spans="1:55" x14ac:dyDescent="0.25">
      <c r="A267" s="1">
        <v>214</v>
      </c>
      <c r="B267" s="62">
        <f t="shared" ca="1" si="63"/>
        <v>0.2250691696445809</v>
      </c>
      <c r="C267" s="75">
        <f t="shared" ca="1" si="64"/>
        <v>33.248475589594236</v>
      </c>
      <c r="D267" s="75">
        <v>37.373246499885553</v>
      </c>
      <c r="E267" s="75">
        <f t="shared" ca="1" si="65"/>
        <v>17.444461586438216</v>
      </c>
      <c r="F267" s="75">
        <v>15.108526875889517</v>
      </c>
      <c r="AU267" s="1">
        <v>250</v>
      </c>
      <c r="AV267" s="75">
        <f t="shared" ca="1" si="59"/>
        <v>0.60478290503827392</v>
      </c>
      <c r="AW267" s="75">
        <f t="shared" ca="1" si="60"/>
        <v>38.330336785705569</v>
      </c>
      <c r="AX267" s="75">
        <f t="shared" ca="1" si="61"/>
        <v>26.140111732421282</v>
      </c>
      <c r="AY267" s="75">
        <v>30.350900300864225</v>
      </c>
      <c r="AZ267" s="75">
        <v>22.101971258026389</v>
      </c>
      <c r="BB267" s="75">
        <f t="shared" ca="1" si="66"/>
        <v>0.25546810483810767</v>
      </c>
      <c r="BC267" s="75">
        <f t="shared" ca="1" si="67"/>
        <v>30.163155817780705</v>
      </c>
    </row>
    <row r="268" spans="1:55" x14ac:dyDescent="0.25">
      <c r="A268" s="1">
        <v>215</v>
      </c>
      <c r="B268" s="62">
        <f t="shared" ca="1" si="63"/>
        <v>0.81596902873477095</v>
      </c>
      <c r="C268" s="75">
        <f t="shared" ca="1" si="64"/>
        <v>43.033617689339607</v>
      </c>
      <c r="D268" s="75">
        <v>37.856135056379095</v>
      </c>
      <c r="E268" s="75">
        <f t="shared" ca="1" si="65"/>
        <v>27.93584080331302</v>
      </c>
      <c r="F268" s="75">
        <v>20.806057597824477</v>
      </c>
      <c r="AU268" s="1">
        <v>251</v>
      </c>
      <c r="AV268" s="75">
        <f t="shared" ca="1" si="59"/>
        <v>0.58608815659715041</v>
      </c>
      <c r="AW268" s="75">
        <f t="shared" ca="1" si="60"/>
        <v>37.966918403160562</v>
      </c>
      <c r="AX268" s="75">
        <f t="shared" ca="1" si="61"/>
        <v>25.69920574011099</v>
      </c>
      <c r="AY268" s="75">
        <v>38.030892600983393</v>
      </c>
      <c r="AZ268" s="75">
        <v>16.217238599469397</v>
      </c>
      <c r="BB268" s="75">
        <f t="shared" ca="1" si="66"/>
        <v>4.585458017121069E-2</v>
      </c>
      <c r="BC268" s="75">
        <f t="shared" ca="1" si="67"/>
        <v>21.424104774526146</v>
      </c>
    </row>
    <row r="269" spans="1:55" x14ac:dyDescent="0.25">
      <c r="A269" s="1">
        <v>216</v>
      </c>
      <c r="B269" s="62">
        <f t="shared" ca="1" si="63"/>
        <v>0.44767990997709894</v>
      </c>
      <c r="C269" s="75">
        <f t="shared" ca="1" si="64"/>
        <v>37.949705835472535</v>
      </c>
      <c r="D269" s="75">
        <v>34.659182434524801</v>
      </c>
      <c r="E269" s="75">
        <f t="shared" ca="1" si="65"/>
        <v>20.385848564365741</v>
      </c>
      <c r="F269" s="75">
        <v>15.537557446549773</v>
      </c>
      <c r="AU269" s="1">
        <v>252</v>
      </c>
      <c r="AV269" s="75">
        <f t="shared" ca="1" si="59"/>
        <v>0.32351041716416884</v>
      </c>
      <c r="AW269" s="75">
        <f t="shared" ca="1" si="60"/>
        <v>32.063392846903341</v>
      </c>
      <c r="AX269" s="75">
        <f t="shared" ca="1" si="61"/>
        <v>20.325303962312969</v>
      </c>
      <c r="AY269" s="75">
        <v>25.5935475490434</v>
      </c>
      <c r="AZ269" s="75">
        <v>23.662611070328698</v>
      </c>
      <c r="BB269" s="75">
        <f t="shared" ca="1" si="66"/>
        <v>0.94426572251434959</v>
      </c>
      <c r="BC269" s="75">
        <f t="shared" ca="1" si="67"/>
        <v>44.152000793477526</v>
      </c>
    </row>
    <row r="270" spans="1:55" x14ac:dyDescent="0.25">
      <c r="A270" s="1">
        <v>217</v>
      </c>
      <c r="B270" s="62">
        <f t="shared" ca="1" si="63"/>
        <v>0.8824366313716</v>
      </c>
      <c r="C270" s="75">
        <f t="shared" ca="1" si="64"/>
        <v>43.775028608105444</v>
      </c>
      <c r="D270" s="75">
        <v>41.655687535935641</v>
      </c>
      <c r="E270" s="75">
        <f t="shared" ca="1" si="65"/>
        <v>30.303567353425059</v>
      </c>
      <c r="F270" s="75">
        <v>16.715002898276719</v>
      </c>
      <c r="AU270" s="1">
        <v>253</v>
      </c>
      <c r="AV270" s="75">
        <f t="shared" ca="1" si="59"/>
        <v>0.60539082502866559</v>
      </c>
      <c r="AW270" s="75">
        <f t="shared" ca="1" si="60"/>
        <v>38.342059517656082</v>
      </c>
      <c r="AX270" s="75">
        <f t="shared" ca="1" si="61"/>
        <v>26.154622384409461</v>
      </c>
      <c r="AY270" s="75">
        <v>25.732804795741561</v>
      </c>
      <c r="AZ270" s="75">
        <v>17.410977493144877</v>
      </c>
      <c r="BB270" s="75">
        <f t="shared" ca="1" si="66"/>
        <v>2.4643488620135545E-2</v>
      </c>
      <c r="BC270" s="75">
        <f t="shared" ca="1" si="67"/>
        <v>19.709473405607255</v>
      </c>
    </row>
    <row r="271" spans="1:55" x14ac:dyDescent="0.25">
      <c r="A271" s="1">
        <v>218</v>
      </c>
      <c r="B271" s="62">
        <f t="shared" ca="1" si="63"/>
        <v>0.61652666308842752</v>
      </c>
      <c r="C271" s="75">
        <f t="shared" ca="1" si="64"/>
        <v>40.533197773548451</v>
      </c>
      <c r="D271" s="75">
        <v>34.175904527526491</v>
      </c>
      <c r="E271" s="75">
        <f t="shared" ca="1" si="65"/>
        <v>23.204526304725348</v>
      </c>
      <c r="F271" s="75">
        <v>19.917409657261672</v>
      </c>
      <c r="AU271" s="1">
        <v>254</v>
      </c>
      <c r="AV271" s="75">
        <f t="shared" ca="1" si="59"/>
        <v>2.7479469808970536E-2</v>
      </c>
      <c r="AW271" s="75">
        <f t="shared" ca="1" si="60"/>
        <v>19.973079813161405</v>
      </c>
      <c r="AX271" s="75">
        <f t="shared" ca="1" si="61"/>
        <v>15.415063340072425</v>
      </c>
      <c r="AY271" s="75">
        <v>23.064191019903745</v>
      </c>
      <c r="AZ271" s="75">
        <v>16.817559723854323</v>
      </c>
      <c r="BB271" t="s">
        <v>218</v>
      </c>
      <c r="BC271" s="87">
        <f ca="1">MIN(BC71:BC270)</f>
        <v>17.87443420370537</v>
      </c>
    </row>
    <row r="272" spans="1:55" x14ac:dyDescent="0.25">
      <c r="A272" s="1">
        <v>219</v>
      </c>
      <c r="B272" s="62">
        <f t="shared" ca="1" si="63"/>
        <v>0.39505514756971372</v>
      </c>
      <c r="C272" s="75">
        <f t="shared" ca="1" si="64"/>
        <v>37.012726097373722</v>
      </c>
      <c r="D272" s="75">
        <v>42.755746608469579</v>
      </c>
      <c r="E272" s="75">
        <f t="shared" ca="1" si="65"/>
        <v>19.627699293014381</v>
      </c>
      <c r="F272" s="75">
        <v>29.365619727507749</v>
      </c>
      <c r="AU272" s="1">
        <v>255</v>
      </c>
      <c r="AV272" s="75">
        <f t="shared" ca="1" si="59"/>
        <v>8.4511815623423692E-3</v>
      </c>
      <c r="AW272" s="75">
        <f t="shared" ca="1" si="60"/>
        <v>17.757909245444477</v>
      </c>
      <c r="AX272" s="75">
        <f t="shared" ca="1" si="61"/>
        <v>15.127036695468394</v>
      </c>
      <c r="AY272" s="75">
        <v>41.469672856912347</v>
      </c>
      <c r="AZ272" s="75">
        <v>23.929972955008665</v>
      </c>
      <c r="BB272" t="s">
        <v>226</v>
      </c>
      <c r="BC272" s="87">
        <f ca="1">MAX(BC71:BC270)</f>
        <v>44.955634210511235</v>
      </c>
    </row>
    <row r="273" spans="1:56" x14ac:dyDescent="0.25">
      <c r="A273" s="1">
        <v>220</v>
      </c>
      <c r="B273" s="62">
        <f t="shared" ca="1" si="63"/>
        <v>0.50543622106447661</v>
      </c>
      <c r="C273" s="75">
        <f t="shared" ca="1" si="64"/>
        <v>38.896999540898769</v>
      </c>
      <c r="D273" s="75">
        <v>42.258213224589099</v>
      </c>
      <c r="E273" s="75">
        <f t="shared" ca="1" si="65"/>
        <v>21.275593498155917</v>
      </c>
      <c r="F273" s="75">
        <v>25.826799104288501</v>
      </c>
      <c r="AU273" s="1">
        <v>256</v>
      </c>
      <c r="AV273" s="75">
        <f t="shared" ca="1" si="59"/>
        <v>0.7876476146033593</v>
      </c>
      <c r="AW273" s="75">
        <f t="shared" ca="1" si="60"/>
        <v>41.624854049234216</v>
      </c>
      <c r="AX273" s="75">
        <f t="shared" ca="1" si="61"/>
        <v>31.175487464037779</v>
      </c>
      <c r="AY273" s="75">
        <v>37.607851226222976</v>
      </c>
      <c r="AZ273" s="75">
        <v>21.711803678888632</v>
      </c>
      <c r="BB273" t="s">
        <v>227</v>
      </c>
      <c r="BC273">
        <f>INT(SQRT(200)+1)</f>
        <v>15</v>
      </c>
    </row>
    <row r="274" spans="1:56" x14ac:dyDescent="0.25">
      <c r="A274" s="1">
        <v>221</v>
      </c>
      <c r="B274" s="62">
        <f t="shared" ca="1" si="63"/>
        <v>0.866555801238163</v>
      </c>
      <c r="C274" s="75">
        <f t="shared" ca="1" si="64"/>
        <v>43.601365377880995</v>
      </c>
      <c r="D274" s="75">
        <v>41.730787794536532</v>
      </c>
      <c r="E274" s="75">
        <f t="shared" ca="1" si="65"/>
        <v>29.669564667758316</v>
      </c>
      <c r="F274" s="75">
        <v>24.432038831229363</v>
      </c>
      <c r="AU274" s="1">
        <v>257</v>
      </c>
      <c r="AV274" s="75">
        <f t="shared" ca="1" si="59"/>
        <v>0.14314407799359874</v>
      </c>
      <c r="AW274" s="75">
        <f t="shared" ca="1" si="60"/>
        <v>26.350315863192481</v>
      </c>
      <c r="AX274" s="75">
        <f t="shared" ca="1" si="61"/>
        <v>17.230046276492267</v>
      </c>
      <c r="AY274" s="75">
        <v>34.247582834999257</v>
      </c>
      <c r="AZ274" s="75">
        <v>38.055690395816612</v>
      </c>
      <c r="BB274" t="s">
        <v>103</v>
      </c>
      <c r="BC274">
        <f ca="1">(BC272-BC271)/(BC273-1)</f>
        <v>1.9343714290575618</v>
      </c>
    </row>
    <row r="275" spans="1:56" x14ac:dyDescent="0.25">
      <c r="A275" s="1">
        <v>222</v>
      </c>
      <c r="B275" s="62">
        <f t="shared" ca="1" si="63"/>
        <v>0.41688051930223535</v>
      </c>
      <c r="C275" s="75">
        <f t="shared" ca="1" si="64"/>
        <v>37.410856518004024</v>
      </c>
      <c r="D275" s="75">
        <v>38.980133730634201</v>
      </c>
      <c r="E275" s="75">
        <f t="shared" ca="1" si="65"/>
        <v>19.936573862365819</v>
      </c>
      <c r="F275" s="75">
        <v>20.963735657117457</v>
      </c>
      <c r="AU275" s="1">
        <v>258</v>
      </c>
      <c r="AV275" s="75">
        <f t="shared" ref="AV275:AV338" ca="1" si="68">RAND()</f>
        <v>0.33747720828797079</v>
      </c>
      <c r="AW275" s="75">
        <f t="shared" ref="AW275:AW338" ca="1" si="69">$R$2+($R$3-$R$2)*SQRT(AV275)</f>
        <v>32.427836568523752</v>
      </c>
      <c r="AX275" s="75">
        <f t="shared" ref="AX275:AX338" ca="1" si="70">$R$3-($R$3-$R$2)*SQRT(1-AV275)</f>
        <v>20.581349084340751</v>
      </c>
      <c r="AY275" s="75">
        <v>42.808604128289488</v>
      </c>
      <c r="AZ275" s="75">
        <v>34.955155074925912</v>
      </c>
      <c r="BC275" t="s">
        <v>229</v>
      </c>
    </row>
    <row r="276" spans="1:56" x14ac:dyDescent="0.25">
      <c r="A276" s="1">
        <v>223</v>
      </c>
      <c r="B276" s="62">
        <f t="shared" ca="1" si="63"/>
        <v>0.95125429341961498</v>
      </c>
      <c r="C276" s="75">
        <f t="shared" ca="1" si="64"/>
        <v>44.504400730945157</v>
      </c>
      <c r="D276" s="75">
        <v>43.274732442634033</v>
      </c>
      <c r="E276" s="75">
        <f t="shared" ca="1" si="65"/>
        <v>34.041106374916531</v>
      </c>
      <c r="F276" s="75">
        <v>16.461927400944873</v>
      </c>
      <c r="AU276" s="1">
        <v>259</v>
      </c>
      <c r="AV276" s="75">
        <f t="shared" ca="1" si="68"/>
        <v>6.6323982962147809E-2</v>
      </c>
      <c r="AW276" s="75">
        <f t="shared" ca="1" si="69"/>
        <v>22.726032919029858</v>
      </c>
      <c r="AX276" s="75">
        <f t="shared" ca="1" si="70"/>
        <v>16.011926325916946</v>
      </c>
      <c r="AY276" s="75">
        <v>43.172436764109847</v>
      </c>
      <c r="AZ276" s="75">
        <v>21.353481011381756</v>
      </c>
      <c r="BC276" s="88">
        <f ca="1">$BC$271</f>
        <v>17.87443420370537</v>
      </c>
      <c r="BD276" s="1">
        <f t="array" aca="1" ref="BD276:BD290" ca="1">FREQUENCY(BC71:BC270,BC276:BC290)</f>
        <v>1</v>
      </c>
    </row>
    <row r="277" spans="1:56" x14ac:dyDescent="0.25">
      <c r="A277" s="1">
        <v>224</v>
      </c>
      <c r="B277" s="62">
        <f t="shared" ca="1" si="63"/>
        <v>0.49164829934698784</v>
      </c>
      <c r="C277" s="75">
        <f t="shared" ca="1" si="64"/>
        <v>38.677695717426587</v>
      </c>
      <c r="D277" s="75">
        <v>38.842463536777615</v>
      </c>
      <c r="E277" s="75">
        <f t="shared" ca="1" si="65"/>
        <v>21.057140613065602</v>
      </c>
      <c r="F277" s="75">
        <v>26.855578592696894</v>
      </c>
      <c r="AU277" s="1">
        <v>260</v>
      </c>
      <c r="AV277" s="75">
        <f t="shared" ca="1" si="68"/>
        <v>0.48899420054392373</v>
      </c>
      <c r="AW277" s="75">
        <f t="shared" ca="1" si="69"/>
        <v>35.978436083024192</v>
      </c>
      <c r="AX277" s="75">
        <f t="shared" ca="1" si="70"/>
        <v>23.55459910585795</v>
      </c>
      <c r="AY277" s="75">
        <v>40.389331139096385</v>
      </c>
      <c r="AZ277" s="75">
        <v>40.9946232216436</v>
      </c>
      <c r="BC277" s="88">
        <f ca="1">BC276+$BC$274</f>
        <v>19.808805632762933</v>
      </c>
      <c r="BD277" s="1">
        <f ca="1"/>
        <v>9</v>
      </c>
    </row>
    <row r="278" spans="1:56" x14ac:dyDescent="0.25">
      <c r="A278" s="1">
        <v>225</v>
      </c>
      <c r="B278" s="62">
        <f t="shared" ca="1" si="63"/>
        <v>0.71427376534462106</v>
      </c>
      <c r="C278" s="75">
        <f t="shared" ca="1" si="64"/>
        <v>41.816956515253608</v>
      </c>
      <c r="D278" s="75">
        <v>42.085211604144085</v>
      </c>
      <c r="E278" s="75">
        <f t="shared" ca="1" si="65"/>
        <v>25.240711874430968</v>
      </c>
      <c r="F278" s="75">
        <v>37.644937570931134</v>
      </c>
      <c r="AU278" s="1">
        <v>261</v>
      </c>
      <c r="AV278" s="75">
        <f t="shared" ca="1" si="68"/>
        <v>0.51571996249159024</v>
      </c>
      <c r="AW278" s="75">
        <f t="shared" ca="1" si="69"/>
        <v>36.544093534944352</v>
      </c>
      <c r="AX278" s="75">
        <f t="shared" ca="1" si="70"/>
        <v>24.122930431749559</v>
      </c>
      <c r="AY278" s="75">
        <v>26.533547056336545</v>
      </c>
      <c r="AZ278" s="75">
        <v>15.325752606250187</v>
      </c>
      <c r="BC278" s="88">
        <f t="shared" ref="BC278:BC288" ca="1" si="71">BC277+$BC$274</f>
        <v>21.743177061820496</v>
      </c>
      <c r="BD278" s="1">
        <f ca="1"/>
        <v>7</v>
      </c>
    </row>
    <row r="279" spans="1:56" x14ac:dyDescent="0.25">
      <c r="A279" s="1">
        <v>226</v>
      </c>
      <c r="B279" s="62">
        <f t="shared" ca="1" si="63"/>
        <v>0.52522035768712938</v>
      </c>
      <c r="C279" s="75">
        <f t="shared" ca="1" si="64"/>
        <v>39.204815230121589</v>
      </c>
      <c r="D279" s="75">
        <v>40.392213134144498</v>
      </c>
      <c r="E279" s="75">
        <f t="shared" ca="1" si="65"/>
        <v>21.596258942757931</v>
      </c>
      <c r="F279" s="75">
        <v>19.593438875021295</v>
      </c>
      <c r="AU279" s="1">
        <v>262</v>
      </c>
      <c r="AV279" s="75">
        <f t="shared" ca="1" si="68"/>
        <v>0.72539250885087103</v>
      </c>
      <c r="AW279" s="75">
        <f t="shared" ca="1" si="69"/>
        <v>40.550993287263495</v>
      </c>
      <c r="AX279" s="75">
        <f t="shared" ca="1" si="70"/>
        <v>29.27909856165315</v>
      </c>
      <c r="AY279" s="75">
        <v>39.116503691918979</v>
      </c>
      <c r="AZ279" s="75">
        <v>27.462956941974078</v>
      </c>
      <c r="BC279" s="88">
        <f t="shared" ca="1" si="71"/>
        <v>23.67754849087806</v>
      </c>
      <c r="BD279" s="1">
        <f ca="1"/>
        <v>4</v>
      </c>
    </row>
    <row r="280" spans="1:56" x14ac:dyDescent="0.25">
      <c r="A280" s="1">
        <v>227</v>
      </c>
      <c r="B280" s="62">
        <f t="shared" ca="1" si="63"/>
        <v>0.20437665241162173</v>
      </c>
      <c r="C280" s="75">
        <f t="shared" ca="1" si="64"/>
        <v>32.671158211173278</v>
      </c>
      <c r="D280" s="75">
        <v>35.337639002796259</v>
      </c>
      <c r="E280" s="75">
        <f t="shared" ca="1" si="65"/>
        <v>17.201346447867184</v>
      </c>
      <c r="F280" s="75">
        <v>26.706376386263681</v>
      </c>
      <c r="AU280" s="1">
        <v>263</v>
      </c>
      <c r="AV280" s="75">
        <f t="shared" ca="1" si="68"/>
        <v>0.81179353867323278</v>
      </c>
      <c r="AW280" s="75">
        <f t="shared" ca="1" si="69"/>
        <v>42.029875782287817</v>
      </c>
      <c r="AX280" s="75">
        <f t="shared" ca="1" si="70"/>
        <v>31.985169413546309</v>
      </c>
      <c r="AY280" s="75">
        <v>40.450098310891498</v>
      </c>
      <c r="AZ280" s="75">
        <v>33.16284337043281</v>
      </c>
      <c r="BC280" s="88">
        <f t="shared" ca="1" si="71"/>
        <v>25.611919919935623</v>
      </c>
      <c r="BD280" s="1">
        <f ca="1"/>
        <v>7</v>
      </c>
    </row>
    <row r="281" spans="1:56" x14ac:dyDescent="0.25">
      <c r="A281" s="1">
        <v>228</v>
      </c>
      <c r="B281" s="62">
        <f t="shared" ca="1" si="63"/>
        <v>0.61764251305648854</v>
      </c>
      <c r="C281" s="75">
        <f t="shared" ca="1" si="64"/>
        <v>40.548592645152418</v>
      </c>
      <c r="D281" s="75">
        <v>43.991667082455145</v>
      </c>
      <c r="E281" s="75">
        <f t="shared" ca="1" si="65"/>
        <v>23.22568736438901</v>
      </c>
      <c r="F281" s="75">
        <v>29.309903739561193</v>
      </c>
      <c r="AU281" s="1">
        <v>264</v>
      </c>
      <c r="AV281" s="75">
        <f t="shared" ca="1" si="68"/>
        <v>0.78591513575486793</v>
      </c>
      <c r="AW281" s="75">
        <f t="shared" ca="1" si="69"/>
        <v>41.595556436731698</v>
      </c>
      <c r="AX281" s="75">
        <f t="shared" ca="1" si="70"/>
        <v>31.119208314342483</v>
      </c>
      <c r="AY281" s="75">
        <v>26.064179729373414</v>
      </c>
      <c r="AZ281" s="75">
        <v>38.689872054295407</v>
      </c>
      <c r="BC281" s="88">
        <f t="shared" ca="1" si="71"/>
        <v>27.546291348993186</v>
      </c>
      <c r="BD281" s="1">
        <f ca="1"/>
        <v>10</v>
      </c>
    </row>
    <row r="282" spans="1:56" x14ac:dyDescent="0.25">
      <c r="A282" s="1">
        <v>229</v>
      </c>
      <c r="B282" s="62">
        <f t="shared" ca="1" si="63"/>
        <v>2.8977788270074578E-2</v>
      </c>
      <c r="C282" s="75">
        <f t="shared" ca="1" si="64"/>
        <v>24.214596721832145</v>
      </c>
      <c r="D282" s="75">
        <v>38.136697947968401</v>
      </c>
      <c r="E282" s="75">
        <f t="shared" ca="1" si="65"/>
        <v>15.292622873967005</v>
      </c>
      <c r="F282" s="75">
        <v>16.55372861030472</v>
      </c>
      <c r="AU282" s="1">
        <v>265</v>
      </c>
      <c r="AV282" s="75">
        <f t="shared" ca="1" si="68"/>
        <v>0.48455704877233374</v>
      </c>
      <c r="AW282" s="75">
        <f t="shared" ca="1" si="69"/>
        <v>35.883039622983532</v>
      </c>
      <c r="AX282" s="75">
        <f t="shared" ca="1" si="70"/>
        <v>23.46169328603338</v>
      </c>
      <c r="AY282" s="75">
        <v>38.591410918844375</v>
      </c>
      <c r="AZ282" s="75">
        <v>28.307274725690007</v>
      </c>
      <c r="BC282" s="88">
        <f t="shared" ca="1" si="71"/>
        <v>29.48066277805075</v>
      </c>
      <c r="BD282" s="1">
        <f ca="1"/>
        <v>11</v>
      </c>
    </row>
    <row r="283" spans="1:56" x14ac:dyDescent="0.25">
      <c r="A283" s="1">
        <v>230</v>
      </c>
      <c r="B283" s="62">
        <f t="shared" ca="1" si="63"/>
        <v>0.18975096122308943</v>
      </c>
      <c r="C283" s="75">
        <f t="shared" ca="1" si="64"/>
        <v>32.239152688010726</v>
      </c>
      <c r="D283" s="75">
        <v>41.956082053874972</v>
      </c>
      <c r="E283" s="75">
        <f t="shared" ca="1" si="65"/>
        <v>17.03204173496621</v>
      </c>
      <c r="F283" s="75">
        <v>17.493682820343388</v>
      </c>
      <c r="AU283" s="1">
        <v>266</v>
      </c>
      <c r="AV283" s="75">
        <f t="shared" ca="1" si="68"/>
        <v>0.46675434205091293</v>
      </c>
      <c r="AW283" s="75">
        <f t="shared" ca="1" si="69"/>
        <v>35.49582659581754</v>
      </c>
      <c r="AX283" s="75">
        <f t="shared" ca="1" si="70"/>
        <v>23.092898590772478</v>
      </c>
      <c r="AY283" s="75">
        <v>36.118196943841809</v>
      </c>
      <c r="AZ283" s="75">
        <v>15.824625724702369</v>
      </c>
      <c r="BC283" s="88">
        <f t="shared" ca="1" si="71"/>
        <v>31.415034207108313</v>
      </c>
      <c r="BD283" s="1">
        <f ca="1"/>
        <v>11</v>
      </c>
    </row>
    <row r="284" spans="1:56" x14ac:dyDescent="0.25">
      <c r="A284" s="1">
        <v>231</v>
      </c>
      <c r="B284" s="62">
        <f t="shared" ca="1" si="63"/>
        <v>0.33957951561111177</v>
      </c>
      <c r="C284" s="75">
        <f t="shared" ca="1" si="64"/>
        <v>35.929960861509969</v>
      </c>
      <c r="D284" s="75">
        <v>42.291768724484584</v>
      </c>
      <c r="E284" s="75">
        <f t="shared" ca="1" si="65"/>
        <v>18.874691158279688</v>
      </c>
      <c r="F284" s="75">
        <v>24.781543060791613</v>
      </c>
      <c r="AU284" s="1">
        <v>267</v>
      </c>
      <c r="AV284" s="75">
        <f t="shared" ca="1" si="68"/>
        <v>0.57319104411846644</v>
      </c>
      <c r="AW284" s="75">
        <f t="shared" ca="1" si="69"/>
        <v>37.712814438255329</v>
      </c>
      <c r="AX284" s="75">
        <f t="shared" ca="1" si="70"/>
        <v>25.400814805370601</v>
      </c>
      <c r="AY284" s="75">
        <v>42.505825357728284</v>
      </c>
      <c r="AZ284" s="75">
        <v>27.599108207470415</v>
      </c>
      <c r="BC284" s="88">
        <f t="shared" ca="1" si="71"/>
        <v>33.349405636165876</v>
      </c>
      <c r="BD284" s="1">
        <f ca="1"/>
        <v>22</v>
      </c>
    </row>
    <row r="285" spans="1:56" x14ac:dyDescent="0.25">
      <c r="A285" s="1">
        <v>232</v>
      </c>
      <c r="B285" s="62">
        <f t="shared" ca="1" si="63"/>
        <v>0.19195428112303625</v>
      </c>
      <c r="C285" s="75">
        <f t="shared" ca="1" si="64"/>
        <v>32.305621025667008</v>
      </c>
      <c r="D285" s="75">
        <v>40.190993547144814</v>
      </c>
      <c r="E285" s="75">
        <f t="shared" ca="1" si="65"/>
        <v>17.057415950134679</v>
      </c>
      <c r="F285" s="75">
        <v>18.002459809022525</v>
      </c>
      <c r="AU285" s="1">
        <v>268</v>
      </c>
      <c r="AV285" s="75">
        <f t="shared" ca="1" si="68"/>
        <v>0.90669778438517123</v>
      </c>
      <c r="AW285" s="75">
        <f t="shared" ca="1" si="69"/>
        <v>43.566203912082088</v>
      </c>
      <c r="AX285" s="75">
        <f t="shared" ca="1" si="70"/>
        <v>35.836376587105626</v>
      </c>
      <c r="AY285" s="75">
        <v>25.678522555726509</v>
      </c>
      <c r="AZ285" s="75">
        <v>25.465277408317036</v>
      </c>
      <c r="BC285" s="88">
        <f ca="1">BC284+$BC$274</f>
        <v>35.28377706522344</v>
      </c>
      <c r="BD285" s="1">
        <f ca="1"/>
        <v>12</v>
      </c>
    </row>
    <row r="286" spans="1:56" x14ac:dyDescent="0.25">
      <c r="A286" s="1">
        <v>233</v>
      </c>
      <c r="B286" s="62">
        <f t="shared" ca="1" si="63"/>
        <v>0.48765912077844098</v>
      </c>
      <c r="C286" s="75">
        <f t="shared" ca="1" si="64"/>
        <v>38.613482350010074</v>
      </c>
      <c r="D286" s="75">
        <v>21.892630145403537</v>
      </c>
      <c r="E286" s="75">
        <f t="shared" ca="1" si="65"/>
        <v>20.994674943759854</v>
      </c>
      <c r="F286" s="75">
        <v>19.422848907851286</v>
      </c>
      <c r="AU286" s="1">
        <v>269</v>
      </c>
      <c r="AV286" s="75">
        <f t="shared" ca="1" si="68"/>
        <v>0.91414547175680683</v>
      </c>
      <c r="AW286" s="75">
        <f t="shared" ca="1" si="69"/>
        <v>43.683286502441206</v>
      </c>
      <c r="AX286" s="75">
        <f t="shared" ca="1" si="70"/>
        <v>36.209716988692918</v>
      </c>
      <c r="AY286" s="75">
        <v>25.058845887218347</v>
      </c>
      <c r="AZ286" s="75">
        <v>19.701493210434183</v>
      </c>
      <c r="BC286" s="88">
        <f t="shared" ca="1" si="71"/>
        <v>37.218148494281003</v>
      </c>
      <c r="BD286" s="1">
        <f ca="1"/>
        <v>21</v>
      </c>
    </row>
    <row r="287" spans="1:56" x14ac:dyDescent="0.25">
      <c r="A287" s="1">
        <v>234</v>
      </c>
      <c r="B287" s="62">
        <f t="shared" ca="1" si="63"/>
        <v>0.63353809448628096</v>
      </c>
      <c r="C287" s="75">
        <f t="shared" ca="1" si="64"/>
        <v>40.765910825865262</v>
      </c>
      <c r="D287" s="75">
        <v>39.900500944948327</v>
      </c>
      <c r="E287" s="75">
        <f t="shared" ca="1" si="65"/>
        <v>23.531706046070234</v>
      </c>
      <c r="F287" s="75">
        <v>23.539612688693357</v>
      </c>
      <c r="AU287" s="1">
        <v>270</v>
      </c>
      <c r="AV287" s="75">
        <f t="shared" ca="1" si="68"/>
        <v>0.29382190973783517</v>
      </c>
      <c r="AW287" s="75">
        <f t="shared" ca="1" si="69"/>
        <v>31.261602589045509</v>
      </c>
      <c r="AX287" s="75">
        <f t="shared" ca="1" si="70"/>
        <v>19.789679073126649</v>
      </c>
      <c r="AY287" s="75">
        <v>31.593953082894764</v>
      </c>
      <c r="AZ287" s="75">
        <v>30.129469284723989</v>
      </c>
      <c r="BC287" s="88">
        <f ca="1">BC286+$BC$274</f>
        <v>39.152519923338566</v>
      </c>
      <c r="BD287" s="1">
        <f ca="1"/>
        <v>18</v>
      </c>
    </row>
    <row r="288" spans="1:56" x14ac:dyDescent="0.25">
      <c r="A288" s="1">
        <v>235</v>
      </c>
      <c r="B288" s="62">
        <f t="shared" ca="1" si="63"/>
        <v>0.30614487258230472</v>
      </c>
      <c r="C288" s="75">
        <f t="shared" ca="1" si="64"/>
        <v>35.219182150929853</v>
      </c>
      <c r="D288" s="75">
        <v>43.27275149777887</v>
      </c>
      <c r="E288" s="75">
        <f t="shared" ca="1" si="65"/>
        <v>18.441052810658672</v>
      </c>
      <c r="F288" s="75">
        <v>24.278659547032333</v>
      </c>
      <c r="AU288" s="1">
        <v>271</v>
      </c>
      <c r="AV288" s="75">
        <f t="shared" ca="1" si="68"/>
        <v>0.71962592476776266</v>
      </c>
      <c r="AW288" s="75">
        <f t="shared" ca="1" si="69"/>
        <v>40.44923048524231</v>
      </c>
      <c r="AX288" s="75">
        <f t="shared" ca="1" si="70"/>
        <v>29.114891636850139</v>
      </c>
      <c r="AY288" s="75">
        <v>44.148122421275332</v>
      </c>
      <c r="AZ288" s="75">
        <v>24.554881859530855</v>
      </c>
      <c r="BC288" s="88">
        <f t="shared" ca="1" si="71"/>
        <v>41.08689135239613</v>
      </c>
      <c r="BD288" s="1">
        <f ca="1"/>
        <v>19</v>
      </c>
    </row>
    <row r="289" spans="1:56" x14ac:dyDescent="0.25">
      <c r="A289" s="1">
        <v>236</v>
      </c>
      <c r="B289" s="62">
        <f t="shared" ca="1" si="63"/>
        <v>0.98350645916843182</v>
      </c>
      <c r="C289" s="75">
        <f t="shared" ca="1" si="64"/>
        <v>44.834149400586966</v>
      </c>
      <c r="D289" s="75">
        <v>26.403307855927665</v>
      </c>
      <c r="E289" s="75">
        <f t="shared" ca="1" si="65"/>
        <v>37.363531675041742</v>
      </c>
      <c r="F289" s="75">
        <v>36.219911938382928</v>
      </c>
      <c r="AU289" s="1">
        <v>272</v>
      </c>
      <c r="AV289" s="75">
        <f t="shared" ca="1" si="68"/>
        <v>0.15701547349196765</v>
      </c>
      <c r="AW289" s="75">
        <f t="shared" ca="1" si="69"/>
        <v>26.887553412825149</v>
      </c>
      <c r="AX289" s="75">
        <f t="shared" ca="1" si="70"/>
        <v>17.455743359872113</v>
      </c>
      <c r="AY289" s="75">
        <v>37.177213110901654</v>
      </c>
      <c r="AZ289" s="75">
        <v>24.865947792643077</v>
      </c>
      <c r="BC289" s="88">
        <f ca="1">BC288+$BC$274</f>
        <v>43.021262781453693</v>
      </c>
      <c r="BD289" s="1">
        <f ca="1"/>
        <v>25</v>
      </c>
    </row>
    <row r="290" spans="1:56" x14ac:dyDescent="0.25">
      <c r="A290" s="1">
        <v>237</v>
      </c>
      <c r="B290" s="62">
        <f t="shared" ca="1" si="63"/>
        <v>0.30189768233448044</v>
      </c>
      <c r="C290" s="75">
        <f t="shared" ca="1" si="64"/>
        <v>35.125245230271574</v>
      </c>
      <c r="D290" s="75">
        <v>42.749074137346085</v>
      </c>
      <c r="E290" s="75">
        <f t="shared" ca="1" si="65"/>
        <v>18.386972585778778</v>
      </c>
      <c r="F290" s="75">
        <v>16.984509226021302</v>
      </c>
      <c r="AU290" s="1">
        <v>273</v>
      </c>
      <c r="AV290" s="75">
        <f t="shared" ca="1" si="68"/>
        <v>0.72797426870902937</v>
      </c>
      <c r="AW290" s="75">
        <f t="shared" ca="1" si="69"/>
        <v>40.596422442171999</v>
      </c>
      <c r="AX290" s="75">
        <f t="shared" ca="1" si="70"/>
        <v>29.353174182541892</v>
      </c>
      <c r="AY290" s="75">
        <v>37.906600403024655</v>
      </c>
      <c r="AZ290" s="75">
        <v>38.82743453013029</v>
      </c>
      <c r="BC290" s="88">
        <f ca="1">BC289+$BC$274</f>
        <v>44.955634210511256</v>
      </c>
      <c r="BD290" s="1">
        <f ca="1"/>
        <v>23</v>
      </c>
    </row>
    <row r="291" spans="1:56" x14ac:dyDescent="0.25">
      <c r="A291" s="1">
        <v>238</v>
      </c>
      <c r="B291" s="62">
        <f t="shared" ca="1" si="63"/>
        <v>0.5308343423927806</v>
      </c>
      <c r="C291" s="75">
        <f t="shared" ca="1" si="64"/>
        <v>39.290750059538439</v>
      </c>
      <c r="D291" s="75">
        <v>41.521184481145866</v>
      </c>
      <c r="E291" s="75">
        <f t="shared" ca="1" si="65"/>
        <v>21.688870001275369</v>
      </c>
      <c r="F291" s="75">
        <v>20.73047595495629</v>
      </c>
      <c r="AU291" s="1">
        <v>274</v>
      </c>
      <c r="AV291" s="75">
        <f t="shared" ca="1" si="68"/>
        <v>0.1449370866436267</v>
      </c>
      <c r="AW291" s="75">
        <f t="shared" ca="1" si="69"/>
        <v>26.421181111394041</v>
      </c>
      <c r="AX291" s="75">
        <f t="shared" ca="1" si="70"/>
        <v>17.259116416005494</v>
      </c>
      <c r="AY291" s="75">
        <v>23.852859886823886</v>
      </c>
      <c r="AZ291" s="75">
        <v>24.703169190628902</v>
      </c>
    </row>
    <row r="292" spans="1:56" x14ac:dyDescent="0.25">
      <c r="A292" s="1">
        <v>239</v>
      </c>
      <c r="B292" s="62">
        <f t="shared" ca="1" si="63"/>
        <v>0.80383964184865919</v>
      </c>
      <c r="C292" s="75">
        <f t="shared" ca="1" si="64"/>
        <v>42.894017006455485</v>
      </c>
      <c r="D292" s="75">
        <v>23.560474422351597</v>
      </c>
      <c r="E292" s="75">
        <f t="shared" ca="1" si="65"/>
        <v>27.568891614491612</v>
      </c>
      <c r="F292" s="75">
        <v>16.105073191422775</v>
      </c>
      <c r="AU292" s="1">
        <v>275</v>
      </c>
      <c r="AV292" s="75">
        <f t="shared" ca="1" si="68"/>
        <v>0.41889830158872321</v>
      </c>
      <c r="AW292" s="75">
        <f t="shared" ca="1" si="69"/>
        <v>34.416705988139462</v>
      </c>
      <c r="AX292" s="75">
        <f t="shared" ca="1" si="70"/>
        <v>22.130991963573297</v>
      </c>
      <c r="AY292" s="75">
        <v>21.53112951651239</v>
      </c>
      <c r="AZ292" s="75">
        <v>21.908558373714353</v>
      </c>
    </row>
    <row r="293" spans="1:56" x14ac:dyDescent="0.25">
      <c r="A293" s="1">
        <v>240</v>
      </c>
      <c r="B293" s="62">
        <f t="shared" ca="1" si="63"/>
        <v>0.21242666619808259</v>
      </c>
      <c r="C293" s="75">
        <f t="shared" ca="1" si="64"/>
        <v>32.900188285264178</v>
      </c>
      <c r="D293" s="75">
        <v>39.691154559563074</v>
      </c>
      <c r="E293" s="75">
        <f t="shared" ca="1" si="65"/>
        <v>17.295418825336565</v>
      </c>
      <c r="F293" s="75">
        <v>21.389745231534278</v>
      </c>
      <c r="AU293" s="1">
        <v>276</v>
      </c>
      <c r="AV293" s="75">
        <f t="shared" ca="1" si="68"/>
        <v>0.71739377981923458</v>
      </c>
      <c r="AW293" s="75">
        <f t="shared" ca="1" si="69"/>
        <v>40.40973045581773</v>
      </c>
      <c r="AX293" s="75">
        <f t="shared" ca="1" si="70"/>
        <v>29.051783856409244</v>
      </c>
      <c r="AY293" s="75">
        <v>40.11185810508664</v>
      </c>
      <c r="AZ293" s="75">
        <v>16.805970028487486</v>
      </c>
    </row>
    <row r="294" spans="1:56" x14ac:dyDescent="0.25">
      <c r="A294" s="1">
        <v>241</v>
      </c>
      <c r="B294" s="62">
        <f t="shared" ca="1" si="63"/>
        <v>0.33509591370255598</v>
      </c>
      <c r="C294" s="75">
        <f t="shared" ca="1" si="64"/>
        <v>35.837436947069023</v>
      </c>
      <c r="D294" s="75">
        <v>42.818394808769078</v>
      </c>
      <c r="E294" s="75">
        <f t="shared" ca="1" si="65"/>
        <v>18.815702779106996</v>
      </c>
      <c r="F294" s="75">
        <v>24.949803774347934</v>
      </c>
      <c r="AU294" s="1">
        <v>277</v>
      </c>
      <c r="AV294" s="75">
        <f t="shared" ca="1" si="68"/>
        <v>0.83622904460284742</v>
      </c>
      <c r="AW294" s="75">
        <f t="shared" ca="1" si="69"/>
        <v>42.433668003797138</v>
      </c>
      <c r="AX294" s="75">
        <f t="shared" ca="1" si="70"/>
        <v>32.859412705415053</v>
      </c>
      <c r="AY294" s="75">
        <v>33.529727731743549</v>
      </c>
      <c r="AZ294" s="75">
        <v>27.465927392048457</v>
      </c>
    </row>
    <row r="295" spans="1:56" x14ac:dyDescent="0.25">
      <c r="A295" s="1">
        <v>242</v>
      </c>
      <c r="B295" s="62">
        <f t="shared" ca="1" si="63"/>
        <v>0.6717936435884222</v>
      </c>
      <c r="C295" s="75">
        <f t="shared" ca="1" si="64"/>
        <v>41.274424856064421</v>
      </c>
      <c r="D295" s="75">
        <v>41.940900795335409</v>
      </c>
      <c r="E295" s="75">
        <f t="shared" ca="1" si="65"/>
        <v>24.306358676207839</v>
      </c>
      <c r="F295" s="75">
        <v>26.150003240960238</v>
      </c>
      <c r="AU295" s="1">
        <v>278</v>
      </c>
      <c r="AV295" s="75">
        <f t="shared" ca="1" si="68"/>
        <v>0.22265464734711649</v>
      </c>
      <c r="AW295" s="75">
        <f t="shared" ca="1" si="69"/>
        <v>29.155888619666548</v>
      </c>
      <c r="AX295" s="75">
        <f t="shared" ca="1" si="70"/>
        <v>18.549842771968343</v>
      </c>
      <c r="AY295" s="75">
        <v>43.047467175025957</v>
      </c>
      <c r="AZ295" s="75">
        <v>20.128122094331026</v>
      </c>
    </row>
    <row r="296" spans="1:56" x14ac:dyDescent="0.25">
      <c r="A296" s="1">
        <v>243</v>
      </c>
      <c r="B296" s="62">
        <f t="shared" ca="1" si="63"/>
        <v>0.61923464647352466</v>
      </c>
      <c r="C296" s="75">
        <f t="shared" ca="1" si="64"/>
        <v>40.570526512281724</v>
      </c>
      <c r="D296" s="75">
        <v>39.726292259405845</v>
      </c>
      <c r="E296" s="75">
        <f t="shared" ca="1" si="65"/>
        <v>23.255952096686123</v>
      </c>
      <c r="F296" s="75">
        <v>19.22928988425544</v>
      </c>
      <c r="AU296" s="1">
        <v>279</v>
      </c>
      <c r="AV296" s="75">
        <f t="shared" ca="1" si="68"/>
        <v>0.95676602381824982</v>
      </c>
      <c r="AW296" s="75">
        <f t="shared" ca="1" si="69"/>
        <v>44.344325199881915</v>
      </c>
      <c r="AX296" s="75">
        <f t="shared" ca="1" si="70"/>
        <v>38.762165554972213</v>
      </c>
      <c r="AY296" s="75">
        <v>40.068333577111957</v>
      </c>
      <c r="AZ296" s="75">
        <v>43.222854122235397</v>
      </c>
    </row>
    <row r="297" spans="1:56" x14ac:dyDescent="0.25">
      <c r="A297" s="1">
        <v>244</v>
      </c>
      <c r="B297" s="62">
        <f t="shared" ca="1" si="63"/>
        <v>0.68993986551505349</v>
      </c>
      <c r="C297" s="75">
        <f t="shared" ca="1" si="64"/>
        <v>41.508897626374988</v>
      </c>
      <c r="D297" s="75">
        <v>28.069789732637894</v>
      </c>
      <c r="E297" s="75">
        <f t="shared" ca="1" si="65"/>
        <v>24.694988876470386</v>
      </c>
      <c r="F297" s="75">
        <v>28.775556357862129</v>
      </c>
      <c r="AU297" s="1">
        <v>280</v>
      </c>
      <c r="AV297" s="75">
        <f t="shared" ca="1" si="68"/>
        <v>0.35061507318690277</v>
      </c>
      <c r="AW297" s="75">
        <f t="shared" ca="1" si="69"/>
        <v>32.763827455484147</v>
      </c>
      <c r="AX297" s="75">
        <f t="shared" ca="1" si="70"/>
        <v>20.824673029475122</v>
      </c>
      <c r="AY297" s="75">
        <v>42.73773699517794</v>
      </c>
      <c r="AZ297" s="75">
        <v>28.135048361156873</v>
      </c>
    </row>
    <row r="298" spans="1:56" x14ac:dyDescent="0.25">
      <c r="A298" s="1">
        <v>245</v>
      </c>
      <c r="B298" s="62">
        <f t="shared" ca="1" si="63"/>
        <v>0.93575779464737607</v>
      </c>
      <c r="C298" s="75">
        <f t="shared" ca="1" si="64"/>
        <v>44.343308021585656</v>
      </c>
      <c r="D298" s="75">
        <v>39.969171065726186</v>
      </c>
      <c r="E298" s="75">
        <f t="shared" ca="1" si="65"/>
        <v>32.984881221582306</v>
      </c>
      <c r="F298" s="75">
        <v>21.297356526042275</v>
      </c>
      <c r="AU298" s="1">
        <v>281</v>
      </c>
      <c r="AV298" s="75">
        <f t="shared" ca="1" si="68"/>
        <v>0.2331478475943537</v>
      </c>
      <c r="AW298" s="75">
        <f t="shared" ca="1" si="69"/>
        <v>29.485615721636357</v>
      </c>
      <c r="AX298" s="75">
        <f t="shared" ca="1" si="70"/>
        <v>18.728971524413407</v>
      </c>
      <c r="AY298" s="75">
        <v>42.97683119571596</v>
      </c>
      <c r="AZ298" s="75">
        <v>19.446316147783371</v>
      </c>
    </row>
    <row r="299" spans="1:56" x14ac:dyDescent="0.25">
      <c r="A299" s="1">
        <v>246</v>
      </c>
      <c r="B299" s="62">
        <f t="shared" ca="1" si="63"/>
        <v>0.41911403695184679</v>
      </c>
      <c r="C299" s="75">
        <f t="shared" ca="1" si="64"/>
        <v>37.450808745094065</v>
      </c>
      <c r="D299" s="75">
        <v>21.994568078359688</v>
      </c>
      <c r="E299" s="75">
        <f t="shared" ca="1" si="65"/>
        <v>19.968614882950892</v>
      </c>
      <c r="F299" s="75">
        <v>21.477042441881618</v>
      </c>
      <c r="AU299" s="1">
        <v>282</v>
      </c>
      <c r="AV299" s="75">
        <f t="shared" ca="1" si="68"/>
        <v>0.65583416994189436</v>
      </c>
      <c r="AW299" s="75">
        <f t="shared" ca="1" si="69"/>
        <v>39.295076722408282</v>
      </c>
      <c r="AX299" s="75">
        <f t="shared" ca="1" si="70"/>
        <v>27.400305484120043</v>
      </c>
      <c r="AY299" s="75">
        <v>39.820182346078383</v>
      </c>
      <c r="AZ299" s="75">
        <v>15.191603025241815</v>
      </c>
    </row>
    <row r="300" spans="1:56" x14ac:dyDescent="0.25">
      <c r="A300" s="1">
        <v>247</v>
      </c>
      <c r="B300" s="62">
        <f t="shared" ca="1" si="63"/>
        <v>0.29126897238747207</v>
      </c>
      <c r="C300" s="75">
        <f t="shared" ca="1" si="64"/>
        <v>34.886239364804808</v>
      </c>
      <c r="D300" s="75">
        <v>32.011335800933509</v>
      </c>
      <c r="E300" s="75">
        <f t="shared" ca="1" si="65"/>
        <v>18.252589882188452</v>
      </c>
      <c r="F300" s="75">
        <v>16.931323384668872</v>
      </c>
      <c r="AU300" s="1">
        <v>283</v>
      </c>
      <c r="AV300" s="75">
        <f t="shared" ca="1" si="68"/>
        <v>0.1549634750121669</v>
      </c>
      <c r="AW300" s="75">
        <f t="shared" ca="1" si="69"/>
        <v>26.809620125598883</v>
      </c>
      <c r="AX300" s="75">
        <f t="shared" ca="1" si="70"/>
        <v>17.422239530936348</v>
      </c>
      <c r="AY300" s="75">
        <v>42.249912117457633</v>
      </c>
      <c r="AZ300" s="75">
        <v>31.52219164428902</v>
      </c>
    </row>
    <row r="301" spans="1:56" x14ac:dyDescent="0.25">
      <c r="A301" s="1">
        <v>248</v>
      </c>
      <c r="B301" s="62">
        <f t="shared" ca="1" si="63"/>
        <v>0.43107496989722116</v>
      </c>
      <c r="C301" s="75">
        <f t="shared" ca="1" si="64"/>
        <v>37.662380318261526</v>
      </c>
      <c r="D301" s="75">
        <v>24.040456107214112</v>
      </c>
      <c r="E301" s="75">
        <f t="shared" ca="1" si="65"/>
        <v>20.141613561228887</v>
      </c>
      <c r="F301" s="75">
        <v>25.869657056460397</v>
      </c>
      <c r="AU301" s="1">
        <v>284</v>
      </c>
      <c r="AV301" s="75">
        <f t="shared" ca="1" si="68"/>
        <v>0.19492554835294817</v>
      </c>
      <c r="AW301" s="75">
        <f t="shared" ca="1" si="69"/>
        <v>28.245112061347513</v>
      </c>
      <c r="AX301" s="75">
        <f t="shared" ca="1" si="70"/>
        <v>18.082217652965046</v>
      </c>
      <c r="AY301" s="75">
        <v>31.379064106561497</v>
      </c>
      <c r="AZ301" s="75">
        <v>25.726118311687109</v>
      </c>
    </row>
    <row r="302" spans="1:56" x14ac:dyDescent="0.25">
      <c r="A302" s="1">
        <v>249</v>
      </c>
      <c r="B302" s="62">
        <f t="shared" ca="1" si="63"/>
        <v>0.19176701352458636</v>
      </c>
      <c r="C302" s="75">
        <f t="shared" ca="1" si="64"/>
        <v>32.299991496720104</v>
      </c>
      <c r="D302" s="75">
        <v>39.818626528786432</v>
      </c>
      <c r="E302" s="75">
        <f t="shared" ca="1" si="65"/>
        <v>17.055257517633642</v>
      </c>
      <c r="F302" s="75">
        <v>16.234723897905056</v>
      </c>
      <c r="AU302" s="1">
        <v>285</v>
      </c>
      <c r="AV302" s="75">
        <f t="shared" ca="1" si="68"/>
        <v>0.248677572454156</v>
      </c>
      <c r="AW302" s="75">
        <f t="shared" ca="1" si="69"/>
        <v>29.960274569964966</v>
      </c>
      <c r="AX302" s="75">
        <f t="shared" ca="1" si="70"/>
        <v>18.996342857373705</v>
      </c>
      <c r="AY302" s="75">
        <v>32.499572714630091</v>
      </c>
      <c r="AZ302" s="75">
        <v>37.853191123504352</v>
      </c>
    </row>
    <row r="303" spans="1:56" x14ac:dyDescent="0.25">
      <c r="A303" s="1">
        <v>250</v>
      </c>
      <c r="B303" s="62">
        <f t="shared" ca="1" si="63"/>
        <v>0.57634726922179624</v>
      </c>
      <c r="C303" s="75">
        <f t="shared" ca="1" si="64"/>
        <v>39.966021181980551</v>
      </c>
      <c r="D303" s="75">
        <v>35.491950745102528</v>
      </c>
      <c r="E303" s="75">
        <f t="shared" ca="1" si="65"/>
        <v>22.46844018561313</v>
      </c>
      <c r="F303" s="75">
        <v>17.517191279435007</v>
      </c>
      <c r="AU303" s="1">
        <v>286</v>
      </c>
      <c r="AV303" s="75">
        <f t="shared" ca="1" si="68"/>
        <v>0.51531917848911735</v>
      </c>
      <c r="AW303" s="75">
        <f t="shared" ca="1" si="69"/>
        <v>36.535720573972114</v>
      </c>
      <c r="AX303" s="75">
        <f t="shared" ca="1" si="70"/>
        <v>24.1142934196663</v>
      </c>
      <c r="AY303" s="75">
        <v>35.599241210564145</v>
      </c>
      <c r="AZ303" s="75">
        <v>31.028976420639701</v>
      </c>
    </row>
    <row r="304" spans="1:56" x14ac:dyDescent="0.25">
      <c r="A304" s="1">
        <v>251</v>
      </c>
      <c r="B304" s="62">
        <f t="shared" ca="1" si="63"/>
        <v>0.79487926245367324</v>
      </c>
      <c r="C304" s="75">
        <f t="shared" ca="1" si="64"/>
        <v>42.789984870520271</v>
      </c>
      <c r="D304" s="75">
        <v>35.828041215955061</v>
      </c>
      <c r="E304" s="75">
        <f t="shared" ca="1" si="65"/>
        <v>27.307422314958025</v>
      </c>
      <c r="F304" s="75">
        <v>26.500722323063908</v>
      </c>
      <c r="AU304" s="1">
        <v>287</v>
      </c>
      <c r="AV304" s="75">
        <f t="shared" ca="1" si="68"/>
        <v>0.26760814325796556</v>
      </c>
      <c r="AW304" s="75">
        <f t="shared" ca="1" si="69"/>
        <v>30.519256713263331</v>
      </c>
      <c r="AX304" s="75">
        <f t="shared" ca="1" si="70"/>
        <v>19.326031256001126</v>
      </c>
      <c r="AY304" s="75">
        <v>43.906752195377642</v>
      </c>
      <c r="AZ304" s="75">
        <v>27.770283267688651</v>
      </c>
    </row>
    <row r="305" spans="1:52" x14ac:dyDescent="0.25">
      <c r="A305" s="1">
        <v>252</v>
      </c>
      <c r="B305" s="62">
        <f t="shared" ca="1" si="63"/>
        <v>0.39192621619846502</v>
      </c>
      <c r="C305" s="75">
        <f t="shared" ca="1" si="64"/>
        <v>36.954456635504989</v>
      </c>
      <c r="D305" s="75">
        <v>42.128821061488161</v>
      </c>
      <c r="E305" s="75">
        <f t="shared" ca="1" si="65"/>
        <v>19.584030459849036</v>
      </c>
      <c r="F305" s="75">
        <v>33.704845919502318</v>
      </c>
      <c r="AU305" s="1">
        <v>288</v>
      </c>
      <c r="AV305" s="75">
        <f t="shared" ca="1" si="68"/>
        <v>0.94773330349409335</v>
      </c>
      <c r="AW305" s="75">
        <f t="shared" ca="1" si="69"/>
        <v>44.20547847826986</v>
      </c>
      <c r="AX305" s="75">
        <f t="shared" ca="1" si="70"/>
        <v>38.141426762415087</v>
      </c>
      <c r="AY305" s="75">
        <v>36.397713539269404</v>
      </c>
      <c r="AZ305" s="75">
        <v>31.502182183203477</v>
      </c>
    </row>
    <row r="306" spans="1:52" x14ac:dyDescent="0.25">
      <c r="A306" s="1">
        <v>253</v>
      </c>
      <c r="B306" s="62">
        <f t="shared" ca="1" si="63"/>
        <v>0.22584211205707383</v>
      </c>
      <c r="C306" s="75">
        <f t="shared" ca="1" si="64"/>
        <v>33.26934162648314</v>
      </c>
      <c r="D306" s="75">
        <v>37.35230559418634</v>
      </c>
      <c r="E306" s="75">
        <f t="shared" ca="1" si="65"/>
        <v>17.453626245109941</v>
      </c>
      <c r="F306" s="75">
        <v>21.704216499855356</v>
      </c>
      <c r="AU306" s="1">
        <v>289</v>
      </c>
      <c r="AV306" s="75">
        <f t="shared" ca="1" si="68"/>
        <v>0.57633043123613659</v>
      </c>
      <c r="AW306" s="75">
        <f t="shared" ca="1" si="69"/>
        <v>37.774928937595455</v>
      </c>
      <c r="AX306" s="75">
        <f t="shared" ca="1" si="70"/>
        <v>25.473028604325833</v>
      </c>
      <c r="AY306" s="75">
        <v>42.014200092463703</v>
      </c>
      <c r="AZ306" s="75">
        <v>26.314096333993447</v>
      </c>
    </row>
    <row r="307" spans="1:52" x14ac:dyDescent="0.25">
      <c r="A307" s="1">
        <v>254</v>
      </c>
      <c r="B307" s="62">
        <f t="shared" ca="1" si="63"/>
        <v>0.54067862315738335</v>
      </c>
      <c r="C307" s="75">
        <f t="shared" ca="1" si="64"/>
        <v>39.439987969043813</v>
      </c>
      <c r="D307" s="75">
        <v>38.434606088005538</v>
      </c>
      <c r="E307" s="75">
        <f t="shared" ca="1" si="65"/>
        <v>21.853065961377379</v>
      </c>
      <c r="F307" s="75">
        <v>26.451966259269728</v>
      </c>
      <c r="AU307" s="1">
        <v>290</v>
      </c>
      <c r="AV307" s="75">
        <f t="shared" ca="1" si="68"/>
        <v>0.75562714432124378</v>
      </c>
      <c r="AW307" s="75">
        <f t="shared" ca="1" si="69"/>
        <v>41.078044978278555</v>
      </c>
      <c r="AX307" s="75">
        <f t="shared" ca="1" si="70"/>
        <v>30.169775115970744</v>
      </c>
      <c r="AY307" s="75">
        <v>23.022493999689367</v>
      </c>
      <c r="AZ307" s="75">
        <v>27.946506991170839</v>
      </c>
    </row>
    <row r="308" spans="1:52" x14ac:dyDescent="0.25">
      <c r="A308" s="1">
        <v>255</v>
      </c>
      <c r="B308" s="62">
        <f t="shared" ca="1" si="63"/>
        <v>0.15359292085130172</v>
      </c>
      <c r="C308" s="75">
        <f t="shared" ca="1" si="64"/>
        <v>31.066143974461482</v>
      </c>
      <c r="D308" s="75">
        <v>43.653598208351099</v>
      </c>
      <c r="E308" s="75">
        <f t="shared" ca="1" si="65"/>
        <v>16.622050137718471</v>
      </c>
      <c r="F308" s="75">
        <v>15.253577149807732</v>
      </c>
      <c r="AU308" s="1">
        <v>291</v>
      </c>
      <c r="AV308" s="75">
        <f t="shared" ca="1" si="68"/>
        <v>0.47209929879055001</v>
      </c>
      <c r="AW308" s="75">
        <f t="shared" ca="1" si="69"/>
        <v>35.612844755430899</v>
      </c>
      <c r="AX308" s="75">
        <f t="shared" ca="1" si="70"/>
        <v>23.202967378826422</v>
      </c>
      <c r="AY308" s="75">
        <v>41.260647998311931</v>
      </c>
      <c r="AZ308" s="75">
        <v>17.110511738837644</v>
      </c>
    </row>
    <row r="309" spans="1:52" x14ac:dyDescent="0.25">
      <c r="A309" s="1">
        <v>256</v>
      </c>
      <c r="B309" s="62">
        <f t="shared" ca="1" si="63"/>
        <v>0.31583444663046689</v>
      </c>
      <c r="C309" s="75">
        <f t="shared" ca="1" si="64"/>
        <v>35.430284746807359</v>
      </c>
      <c r="D309" s="75">
        <v>37.626579824476224</v>
      </c>
      <c r="E309" s="75">
        <f t="shared" ca="1" si="65"/>
        <v>18.565263270419916</v>
      </c>
      <c r="F309" s="75">
        <v>19.158714291303625</v>
      </c>
      <c r="AU309" s="1">
        <v>292</v>
      </c>
      <c r="AV309" s="75">
        <f t="shared" ca="1" si="68"/>
        <v>0.68549744079665587</v>
      </c>
      <c r="AW309" s="75">
        <f t="shared" ca="1" si="69"/>
        <v>39.838431848991398</v>
      </c>
      <c r="AX309" s="75">
        <f t="shared" ca="1" si="70"/>
        <v>28.175841676832398</v>
      </c>
      <c r="AY309" s="75">
        <v>43.907785838798205</v>
      </c>
      <c r="AZ309" s="75">
        <v>30.648492853710621</v>
      </c>
    </row>
    <row r="310" spans="1:52" x14ac:dyDescent="0.25">
      <c r="A310" s="1">
        <v>257</v>
      </c>
      <c r="B310" s="62">
        <f t="shared" ca="1" si="63"/>
        <v>0.94861322810366389</v>
      </c>
      <c r="C310" s="75">
        <f t="shared" ca="1" si="64"/>
        <v>44.477070052323583</v>
      </c>
      <c r="D310" s="75">
        <v>33.008467068380355</v>
      </c>
      <c r="E310" s="75">
        <f t="shared" ca="1" si="65"/>
        <v>33.846657637781036</v>
      </c>
      <c r="F310" s="75">
        <v>17.947960622915993</v>
      </c>
      <c r="AU310" s="1">
        <v>293</v>
      </c>
      <c r="AV310" s="75">
        <f t="shared" ca="1" si="68"/>
        <v>0.84005386588706521</v>
      </c>
      <c r="AW310" s="75">
        <f t="shared" ca="1" si="69"/>
        <v>42.496335743119637</v>
      </c>
      <c r="AX310" s="75">
        <f t="shared" ca="1" si="70"/>
        <v>33.002020140805314</v>
      </c>
      <c r="AY310" s="75">
        <v>30.915368926817436</v>
      </c>
      <c r="AZ310" s="75">
        <v>19.558908936262242</v>
      </c>
    </row>
    <row r="311" spans="1:52" x14ac:dyDescent="0.25">
      <c r="A311" s="1">
        <v>258</v>
      </c>
      <c r="B311" s="62">
        <f t="shared" ref="B311:B374" ca="1" si="72">RAND()</f>
        <v>0.87094119384216284</v>
      </c>
      <c r="C311" s="75">
        <f t="shared" ref="C311:C374" ca="1" si="73">$R$2+($R$3-$R$2)*(B311)^(1/3)</f>
        <v>43.649532010032289</v>
      </c>
      <c r="D311" s="75">
        <v>36.070601776634412</v>
      </c>
      <c r="E311" s="75">
        <f t="shared" ref="E311:E374" ca="1" si="74">$R$3-($R$3-$R$2)*(1-B311)^(1/3)</f>
        <v>29.839373942044841</v>
      </c>
      <c r="F311" s="75">
        <v>16.014735125481039</v>
      </c>
      <c r="AU311" s="1">
        <v>294</v>
      </c>
      <c r="AV311" s="75">
        <f t="shared" ca="1" si="68"/>
        <v>0.47088161572691223</v>
      </c>
      <c r="AW311" s="75">
        <f t="shared" ca="1" si="69"/>
        <v>35.586244294533692</v>
      </c>
      <c r="AX311" s="75">
        <f t="shared" ca="1" si="70"/>
        <v>23.177842777447989</v>
      </c>
      <c r="AY311" s="75">
        <v>42.796541092975488</v>
      </c>
      <c r="AZ311" s="75">
        <v>22.695951187005225</v>
      </c>
    </row>
    <row r="312" spans="1:52" x14ac:dyDescent="0.25">
      <c r="A312" s="1">
        <v>259</v>
      </c>
      <c r="B312" s="62">
        <f t="shared" ca="1" si="72"/>
        <v>0.98254072053976305</v>
      </c>
      <c r="C312" s="75">
        <f t="shared" ca="1" si="73"/>
        <v>44.824381145414605</v>
      </c>
      <c r="D312" s="75">
        <v>26.580336437464855</v>
      </c>
      <c r="E312" s="75">
        <f t="shared" ca="1" si="74"/>
        <v>37.217304715076075</v>
      </c>
      <c r="F312" s="75">
        <v>20.587697460202243</v>
      </c>
      <c r="AU312" s="1">
        <v>295</v>
      </c>
      <c r="AV312" s="75">
        <f t="shared" ca="1" si="68"/>
        <v>0.88586610073994831</v>
      </c>
      <c r="AW312" s="75">
        <f t="shared" ca="1" si="69"/>
        <v>43.236138026754887</v>
      </c>
      <c r="AX312" s="75">
        <f t="shared" ca="1" si="70"/>
        <v>34.86488730531098</v>
      </c>
      <c r="AY312" s="75">
        <v>43.257469063365356</v>
      </c>
      <c r="AZ312" s="75">
        <v>38.636328609055155</v>
      </c>
    </row>
    <row r="313" spans="1:52" x14ac:dyDescent="0.25">
      <c r="A313" s="1">
        <v>260</v>
      </c>
      <c r="B313" s="62">
        <f t="shared" ca="1" si="72"/>
        <v>0.71940435679602177</v>
      </c>
      <c r="C313" s="75">
        <f t="shared" ca="1" si="73"/>
        <v>41.881011660695073</v>
      </c>
      <c r="D313" s="75">
        <v>40.88842987115973</v>
      </c>
      <c r="E313" s="75">
        <f t="shared" ca="1" si="74"/>
        <v>25.359694935671655</v>
      </c>
      <c r="F313" s="75">
        <v>22.224201028688938</v>
      </c>
      <c r="AU313" s="1">
        <v>296</v>
      </c>
      <c r="AV313" s="75">
        <f t="shared" ca="1" si="68"/>
        <v>0.43558999779089103</v>
      </c>
      <c r="AW313" s="75">
        <f t="shared" ca="1" si="69"/>
        <v>34.79977267576075</v>
      </c>
      <c r="AX313" s="75">
        <f t="shared" ca="1" si="70"/>
        <v>22.461832328509974</v>
      </c>
      <c r="AY313" s="75">
        <v>24.773968908559056</v>
      </c>
      <c r="AZ313" s="75">
        <v>19.333479489499034</v>
      </c>
    </row>
    <row r="314" spans="1:52" x14ac:dyDescent="0.25">
      <c r="A314" s="1">
        <v>261</v>
      </c>
      <c r="B314" s="62">
        <f t="shared" ca="1" si="72"/>
        <v>0.92439378514752923</v>
      </c>
      <c r="C314" s="75">
        <f t="shared" ca="1" si="73"/>
        <v>44.224040453667953</v>
      </c>
      <c r="D314" s="75">
        <v>32.509333568669533</v>
      </c>
      <c r="E314" s="75">
        <f t="shared" ca="1" si="74"/>
        <v>32.314514689252832</v>
      </c>
      <c r="F314" s="75">
        <v>29.165076940540761</v>
      </c>
      <c r="AU314" s="1">
        <v>297</v>
      </c>
      <c r="AV314" s="75">
        <f t="shared" ca="1" si="68"/>
        <v>0.96765350897053193</v>
      </c>
      <c r="AW314" s="75">
        <f t="shared" ca="1" si="69"/>
        <v>44.510814256361662</v>
      </c>
      <c r="AX314" s="75">
        <f t="shared" ca="1" si="70"/>
        <v>39.604460923455257</v>
      </c>
      <c r="AY314" s="75">
        <v>21.078320556475877</v>
      </c>
      <c r="AZ314" s="75">
        <v>19.645160481278705</v>
      </c>
    </row>
    <row r="315" spans="1:52" x14ac:dyDescent="0.25">
      <c r="A315" s="1">
        <v>262</v>
      </c>
      <c r="B315" s="62">
        <f t="shared" ca="1" si="72"/>
        <v>0.71737125714463212</v>
      </c>
      <c r="C315" s="75">
        <f t="shared" ca="1" si="73"/>
        <v>41.855665071548017</v>
      </c>
      <c r="D315" s="75">
        <v>37.854161234697699</v>
      </c>
      <c r="E315" s="75">
        <f t="shared" ca="1" si="74"/>
        <v>25.312373409342399</v>
      </c>
      <c r="F315" s="75">
        <v>15.050139733760226</v>
      </c>
      <c r="AU315" s="1">
        <v>298</v>
      </c>
      <c r="AV315" s="75">
        <f t="shared" ca="1" si="68"/>
        <v>0.93799487518253866</v>
      </c>
      <c r="AW315" s="75">
        <f t="shared" ca="1" si="69"/>
        <v>44.055040658451759</v>
      </c>
      <c r="AX315" s="75">
        <f t="shared" ca="1" si="70"/>
        <v>37.529751521153045</v>
      </c>
      <c r="AY315" s="75">
        <v>39.536273830634869</v>
      </c>
      <c r="AZ315" s="75">
        <v>17.297999835702797</v>
      </c>
    </row>
    <row r="316" spans="1:52" x14ac:dyDescent="0.25">
      <c r="A316" s="1">
        <v>263</v>
      </c>
      <c r="B316" s="62">
        <f t="shared" ca="1" si="72"/>
        <v>0.39330126319359715</v>
      </c>
      <c r="C316" s="75">
        <f t="shared" ca="1" si="73"/>
        <v>36.980101916307824</v>
      </c>
      <c r="D316" s="75">
        <v>32.659537291102538</v>
      </c>
      <c r="E316" s="75">
        <f t="shared" ca="1" si="74"/>
        <v>19.603202765118393</v>
      </c>
      <c r="F316" s="75">
        <v>15.646762252919153</v>
      </c>
      <c r="AU316" s="1">
        <v>299</v>
      </c>
      <c r="AV316" s="75">
        <f t="shared" ca="1" si="68"/>
        <v>2.6361994892267093E-2</v>
      </c>
      <c r="AW316" s="75">
        <f t="shared" ca="1" si="69"/>
        <v>19.870913200113545</v>
      </c>
      <c r="AX316" s="75">
        <f t="shared" ca="1" si="70"/>
        <v>15.398070931154511</v>
      </c>
      <c r="AY316" s="75">
        <v>21.900172100823344</v>
      </c>
      <c r="AZ316" s="75">
        <v>22.802843663912217</v>
      </c>
    </row>
    <row r="317" spans="1:52" x14ac:dyDescent="0.25">
      <c r="A317" s="1">
        <v>264</v>
      </c>
      <c r="B317" s="62">
        <f t="shared" ca="1" si="72"/>
        <v>5.8667343739558842E-2</v>
      </c>
      <c r="C317" s="75">
        <f t="shared" ca="1" si="73"/>
        <v>26.656998210689089</v>
      </c>
      <c r="D317" s="75">
        <v>32.746058924389082</v>
      </c>
      <c r="E317" s="75">
        <f t="shared" ca="1" si="74"/>
        <v>15.598535513804247</v>
      </c>
      <c r="F317" s="75">
        <v>16.747034930254163</v>
      </c>
      <c r="AU317" s="1">
        <v>300</v>
      </c>
      <c r="AV317" s="75">
        <f t="shared" ca="1" si="68"/>
        <v>0.13700075420069791</v>
      </c>
      <c r="AW317" s="75">
        <f t="shared" ca="1" si="69"/>
        <v>26.104083878493899</v>
      </c>
      <c r="AX317" s="75">
        <f t="shared" ca="1" si="70"/>
        <v>17.130674187928911</v>
      </c>
      <c r="AY317" s="75">
        <v>36.756111914095946</v>
      </c>
      <c r="AZ317" s="75">
        <v>18.874438825729843</v>
      </c>
    </row>
    <row r="318" spans="1:52" x14ac:dyDescent="0.25">
      <c r="A318" s="1">
        <v>265</v>
      </c>
      <c r="B318" s="62">
        <f t="shared" ca="1" si="72"/>
        <v>0.50953255425056732</v>
      </c>
      <c r="C318" s="75">
        <f t="shared" ca="1" si="73"/>
        <v>38.961384060539849</v>
      </c>
      <c r="D318" s="75">
        <v>39.79712111248282</v>
      </c>
      <c r="E318" s="75">
        <f t="shared" ca="1" si="74"/>
        <v>21.341276046911688</v>
      </c>
      <c r="F318" s="75">
        <v>23.823179139468436</v>
      </c>
      <c r="AU318" s="1">
        <v>301</v>
      </c>
      <c r="AV318" s="75">
        <f t="shared" ca="1" si="68"/>
        <v>0.22902116357114322</v>
      </c>
      <c r="AW318" s="75">
        <f t="shared" ca="1" si="69"/>
        <v>29.356846701627376</v>
      </c>
      <c r="AX318" s="75">
        <f t="shared" ca="1" si="70"/>
        <v>18.658379837489665</v>
      </c>
      <c r="AY318" s="75">
        <v>32.094511604428547</v>
      </c>
      <c r="AZ318" s="75">
        <v>16.191370042726671</v>
      </c>
    </row>
    <row r="319" spans="1:52" x14ac:dyDescent="0.25">
      <c r="A319" s="1">
        <v>266</v>
      </c>
      <c r="B319" s="62">
        <f t="shared" ca="1" si="72"/>
        <v>0.64161102238387624</v>
      </c>
      <c r="C319" s="75">
        <f t="shared" ca="1" si="73"/>
        <v>40.874890869644346</v>
      </c>
      <c r="D319" s="75">
        <v>29.976859174002392</v>
      </c>
      <c r="E319" s="75">
        <f t="shared" ca="1" si="74"/>
        <v>23.690522416192838</v>
      </c>
      <c r="F319" s="75">
        <v>31.164999558843036</v>
      </c>
      <c r="AU319" s="1">
        <v>302</v>
      </c>
      <c r="AV319" s="75">
        <f t="shared" ca="1" si="68"/>
        <v>0.6791175884744246</v>
      </c>
      <c r="AW319" s="75">
        <f t="shared" ca="1" si="69"/>
        <v>39.722577325735728</v>
      </c>
      <c r="AX319" s="75">
        <f t="shared" ca="1" si="70"/>
        <v>28.006054890843682</v>
      </c>
      <c r="AY319" s="75">
        <v>35.12566974662758</v>
      </c>
      <c r="AZ319" s="75">
        <v>37.369176305732736</v>
      </c>
    </row>
    <row r="320" spans="1:52" x14ac:dyDescent="0.25">
      <c r="A320" s="1">
        <v>267</v>
      </c>
      <c r="B320" s="62">
        <f t="shared" ca="1" si="72"/>
        <v>0.56096311689681055</v>
      </c>
      <c r="C320" s="75">
        <f t="shared" ca="1" si="73"/>
        <v>39.741879677982155</v>
      </c>
      <c r="D320" s="75">
        <v>32.622096511191891</v>
      </c>
      <c r="E320" s="75">
        <f t="shared" ca="1" si="74"/>
        <v>22.198945978381058</v>
      </c>
      <c r="F320" s="75">
        <v>15.631235299759865</v>
      </c>
      <c r="AU320" s="1">
        <v>303</v>
      </c>
      <c r="AV320" s="75">
        <f t="shared" ca="1" si="68"/>
        <v>0.36843259776746951</v>
      </c>
      <c r="AW320" s="75">
        <f t="shared" ca="1" si="69"/>
        <v>33.209594668490638</v>
      </c>
      <c r="AX320" s="75">
        <f t="shared" ca="1" si="70"/>
        <v>21.158635483486325</v>
      </c>
      <c r="AY320" s="75">
        <v>26.85980552525152</v>
      </c>
      <c r="AZ320" s="75">
        <v>20.34385330163817</v>
      </c>
    </row>
    <row r="321" spans="1:52" x14ac:dyDescent="0.25">
      <c r="A321" s="1">
        <v>268</v>
      </c>
      <c r="B321" s="62">
        <f t="shared" ca="1" si="72"/>
        <v>0.37486583847688471</v>
      </c>
      <c r="C321" s="75">
        <f t="shared" ca="1" si="73"/>
        <v>36.631163321560905</v>
      </c>
      <c r="D321" s="75">
        <v>40.489684615226075</v>
      </c>
      <c r="E321" s="75">
        <f t="shared" ca="1" si="74"/>
        <v>19.348525627335061</v>
      </c>
      <c r="F321" s="75">
        <v>17.447574672079771</v>
      </c>
      <c r="AU321" s="1">
        <v>304</v>
      </c>
      <c r="AV321" s="75">
        <f t="shared" ca="1" si="68"/>
        <v>4.9945831553979914E-2</v>
      </c>
      <c r="AW321" s="75">
        <f t="shared" ca="1" si="69"/>
        <v>21.704569217972317</v>
      </c>
      <c r="AX321" s="75">
        <f t="shared" ca="1" si="70"/>
        <v>15.758783342661371</v>
      </c>
      <c r="AY321" s="75">
        <v>39.740756693002027</v>
      </c>
      <c r="AZ321" s="75">
        <v>31.88252255894816</v>
      </c>
    </row>
    <row r="322" spans="1:52" x14ac:dyDescent="0.25">
      <c r="A322" s="1">
        <v>269</v>
      </c>
      <c r="B322" s="62">
        <f t="shared" ca="1" si="72"/>
        <v>0.77985039387858179</v>
      </c>
      <c r="C322" s="75">
        <f t="shared" ca="1" si="73"/>
        <v>42.613726559147977</v>
      </c>
      <c r="D322" s="75">
        <v>36.019874432127388</v>
      </c>
      <c r="E322" s="75">
        <f t="shared" ca="1" si="74"/>
        <v>26.885463520532419</v>
      </c>
      <c r="F322" s="75">
        <v>20.473979931139716</v>
      </c>
      <c r="AU322" s="1">
        <v>305</v>
      </c>
      <c r="AV322" s="75">
        <f t="shared" ca="1" si="68"/>
        <v>0.24062360847710296</v>
      </c>
      <c r="AW322" s="75">
        <f t="shared" ca="1" si="69"/>
        <v>29.716020101555742</v>
      </c>
      <c r="AX322" s="75">
        <f t="shared" ca="1" si="70"/>
        <v>18.857338460466437</v>
      </c>
      <c r="AY322" s="75">
        <v>41.753584590386808</v>
      </c>
      <c r="AZ322" s="75">
        <v>29.899560313910513</v>
      </c>
    </row>
    <row r="323" spans="1:52" x14ac:dyDescent="0.25">
      <c r="A323" s="1">
        <v>270</v>
      </c>
      <c r="B323" s="62">
        <f t="shared" ca="1" si="72"/>
        <v>0.66564791433628978</v>
      </c>
      <c r="C323" s="75">
        <f t="shared" ca="1" si="73"/>
        <v>41.194057704414433</v>
      </c>
      <c r="D323" s="75">
        <v>33.271506470071067</v>
      </c>
      <c r="E323" s="75">
        <f t="shared" ca="1" si="74"/>
        <v>24.177992418760379</v>
      </c>
      <c r="F323" s="75">
        <v>27.204226823854107</v>
      </c>
      <c r="AU323" s="1">
        <v>306</v>
      </c>
      <c r="AV323" s="75">
        <f t="shared" ca="1" si="68"/>
        <v>0.5929379790646937</v>
      </c>
      <c r="AW323" s="75">
        <f t="shared" ca="1" si="69"/>
        <v>38.100739840061927</v>
      </c>
      <c r="AX323" s="75">
        <f t="shared" ca="1" si="70"/>
        <v>25.859576314987809</v>
      </c>
      <c r="AY323" s="75">
        <v>29.605816290394156</v>
      </c>
      <c r="AZ323" s="75">
        <v>28.724913520866956</v>
      </c>
    </row>
    <row r="324" spans="1:52" x14ac:dyDescent="0.25">
      <c r="A324" s="1">
        <v>271</v>
      </c>
      <c r="B324" s="62">
        <f t="shared" ca="1" si="72"/>
        <v>0.11425640289381733</v>
      </c>
      <c r="C324" s="75">
        <f t="shared" ca="1" si="73"/>
        <v>29.557320278364138</v>
      </c>
      <c r="D324" s="75">
        <v>42.12715763719055</v>
      </c>
      <c r="E324" s="75">
        <f t="shared" ca="1" si="74"/>
        <v>16.18907101951531</v>
      </c>
      <c r="F324" s="75">
        <v>18.637473045950912</v>
      </c>
      <c r="AU324" s="1">
        <v>307</v>
      </c>
      <c r="AV324" s="75">
        <f t="shared" ca="1" si="68"/>
        <v>0.59064153556992149</v>
      </c>
      <c r="AW324" s="75">
        <f t="shared" ca="1" si="69"/>
        <v>38.055961962428057</v>
      </c>
      <c r="AX324" s="75">
        <f t="shared" ca="1" si="70"/>
        <v>25.805661824718452</v>
      </c>
      <c r="AY324" s="75">
        <v>44.911140030146981</v>
      </c>
      <c r="AZ324" s="75">
        <v>31.256420160490858</v>
      </c>
    </row>
    <row r="325" spans="1:52" x14ac:dyDescent="0.25">
      <c r="A325" s="1">
        <v>272</v>
      </c>
      <c r="B325" s="62">
        <f t="shared" ca="1" si="72"/>
        <v>2.2722363469478202E-2</v>
      </c>
      <c r="C325" s="75">
        <f t="shared" ca="1" si="73"/>
        <v>23.497133121638711</v>
      </c>
      <c r="D325" s="75">
        <v>33.032621316563407</v>
      </c>
      <c r="E325" s="75">
        <f t="shared" ca="1" si="74"/>
        <v>15.22896671406529</v>
      </c>
      <c r="F325" s="75">
        <v>15.868420861603212</v>
      </c>
      <c r="AU325" s="1">
        <v>308</v>
      </c>
      <c r="AV325" s="75">
        <f t="shared" ca="1" si="68"/>
        <v>0.89832955517371915</v>
      </c>
      <c r="AW325" s="75">
        <f t="shared" ca="1" si="69"/>
        <v>43.434074622824411</v>
      </c>
      <c r="AX325" s="75">
        <f t="shared" ca="1" si="70"/>
        <v>35.434259027986762</v>
      </c>
      <c r="AY325" s="75">
        <v>24.481718153136242</v>
      </c>
      <c r="AZ325" s="75">
        <v>31.005612340260495</v>
      </c>
    </row>
    <row r="326" spans="1:52" x14ac:dyDescent="0.25">
      <c r="A326" s="1">
        <v>273</v>
      </c>
      <c r="B326" s="62">
        <f t="shared" ca="1" si="72"/>
        <v>0.20723761342499092</v>
      </c>
      <c r="C326" s="75">
        <f t="shared" ca="1" si="73"/>
        <v>32.753232830433078</v>
      </c>
      <c r="D326" s="75">
        <v>30.820612562895796</v>
      </c>
      <c r="E326" s="75">
        <f t="shared" ca="1" si="74"/>
        <v>17.234706614591886</v>
      </c>
      <c r="F326" s="75">
        <v>17.018894942554581</v>
      </c>
      <c r="AU326" s="1">
        <v>309</v>
      </c>
      <c r="AV326" s="75">
        <f t="shared" ca="1" si="68"/>
        <v>0.18232653934548393</v>
      </c>
      <c r="AW326" s="75">
        <f t="shared" ca="1" si="69"/>
        <v>27.809913559854159</v>
      </c>
      <c r="AX326" s="75">
        <f t="shared" ca="1" si="70"/>
        <v>17.872410453763784</v>
      </c>
      <c r="AY326" s="75">
        <v>24.29282316500332</v>
      </c>
      <c r="AZ326" s="75">
        <v>36.795102992032966</v>
      </c>
    </row>
    <row r="327" spans="1:52" x14ac:dyDescent="0.25">
      <c r="A327" s="1">
        <v>274</v>
      </c>
      <c r="B327" s="62">
        <f t="shared" ca="1" si="72"/>
        <v>0.2229009838456949</v>
      </c>
      <c r="C327" s="75">
        <f t="shared" ca="1" si="73"/>
        <v>33.189687999547985</v>
      </c>
      <c r="D327" s="75">
        <v>39.307774507428299</v>
      </c>
      <c r="E327" s="75">
        <f t="shared" ca="1" si="74"/>
        <v>17.418786222764393</v>
      </c>
      <c r="F327" s="75">
        <v>21.261114810955039</v>
      </c>
      <c r="AU327" s="1">
        <v>310</v>
      </c>
      <c r="AV327" s="75">
        <f t="shared" ca="1" si="68"/>
        <v>0.80563757114293866</v>
      </c>
      <c r="AW327" s="75">
        <f t="shared" ca="1" si="69"/>
        <v>41.927194692887056</v>
      </c>
      <c r="AX327" s="75">
        <f t="shared" ca="1" si="70"/>
        <v>31.774033646974779</v>
      </c>
      <c r="AY327" s="75">
        <v>43.810520844741617</v>
      </c>
      <c r="AZ327" s="75">
        <v>25.880264782484492</v>
      </c>
    </row>
    <row r="328" spans="1:52" x14ac:dyDescent="0.25">
      <c r="A328" s="1">
        <v>275</v>
      </c>
      <c r="B328" s="62">
        <f t="shared" ca="1" si="72"/>
        <v>0.17152153137112491</v>
      </c>
      <c r="C328" s="75">
        <f t="shared" ca="1" si="73"/>
        <v>31.668408545480709</v>
      </c>
      <c r="D328" s="75">
        <v>36.491106576907811</v>
      </c>
      <c r="E328" s="75">
        <f t="shared" ca="1" si="74"/>
        <v>16.823849174466218</v>
      </c>
      <c r="F328" s="75">
        <v>16.237392606646463</v>
      </c>
      <c r="AU328" s="1">
        <v>311</v>
      </c>
      <c r="AV328" s="75">
        <f t="shared" ca="1" si="68"/>
        <v>0.58663644359209288</v>
      </c>
      <c r="AW328" s="75">
        <f t="shared" ca="1" si="69"/>
        <v>37.977658697806518</v>
      </c>
      <c r="AX328" s="75">
        <f t="shared" ca="1" si="70"/>
        <v>25.711993343864783</v>
      </c>
      <c r="AY328" s="75">
        <v>43.983834459554629</v>
      </c>
      <c r="AZ328" s="75">
        <v>17.411432487217116</v>
      </c>
    </row>
    <row r="329" spans="1:52" x14ac:dyDescent="0.25">
      <c r="A329" s="1">
        <v>276</v>
      </c>
      <c r="B329" s="62">
        <f t="shared" ca="1" si="72"/>
        <v>0.58567665199675034</v>
      </c>
      <c r="C329" s="75">
        <f t="shared" ca="1" si="73"/>
        <v>40.10000984317972</v>
      </c>
      <c r="D329" s="75">
        <v>43.861497582785169</v>
      </c>
      <c r="E329" s="75">
        <f t="shared" ca="1" si="74"/>
        <v>22.635060697399787</v>
      </c>
      <c r="F329" s="75">
        <v>22.793500007922923</v>
      </c>
      <c r="AU329" s="1">
        <v>312</v>
      </c>
      <c r="AV329" s="75">
        <f t="shared" ca="1" si="68"/>
        <v>0.99970302008372636</v>
      </c>
      <c r="AW329" s="75">
        <f t="shared" ca="1" si="69"/>
        <v>44.995544970467762</v>
      </c>
      <c r="AX329" s="75">
        <f t="shared" ca="1" si="70"/>
        <v>44.483006842747145</v>
      </c>
      <c r="AY329" s="75">
        <v>43.509081886739096</v>
      </c>
      <c r="AZ329" s="75">
        <v>39.398164763765713</v>
      </c>
    </row>
    <row r="330" spans="1:52" x14ac:dyDescent="0.25">
      <c r="A330" s="1">
        <v>277</v>
      </c>
      <c r="B330" s="62">
        <f t="shared" ca="1" si="72"/>
        <v>0.41709616922884674</v>
      </c>
      <c r="C330" s="75">
        <f t="shared" ca="1" si="73"/>
        <v>37.414720188156693</v>
      </c>
      <c r="D330" s="75">
        <v>37.931411368950833</v>
      </c>
      <c r="E330" s="75">
        <f t="shared" ca="1" si="74"/>
        <v>19.939663905149171</v>
      </c>
      <c r="F330" s="75">
        <v>30.40876307133772</v>
      </c>
      <c r="AU330" s="1">
        <v>313</v>
      </c>
      <c r="AV330" s="75">
        <f t="shared" ca="1" si="68"/>
        <v>0.36825326035122574</v>
      </c>
      <c r="AW330" s="75">
        <f t="shared" ca="1" si="69"/>
        <v>33.205162298537829</v>
      </c>
      <c r="AX330" s="75">
        <f t="shared" ca="1" si="70"/>
        <v>21.155250773306573</v>
      </c>
      <c r="AY330" s="75">
        <v>42.366216857406386</v>
      </c>
      <c r="AZ330" s="75">
        <v>15.005702918420305</v>
      </c>
    </row>
    <row r="331" spans="1:52" x14ac:dyDescent="0.25">
      <c r="A331" s="1">
        <v>278</v>
      </c>
      <c r="B331" s="62">
        <f t="shared" ca="1" si="72"/>
        <v>0.53459397187727464</v>
      </c>
      <c r="C331" s="75">
        <f t="shared" ca="1" si="73"/>
        <v>39.347961544805742</v>
      </c>
      <c r="D331" s="75">
        <v>41.508499785713468</v>
      </c>
      <c r="E331" s="75">
        <f t="shared" ca="1" si="74"/>
        <v>21.751304495704876</v>
      </c>
      <c r="F331" s="75">
        <v>15.374712694531183</v>
      </c>
      <c r="AU331" s="1">
        <v>314</v>
      </c>
      <c r="AV331" s="75">
        <f t="shared" ca="1" si="68"/>
        <v>0.78889121933123885</v>
      </c>
      <c r="AW331" s="75">
        <f t="shared" ca="1" si="69"/>
        <v>41.645864545893701</v>
      </c>
      <c r="AX331" s="75">
        <f t="shared" ca="1" si="70"/>
        <v>31.21602732874571</v>
      </c>
      <c r="AY331" s="75">
        <v>40.265260697323392</v>
      </c>
      <c r="AZ331" s="75">
        <v>21.07902083028014</v>
      </c>
    </row>
    <row r="332" spans="1:52" x14ac:dyDescent="0.25">
      <c r="A332" s="1">
        <v>279</v>
      </c>
      <c r="B332" s="62">
        <f t="shared" ca="1" si="72"/>
        <v>0.77129089515918103</v>
      </c>
      <c r="C332" s="75">
        <f t="shared" ca="1" si="73"/>
        <v>42.512326889858805</v>
      </c>
      <c r="D332" s="75">
        <v>36.908194125191557</v>
      </c>
      <c r="E332" s="75">
        <f t="shared" ca="1" si="74"/>
        <v>26.653675418088653</v>
      </c>
      <c r="F332" s="75">
        <v>20.718046914575176</v>
      </c>
      <c r="AU332" s="1">
        <v>315</v>
      </c>
      <c r="AV332" s="75">
        <f t="shared" ca="1" si="68"/>
        <v>0.85893258893850644</v>
      </c>
      <c r="AW332" s="75">
        <f t="shared" ca="1" si="69"/>
        <v>42.803584841610906</v>
      </c>
      <c r="AX332" s="75">
        <f t="shared" ca="1" si="70"/>
        <v>33.732317454092694</v>
      </c>
      <c r="AY332" s="75">
        <v>20.75371810698719</v>
      </c>
      <c r="AZ332" s="75">
        <v>15.396944785887452</v>
      </c>
    </row>
    <row r="333" spans="1:52" x14ac:dyDescent="0.25">
      <c r="A333" s="1">
        <v>280</v>
      </c>
      <c r="B333" s="62">
        <f t="shared" ca="1" si="72"/>
        <v>0.6942174563296678</v>
      </c>
      <c r="C333" s="75">
        <f t="shared" ca="1" si="73"/>
        <v>41.56356938375324</v>
      </c>
      <c r="D333" s="75">
        <v>34.878974779586976</v>
      </c>
      <c r="E333" s="75">
        <f t="shared" ca="1" si="74"/>
        <v>24.788797607439601</v>
      </c>
      <c r="F333" s="75">
        <v>24.323375546893406</v>
      </c>
      <c r="AU333" s="1">
        <v>316</v>
      </c>
      <c r="AV333" s="75">
        <f t="shared" ca="1" si="68"/>
        <v>0.45955183913519393</v>
      </c>
      <c r="AW333" s="75">
        <f t="shared" ca="1" si="69"/>
        <v>35.337075876872632</v>
      </c>
      <c r="AX333" s="75">
        <f t="shared" ca="1" si="70"/>
        <v>22.945446166872351</v>
      </c>
      <c r="AY333" s="75">
        <v>31.890596493847813</v>
      </c>
      <c r="AZ333" s="75">
        <v>38.728244498668538</v>
      </c>
    </row>
    <row r="334" spans="1:52" x14ac:dyDescent="0.25">
      <c r="A334" s="1">
        <v>281</v>
      </c>
      <c r="B334" s="62">
        <f t="shared" ca="1" si="72"/>
        <v>0.84135774207950276</v>
      </c>
      <c r="C334" s="75">
        <f t="shared" ca="1" si="73"/>
        <v>43.321406652331206</v>
      </c>
      <c r="D334" s="75">
        <v>31.405713869597641</v>
      </c>
      <c r="E334" s="75">
        <f t="shared" ca="1" si="74"/>
        <v>28.759693716680268</v>
      </c>
      <c r="F334" s="75">
        <v>15.661714809549888</v>
      </c>
      <c r="AU334" s="1">
        <v>317</v>
      </c>
      <c r="AV334" s="75">
        <f t="shared" ca="1" si="68"/>
        <v>0.48657463004092771</v>
      </c>
      <c r="AW334" s="75">
        <f t="shared" ca="1" si="69"/>
        <v>35.926470486845957</v>
      </c>
      <c r="AX334" s="75">
        <f t="shared" ca="1" si="70"/>
        <v>23.503887957047557</v>
      </c>
      <c r="AY334" s="75">
        <v>31.505810689803564</v>
      </c>
      <c r="AZ334" s="75">
        <v>27.744740624488415</v>
      </c>
    </row>
    <row r="335" spans="1:52" x14ac:dyDescent="0.25">
      <c r="A335" s="1">
        <v>282</v>
      </c>
      <c r="B335" s="62">
        <f t="shared" ca="1" si="72"/>
        <v>0.52763290282292596</v>
      </c>
      <c r="C335" s="75">
        <f t="shared" ca="1" si="73"/>
        <v>39.241819397412208</v>
      </c>
      <c r="D335" s="75">
        <v>41.437152916898285</v>
      </c>
      <c r="E335" s="75">
        <f t="shared" ca="1" si="74"/>
        <v>21.635967531628186</v>
      </c>
      <c r="F335" s="75">
        <v>23.318665665640687</v>
      </c>
      <c r="AU335" s="1">
        <v>318</v>
      </c>
      <c r="AV335" s="75">
        <f t="shared" ca="1" si="68"/>
        <v>0.13519768787498643</v>
      </c>
      <c r="AW335" s="75">
        <f t="shared" ca="1" si="69"/>
        <v>26.030771463840949</v>
      </c>
      <c r="AX335" s="75">
        <f t="shared" ca="1" si="70"/>
        <v>17.101575655379531</v>
      </c>
      <c r="AY335" s="75">
        <v>36.133402112819809</v>
      </c>
      <c r="AZ335" s="75">
        <v>17.091896981549606</v>
      </c>
    </row>
    <row r="336" spans="1:52" x14ac:dyDescent="0.25">
      <c r="A336" s="1">
        <v>283</v>
      </c>
      <c r="B336" s="62">
        <f t="shared" ca="1" si="72"/>
        <v>0.73742054304824667</v>
      </c>
      <c r="C336" s="75">
        <f t="shared" ca="1" si="73"/>
        <v>42.103559606632793</v>
      </c>
      <c r="D336" s="75">
        <v>43.827184489732517</v>
      </c>
      <c r="E336" s="75">
        <f t="shared" ca="1" si="74"/>
        <v>25.789374608002447</v>
      </c>
      <c r="F336" s="75">
        <v>15.338827452998963</v>
      </c>
      <c r="AU336" s="1">
        <v>319</v>
      </c>
      <c r="AV336" s="75">
        <f t="shared" ca="1" si="68"/>
        <v>0.77906194962283559</v>
      </c>
      <c r="AW336" s="75">
        <f t="shared" ca="1" si="69"/>
        <v>41.479345812548921</v>
      </c>
      <c r="AX336" s="75">
        <f t="shared" ca="1" si="70"/>
        <v>30.898785678550659</v>
      </c>
      <c r="AY336" s="75">
        <v>26.231557511337328</v>
      </c>
      <c r="AZ336" s="75">
        <v>35.431682561065756</v>
      </c>
    </row>
    <row r="337" spans="1:52" x14ac:dyDescent="0.25">
      <c r="A337" s="1">
        <v>284</v>
      </c>
      <c r="B337" s="62">
        <f t="shared" ca="1" si="72"/>
        <v>0.4841410052519951</v>
      </c>
      <c r="C337" s="75">
        <f t="shared" ca="1" si="73"/>
        <v>38.556560389850574</v>
      </c>
      <c r="D337" s="75">
        <v>35.037018393373245</v>
      </c>
      <c r="E337" s="75">
        <f t="shared" ca="1" si="74"/>
        <v>20.939854063546406</v>
      </c>
      <c r="F337" s="75">
        <v>17.116029984472906</v>
      </c>
      <c r="AU337" s="1">
        <v>320</v>
      </c>
      <c r="AV337" s="75">
        <f t="shared" ca="1" si="68"/>
        <v>0.14685178757511463</v>
      </c>
      <c r="AW337" s="75">
        <f t="shared" ca="1" si="69"/>
        <v>26.496373724683934</v>
      </c>
      <c r="AX337" s="75">
        <f t="shared" ca="1" si="70"/>
        <v>17.290193230872273</v>
      </c>
      <c r="AY337" s="75">
        <v>35.592932914998805</v>
      </c>
      <c r="AZ337" s="75">
        <v>24.291108556601753</v>
      </c>
    </row>
    <row r="338" spans="1:52" x14ac:dyDescent="0.25">
      <c r="A338" s="1">
        <v>285</v>
      </c>
      <c r="B338" s="62">
        <f t="shared" ca="1" si="72"/>
        <v>0.47886736917169903</v>
      </c>
      <c r="C338" s="75">
        <f t="shared" ca="1" si="73"/>
        <v>38.470715880363677</v>
      </c>
      <c r="D338" s="75">
        <v>31.051494266749597</v>
      </c>
      <c r="E338" s="75">
        <f t="shared" ca="1" si="74"/>
        <v>20.858142773341601</v>
      </c>
      <c r="F338" s="75">
        <v>24.403349678091899</v>
      </c>
      <c r="AU338" s="1">
        <v>321</v>
      </c>
      <c r="AV338" s="75">
        <f t="shared" ca="1" si="68"/>
        <v>4.9952882859575221E-3</v>
      </c>
      <c r="AW338" s="75">
        <f t="shared" ca="1" si="69"/>
        <v>17.120320602494296</v>
      </c>
      <c r="AX338" s="75">
        <f t="shared" ca="1" si="70"/>
        <v>15.075023132128599</v>
      </c>
      <c r="AY338" s="75">
        <v>42.423693278747095</v>
      </c>
      <c r="AZ338" s="75">
        <v>39.269754800300817</v>
      </c>
    </row>
    <row r="339" spans="1:52" x14ac:dyDescent="0.25">
      <c r="A339" s="1">
        <v>286</v>
      </c>
      <c r="B339" s="62">
        <f t="shared" ca="1" si="72"/>
        <v>0.92370372413154156</v>
      </c>
      <c r="C339" s="75">
        <f t="shared" ca="1" si="73"/>
        <v>44.216766716895464</v>
      </c>
      <c r="D339" s="75">
        <v>44.725535540025078</v>
      </c>
      <c r="E339" s="75">
        <f t="shared" ca="1" si="74"/>
        <v>32.276037864958532</v>
      </c>
      <c r="F339" s="75">
        <v>19.536595524847868</v>
      </c>
      <c r="AU339" s="1">
        <v>322</v>
      </c>
      <c r="AV339" s="75">
        <f t="shared" ref="AV339:AV402" ca="1" si="75">RAND()</f>
        <v>0.52048172241123236</v>
      </c>
      <c r="AW339" s="75">
        <f t="shared" ref="AW339:AW402" ca="1" si="76">$R$2+($R$3-$R$2)*SQRT(AV339)</f>
        <v>36.643325765004533</v>
      </c>
      <c r="AX339" s="75">
        <f t="shared" ref="AX339:AX402" ca="1" si="77">$R$3-($R$3-$R$2)*SQRT(1-AV339)</f>
        <v>24.225822523385173</v>
      </c>
      <c r="AY339" s="75">
        <v>30.965837642308646</v>
      </c>
      <c r="AZ339" s="75">
        <v>35.75277426799213</v>
      </c>
    </row>
    <row r="340" spans="1:52" x14ac:dyDescent="0.25">
      <c r="A340" s="1">
        <v>287</v>
      </c>
      <c r="B340" s="62">
        <f t="shared" ca="1" si="72"/>
        <v>0.58270601988341542</v>
      </c>
      <c r="C340" s="75">
        <f t="shared" ca="1" si="73"/>
        <v>40.057500997004645</v>
      </c>
      <c r="D340" s="75">
        <v>38.590390129713661</v>
      </c>
      <c r="E340" s="75">
        <f t="shared" ca="1" si="74"/>
        <v>22.58173692391329</v>
      </c>
      <c r="F340" s="75">
        <v>32.002254969376217</v>
      </c>
      <c r="AU340" s="1">
        <v>323</v>
      </c>
      <c r="AV340" s="75">
        <f t="shared" ca="1" si="75"/>
        <v>2.2731282216519877E-2</v>
      </c>
      <c r="AW340" s="75">
        <f t="shared" ca="1" si="76"/>
        <v>19.523069090216055</v>
      </c>
      <c r="AX340" s="75">
        <f t="shared" ca="1" si="77"/>
        <v>15.342929240986525</v>
      </c>
      <c r="AY340" s="75">
        <v>41.976543370164705</v>
      </c>
      <c r="AZ340" s="75">
        <v>22.439920053268619</v>
      </c>
    </row>
    <row r="341" spans="1:52" x14ac:dyDescent="0.25">
      <c r="A341" s="1">
        <v>288</v>
      </c>
      <c r="B341" s="62">
        <f t="shared" ca="1" si="72"/>
        <v>0.40684718200984182</v>
      </c>
      <c r="C341" s="75">
        <f t="shared" ca="1" si="73"/>
        <v>37.229602255752596</v>
      </c>
      <c r="D341" s="75">
        <v>44.46808809391873</v>
      </c>
      <c r="E341" s="75">
        <f t="shared" ca="1" si="74"/>
        <v>19.793640805690938</v>
      </c>
      <c r="F341" s="75">
        <v>26.81873702675378</v>
      </c>
      <c r="AU341" s="1">
        <v>324</v>
      </c>
      <c r="AV341" s="75">
        <f t="shared" ca="1" si="75"/>
        <v>0.68756850674917114</v>
      </c>
      <c r="AW341" s="75">
        <f t="shared" ca="1" si="76"/>
        <v>39.875925230516629</v>
      </c>
      <c r="AX341" s="75">
        <f t="shared" ca="1" si="77"/>
        <v>28.231328498484267</v>
      </c>
      <c r="AY341" s="75">
        <v>43.687289405498561</v>
      </c>
      <c r="AZ341" s="75">
        <v>22.286257323615324</v>
      </c>
    </row>
    <row r="342" spans="1:52" x14ac:dyDescent="0.25">
      <c r="A342" s="1">
        <v>289</v>
      </c>
      <c r="B342" s="62">
        <f t="shared" ca="1" si="72"/>
        <v>0.88084750967431802</v>
      </c>
      <c r="C342" s="75">
        <f t="shared" ca="1" si="73"/>
        <v>43.757745214567109</v>
      </c>
      <c r="D342" s="75">
        <v>30.009156835015588</v>
      </c>
      <c r="E342" s="75">
        <f t="shared" ca="1" si="74"/>
        <v>30.237645530363299</v>
      </c>
      <c r="F342" s="75">
        <v>18.890604817134271</v>
      </c>
      <c r="AU342" s="1">
        <v>325</v>
      </c>
      <c r="AV342" s="75">
        <f t="shared" ca="1" si="75"/>
        <v>0.54956780121617432</v>
      </c>
      <c r="AW342" s="75">
        <f t="shared" ca="1" si="76"/>
        <v>37.239852092461334</v>
      </c>
      <c r="AX342" s="75">
        <f t="shared" ca="1" si="77"/>
        <v>24.865726263273288</v>
      </c>
      <c r="AY342" s="75">
        <v>32.22453669878638</v>
      </c>
      <c r="AZ342" s="75">
        <v>25.145451937986714</v>
      </c>
    </row>
    <row r="343" spans="1:52" x14ac:dyDescent="0.25">
      <c r="A343" s="1">
        <v>290</v>
      </c>
      <c r="B343" s="62">
        <f t="shared" ca="1" si="72"/>
        <v>0.76304860008056574</v>
      </c>
      <c r="C343" s="75">
        <f t="shared" ca="1" si="73"/>
        <v>42.413973462122179</v>
      </c>
      <c r="D343" s="75">
        <v>37.858194779377641</v>
      </c>
      <c r="E343" s="75">
        <f t="shared" ca="1" si="74"/>
        <v>26.435880828989944</v>
      </c>
      <c r="F343" s="75">
        <v>15.495507296708638</v>
      </c>
      <c r="AU343" s="1">
        <v>326</v>
      </c>
      <c r="AV343" s="75">
        <f t="shared" ca="1" si="75"/>
        <v>3.5036392888097678E-2</v>
      </c>
      <c r="AW343" s="75">
        <f t="shared" ca="1" si="76"/>
        <v>20.615403244584304</v>
      </c>
      <c r="AX343" s="75">
        <f t="shared" ca="1" si="77"/>
        <v>15.530231653426387</v>
      </c>
      <c r="AY343" s="75">
        <v>42.299591702248065</v>
      </c>
      <c r="AZ343" s="75">
        <v>18.145019091788889</v>
      </c>
    </row>
    <row r="344" spans="1:52" x14ac:dyDescent="0.25">
      <c r="A344" s="1">
        <v>291</v>
      </c>
      <c r="B344" s="62">
        <f t="shared" ca="1" si="72"/>
        <v>0.10601130841232498</v>
      </c>
      <c r="C344" s="75">
        <f t="shared" ca="1" si="73"/>
        <v>29.198375346648199</v>
      </c>
      <c r="D344" s="75">
        <v>43.142300960032152</v>
      </c>
      <c r="E344" s="75">
        <f t="shared" ca="1" si="74"/>
        <v>16.09994984389191</v>
      </c>
      <c r="F344" s="75">
        <v>19.417251116044689</v>
      </c>
      <c r="AU344" s="1">
        <v>327</v>
      </c>
      <c r="AV344" s="75">
        <f t="shared" ca="1" si="75"/>
        <v>0.52852912119563511</v>
      </c>
      <c r="AW344" s="75">
        <f t="shared" ca="1" si="76"/>
        <v>36.810002500597555</v>
      </c>
      <c r="AX344" s="75">
        <f t="shared" ca="1" si="77"/>
        <v>24.400878879817995</v>
      </c>
      <c r="AY344" s="75">
        <v>43.649197271096149</v>
      </c>
      <c r="AZ344" s="75">
        <v>20.016624971687104</v>
      </c>
    </row>
    <row r="345" spans="1:52" x14ac:dyDescent="0.25">
      <c r="A345" s="1">
        <v>292</v>
      </c>
      <c r="B345" s="62">
        <f t="shared" ca="1" si="72"/>
        <v>0.370423418202528</v>
      </c>
      <c r="C345" s="75">
        <f t="shared" ca="1" si="73"/>
        <v>36.545375444023065</v>
      </c>
      <c r="D345" s="75">
        <v>43.819829997629789</v>
      </c>
      <c r="E345" s="75">
        <f t="shared" ca="1" si="74"/>
        <v>19.287906236186</v>
      </c>
      <c r="F345" s="75">
        <v>24.780999791358401</v>
      </c>
      <c r="AU345" s="1">
        <v>328</v>
      </c>
      <c r="AV345" s="75">
        <f t="shared" ca="1" si="75"/>
        <v>0.36200734721867722</v>
      </c>
      <c r="AW345" s="75">
        <f t="shared" ca="1" si="76"/>
        <v>33.050113919219726</v>
      </c>
      <c r="AX345" s="75">
        <f t="shared" ca="1" si="77"/>
        <v>21.037667319244765</v>
      </c>
      <c r="AY345" s="75">
        <v>22.857302944298823</v>
      </c>
      <c r="AZ345" s="75">
        <v>42.668182229463412</v>
      </c>
    </row>
    <row r="346" spans="1:52" x14ac:dyDescent="0.25">
      <c r="A346" s="1">
        <v>293</v>
      </c>
      <c r="B346" s="62">
        <f t="shared" ca="1" si="72"/>
        <v>0.27649172729928895</v>
      </c>
      <c r="C346" s="75">
        <f t="shared" ca="1" si="73"/>
        <v>34.544083161859348</v>
      </c>
      <c r="D346" s="75">
        <v>29.583040978070137</v>
      </c>
      <c r="E346" s="75">
        <f t="shared" ca="1" si="74"/>
        <v>18.067970067397745</v>
      </c>
      <c r="F346" s="75">
        <v>34.131448220712521</v>
      </c>
      <c r="AU346" s="1">
        <v>329</v>
      </c>
      <c r="AV346" s="75">
        <f t="shared" ca="1" si="75"/>
        <v>0.39397866344639509</v>
      </c>
      <c r="AW346" s="75">
        <f t="shared" ca="1" si="76"/>
        <v>33.830315905522021</v>
      </c>
      <c r="AX346" s="75">
        <f t="shared" ca="1" si="77"/>
        <v>21.645788326337271</v>
      </c>
      <c r="AY346" s="75">
        <v>41.836852012277419</v>
      </c>
      <c r="AZ346" s="75">
        <v>18.688610879603569</v>
      </c>
    </row>
    <row r="347" spans="1:52" x14ac:dyDescent="0.25">
      <c r="A347" s="1">
        <v>294</v>
      </c>
      <c r="B347" s="62">
        <f t="shared" ca="1" si="72"/>
        <v>0.43408239768311585</v>
      </c>
      <c r="C347" s="75">
        <f t="shared" ca="1" si="73"/>
        <v>37.714960179601789</v>
      </c>
      <c r="D347" s="75">
        <v>39.748654862536839</v>
      </c>
      <c r="E347" s="75">
        <f t="shared" ca="1" si="74"/>
        <v>20.185492758587678</v>
      </c>
      <c r="F347" s="75">
        <v>30.425982442913408</v>
      </c>
      <c r="AU347" s="1">
        <v>330</v>
      </c>
      <c r="AV347" s="75">
        <f t="shared" ca="1" si="75"/>
        <v>0.3774787341664817</v>
      </c>
      <c r="AW347" s="75">
        <f t="shared" ca="1" si="76"/>
        <v>33.43178940715832</v>
      </c>
      <c r="AX347" s="75">
        <f t="shared" ca="1" si="77"/>
        <v>21.329994946131368</v>
      </c>
      <c r="AY347" s="75">
        <v>38.527749443324879</v>
      </c>
      <c r="AZ347" s="75">
        <v>39.72373529562325</v>
      </c>
    </row>
    <row r="348" spans="1:52" x14ac:dyDescent="0.25">
      <c r="A348" s="1">
        <v>295</v>
      </c>
      <c r="B348" s="62">
        <f t="shared" ca="1" si="72"/>
        <v>0.72382184540727457</v>
      </c>
      <c r="C348" s="75">
        <f t="shared" ca="1" si="73"/>
        <v>41.935920203601896</v>
      </c>
      <c r="D348" s="75">
        <v>37.953804076608549</v>
      </c>
      <c r="E348" s="75">
        <f t="shared" ca="1" si="74"/>
        <v>25.463308028918028</v>
      </c>
      <c r="F348" s="75">
        <v>17.089504827098743</v>
      </c>
      <c r="AU348" s="1">
        <v>331</v>
      </c>
      <c r="AV348" s="75">
        <f t="shared" ca="1" si="75"/>
        <v>0.97649879402429507</v>
      </c>
      <c r="AW348" s="75">
        <f t="shared" ca="1" si="76"/>
        <v>44.645386059585491</v>
      </c>
      <c r="AX348" s="75">
        <f t="shared" ca="1" si="77"/>
        <v>40.400969082715967</v>
      </c>
      <c r="AY348" s="75">
        <v>18.717407208524328</v>
      </c>
      <c r="AZ348" s="75">
        <v>17.808441596558954</v>
      </c>
    </row>
    <row r="349" spans="1:52" x14ac:dyDescent="0.25">
      <c r="A349" s="1">
        <v>296</v>
      </c>
      <c r="B349" s="62">
        <f t="shared" ca="1" si="72"/>
        <v>0.76592476914322105</v>
      </c>
      <c r="C349" s="75">
        <f t="shared" ca="1" si="73"/>
        <v>42.448374225349141</v>
      </c>
      <c r="D349" s="75">
        <v>36.247584146413153</v>
      </c>
      <c r="E349" s="75">
        <f t="shared" ca="1" si="74"/>
        <v>26.511298612592633</v>
      </c>
      <c r="F349" s="75">
        <v>19.419180716592127</v>
      </c>
      <c r="AU349" s="1">
        <v>332</v>
      </c>
      <c r="AV349" s="75">
        <f t="shared" ca="1" si="75"/>
        <v>0.3309178687543034</v>
      </c>
      <c r="AW349" s="75">
        <f t="shared" ca="1" si="76"/>
        <v>32.257638363312438</v>
      </c>
      <c r="AX349" s="75">
        <f t="shared" ca="1" si="77"/>
        <v>20.460767776453824</v>
      </c>
      <c r="AY349" s="75">
        <v>37.262532471167795</v>
      </c>
      <c r="AZ349" s="75">
        <v>25.863185716950415</v>
      </c>
    </row>
    <row r="350" spans="1:52" x14ac:dyDescent="0.25">
      <c r="A350" s="1">
        <v>297</v>
      </c>
      <c r="B350" s="62">
        <f t="shared" ca="1" si="72"/>
        <v>0.18436323332364912</v>
      </c>
      <c r="C350" s="75">
        <f t="shared" ca="1" si="73"/>
        <v>32.074422621083059</v>
      </c>
      <c r="D350" s="75">
        <v>33.165285102409612</v>
      </c>
      <c r="E350" s="75">
        <f t="shared" ca="1" si="74"/>
        <v>16.970187917557872</v>
      </c>
      <c r="F350" s="75">
        <v>27.160182610911757</v>
      </c>
      <c r="AU350" s="1">
        <v>333</v>
      </c>
      <c r="AV350" s="75">
        <f t="shared" ca="1" si="75"/>
        <v>0.69495405064416338</v>
      </c>
      <c r="AW350" s="75">
        <f t="shared" ca="1" si="76"/>
        <v>40.009171229365975</v>
      </c>
      <c r="AX350" s="75">
        <f t="shared" ca="1" si="77"/>
        <v>28.430710503456915</v>
      </c>
      <c r="AY350" s="75">
        <v>36.972025137420765</v>
      </c>
      <c r="AZ350" s="75">
        <v>20.007466716004366</v>
      </c>
    </row>
    <row r="351" spans="1:52" x14ac:dyDescent="0.25">
      <c r="A351" s="1">
        <v>298</v>
      </c>
      <c r="B351" s="62">
        <f t="shared" ca="1" si="72"/>
        <v>0.87432625503262562</v>
      </c>
      <c r="C351" s="75">
        <f t="shared" ca="1" si="73"/>
        <v>43.686601120468353</v>
      </c>
      <c r="D351" s="75">
        <v>42.704400200556236</v>
      </c>
      <c r="E351" s="75">
        <f t="shared" ca="1" si="74"/>
        <v>29.973098476279024</v>
      </c>
      <c r="F351" s="75">
        <v>15.260212238074558</v>
      </c>
      <c r="AU351" s="1">
        <v>334</v>
      </c>
      <c r="AV351" s="75">
        <f t="shared" ca="1" si="75"/>
        <v>0.84387853664486556</v>
      </c>
      <c r="AW351" s="75">
        <f t="shared" ca="1" si="76"/>
        <v>42.558858520997909</v>
      </c>
      <c r="AX351" s="75">
        <f t="shared" ca="1" si="77"/>
        <v>33.146337400633463</v>
      </c>
      <c r="AY351" s="75">
        <v>28.722726693041803</v>
      </c>
      <c r="AZ351" s="75">
        <v>34.624510581288447</v>
      </c>
    </row>
    <row r="352" spans="1:52" x14ac:dyDescent="0.25">
      <c r="A352" s="1">
        <v>299</v>
      </c>
      <c r="B352" s="62">
        <f t="shared" ca="1" si="72"/>
        <v>0.24211921569867567</v>
      </c>
      <c r="C352" s="75">
        <f t="shared" ca="1" si="73"/>
        <v>33.698108441901546</v>
      </c>
      <c r="D352" s="75">
        <v>43.528561408673156</v>
      </c>
      <c r="E352" s="75">
        <f t="shared" ca="1" si="74"/>
        <v>17.648054652714173</v>
      </c>
      <c r="F352" s="75">
        <v>17.188317678865705</v>
      </c>
      <c r="AU352" s="1">
        <v>335</v>
      </c>
      <c r="AV352" s="75">
        <f t="shared" ca="1" si="75"/>
        <v>0.86538395393695111</v>
      </c>
      <c r="AW352" s="75">
        <f t="shared" ca="1" si="76"/>
        <v>42.90780461704675</v>
      </c>
      <c r="AX352" s="75">
        <f t="shared" ca="1" si="77"/>
        <v>33.992982172416362</v>
      </c>
      <c r="AY352" s="75">
        <v>42.709933727099802</v>
      </c>
      <c r="AZ352" s="75">
        <v>27.101920069416146</v>
      </c>
    </row>
    <row r="353" spans="1:52" x14ac:dyDescent="0.25">
      <c r="A353" s="1">
        <v>300</v>
      </c>
      <c r="B353" s="62">
        <f t="shared" ca="1" si="72"/>
        <v>0.67246842889280056</v>
      </c>
      <c r="C353" s="75">
        <f t="shared" ca="1" si="73"/>
        <v>41.283219056024507</v>
      </c>
      <c r="D353" s="75">
        <v>23.32751279859275</v>
      </c>
      <c r="E353" s="75">
        <f t="shared" ca="1" si="74"/>
        <v>24.320550302367153</v>
      </c>
      <c r="F353" s="75">
        <v>29.594550318515701</v>
      </c>
      <c r="AU353" s="1">
        <v>336</v>
      </c>
      <c r="AV353" s="75">
        <f t="shared" ca="1" si="75"/>
        <v>0.89619616350579256</v>
      </c>
      <c r="AW353" s="75">
        <f t="shared" ca="1" si="76"/>
        <v>43.400291321661001</v>
      </c>
      <c r="AX353" s="75">
        <f t="shared" ca="1" si="77"/>
        <v>35.33441916671395</v>
      </c>
      <c r="AY353" s="75">
        <v>40.187238597223349</v>
      </c>
      <c r="AZ353" s="75">
        <v>17.509257400901255</v>
      </c>
    </row>
    <row r="354" spans="1:52" x14ac:dyDescent="0.25">
      <c r="A354" s="1">
        <v>301</v>
      </c>
      <c r="B354" s="62">
        <f t="shared" ca="1" si="72"/>
        <v>0.97021158703444921</v>
      </c>
      <c r="C354" s="75">
        <f t="shared" ca="1" si="73"/>
        <v>44.699108095187682</v>
      </c>
      <c r="D354" s="75">
        <v>42.56134528023977</v>
      </c>
      <c r="E354" s="75">
        <f t="shared" ca="1" si="74"/>
        <v>35.700269210128866</v>
      </c>
      <c r="F354" s="75">
        <v>15.227059088332766</v>
      </c>
      <c r="AU354" s="1">
        <v>337</v>
      </c>
      <c r="AV354" s="75">
        <f t="shared" ca="1" si="75"/>
        <v>1.6049558732343372E-2</v>
      </c>
      <c r="AW354" s="75">
        <f t="shared" ca="1" si="76"/>
        <v>18.80060559110111</v>
      </c>
      <c r="AX354" s="75">
        <f t="shared" ca="1" si="77"/>
        <v>15.241717167469307</v>
      </c>
      <c r="AY354" s="75">
        <v>17.510348597404374</v>
      </c>
      <c r="AZ354" s="75">
        <v>40.234201153033233</v>
      </c>
    </row>
    <row r="355" spans="1:52" x14ac:dyDescent="0.25">
      <c r="A355" s="1">
        <v>302</v>
      </c>
      <c r="B355" s="62">
        <f t="shared" ca="1" si="72"/>
        <v>0.35930824173285458</v>
      </c>
      <c r="C355" s="75">
        <f t="shared" ca="1" si="73"/>
        <v>36.327681560096977</v>
      </c>
      <c r="D355" s="75">
        <v>41.085002364775669</v>
      </c>
      <c r="E355" s="75">
        <f t="shared" ca="1" si="74"/>
        <v>19.137472398545924</v>
      </c>
      <c r="F355" s="75">
        <v>19.149639841072144</v>
      </c>
      <c r="AU355" s="1">
        <v>338</v>
      </c>
      <c r="AV355" s="75">
        <f t="shared" ca="1" si="75"/>
        <v>8.0608499310045989E-2</v>
      </c>
      <c r="AW355" s="75">
        <f t="shared" ca="1" si="76"/>
        <v>23.517490791250751</v>
      </c>
      <c r="AX355" s="75">
        <f t="shared" ca="1" si="77"/>
        <v>16.234528499936619</v>
      </c>
      <c r="AY355" s="75">
        <v>19.206455116882246</v>
      </c>
      <c r="AZ355" s="75">
        <v>25.568556401335901</v>
      </c>
    </row>
    <row r="356" spans="1:52" x14ac:dyDescent="0.25">
      <c r="A356" s="1">
        <v>303</v>
      </c>
      <c r="B356" s="62">
        <f t="shared" ca="1" si="72"/>
        <v>0.44423559381414246</v>
      </c>
      <c r="C356" s="75">
        <f t="shared" ca="1" si="73"/>
        <v>37.890698174832167</v>
      </c>
      <c r="D356" s="75">
        <v>33.463287986503225</v>
      </c>
      <c r="E356" s="75">
        <f t="shared" ca="1" si="74"/>
        <v>20.334789224199007</v>
      </c>
      <c r="F356" s="75">
        <v>21.444398843637842</v>
      </c>
      <c r="AU356" s="1">
        <v>339</v>
      </c>
      <c r="AV356" s="75">
        <f t="shared" ca="1" si="75"/>
        <v>0.84454575615183036</v>
      </c>
      <c r="AW356" s="75">
        <f t="shared" ca="1" si="76"/>
        <v>42.569751187427272</v>
      </c>
      <c r="AX356" s="75">
        <f t="shared" ca="1" si="77"/>
        <v>33.171694142297781</v>
      </c>
      <c r="AY356" s="75">
        <v>44.698094033726619</v>
      </c>
      <c r="AZ356" s="75">
        <v>22.665400478092614</v>
      </c>
    </row>
    <row r="357" spans="1:52" x14ac:dyDescent="0.25">
      <c r="A357" s="1">
        <v>304</v>
      </c>
      <c r="B357" s="62">
        <f t="shared" ca="1" si="72"/>
        <v>0.43490456173831604</v>
      </c>
      <c r="C357" s="75">
        <f t="shared" ca="1" si="73"/>
        <v>37.729292055819997</v>
      </c>
      <c r="D357" s="75">
        <v>37.90999898301591</v>
      </c>
      <c r="E357" s="75">
        <f t="shared" ca="1" si="74"/>
        <v>20.19751540617219</v>
      </c>
      <c r="F357" s="75">
        <v>29.898982007079113</v>
      </c>
      <c r="AU357" s="1">
        <v>340</v>
      </c>
      <c r="AV357" s="75">
        <f t="shared" ca="1" si="75"/>
        <v>0.34554752343594841</v>
      </c>
      <c r="AW357" s="75">
        <f t="shared" ca="1" si="76"/>
        <v>32.63498713048449</v>
      </c>
      <c r="AX357" s="75">
        <f t="shared" ca="1" si="77"/>
        <v>20.730528870458539</v>
      </c>
      <c r="AY357" s="75">
        <v>26.545071482959564</v>
      </c>
      <c r="AZ357" s="75">
        <v>15.969036354187828</v>
      </c>
    </row>
    <row r="358" spans="1:52" x14ac:dyDescent="0.25">
      <c r="A358" s="1">
        <v>305</v>
      </c>
      <c r="B358" s="62">
        <f t="shared" ca="1" si="72"/>
        <v>0.4806843043816279</v>
      </c>
      <c r="C358" s="75">
        <f t="shared" ca="1" si="73"/>
        <v>38.500362884575281</v>
      </c>
      <c r="D358" s="75">
        <v>41.371928931280301</v>
      </c>
      <c r="E358" s="75">
        <f t="shared" ca="1" si="74"/>
        <v>20.886232402531444</v>
      </c>
      <c r="F358" s="75">
        <v>15.811365665050836</v>
      </c>
      <c r="AU358" s="1">
        <v>341</v>
      </c>
      <c r="AV358" s="75">
        <f t="shared" ca="1" si="75"/>
        <v>0.42327675266360365</v>
      </c>
      <c r="AW358" s="75">
        <f t="shared" ca="1" si="76"/>
        <v>34.517916830370069</v>
      </c>
      <c r="AX358" s="75">
        <f t="shared" ca="1" si="77"/>
        <v>22.217310900537736</v>
      </c>
      <c r="AY358" s="75">
        <v>36.110521642572692</v>
      </c>
      <c r="AZ358" s="75">
        <v>25.809901124593708</v>
      </c>
    </row>
    <row r="359" spans="1:52" x14ac:dyDescent="0.25">
      <c r="A359" s="1">
        <v>306</v>
      </c>
      <c r="B359" s="62">
        <f t="shared" ca="1" si="72"/>
        <v>0.69068747746113279</v>
      </c>
      <c r="C359" s="75">
        <f t="shared" ca="1" si="73"/>
        <v>41.518469095576165</v>
      </c>
      <c r="D359" s="75">
        <v>18.946611475108099</v>
      </c>
      <c r="E359" s="75">
        <f t="shared" ca="1" si="74"/>
        <v>24.711321714703004</v>
      </c>
      <c r="F359" s="75">
        <v>26.601526050824774</v>
      </c>
      <c r="AU359" s="1">
        <v>342</v>
      </c>
      <c r="AV359" s="75">
        <f t="shared" ca="1" si="75"/>
        <v>0.40605380574402639</v>
      </c>
      <c r="AW359" s="75">
        <f t="shared" ca="1" si="76"/>
        <v>34.116705395272056</v>
      </c>
      <c r="AX359" s="75">
        <f t="shared" ca="1" si="77"/>
        <v>21.879628574990921</v>
      </c>
      <c r="AY359" s="75">
        <v>41.944044822720429</v>
      </c>
      <c r="AZ359" s="75">
        <v>20.829150408429317</v>
      </c>
    </row>
    <row r="360" spans="1:52" x14ac:dyDescent="0.25">
      <c r="A360" s="1">
        <v>307</v>
      </c>
      <c r="B360" s="62">
        <f t="shared" ca="1" si="72"/>
        <v>0.86231625962760916</v>
      </c>
      <c r="C360" s="75">
        <f t="shared" ca="1" si="73"/>
        <v>43.554645953974898</v>
      </c>
      <c r="D360" s="75">
        <v>36.832423304173147</v>
      </c>
      <c r="E360" s="75">
        <f t="shared" ca="1" si="74"/>
        <v>29.508904191431903</v>
      </c>
      <c r="F360" s="75">
        <v>16.040417058154855</v>
      </c>
      <c r="AU360" s="1">
        <v>343</v>
      </c>
      <c r="AV360" s="75">
        <f t="shared" ca="1" si="75"/>
        <v>0.29050761822021254</v>
      </c>
      <c r="AW360" s="75">
        <f t="shared" ca="1" si="76"/>
        <v>31.169627589966051</v>
      </c>
      <c r="AX360" s="75">
        <f t="shared" ca="1" si="77"/>
        <v>19.730588776114931</v>
      </c>
      <c r="AY360" s="75">
        <v>26.450091981726583</v>
      </c>
      <c r="AZ360" s="75">
        <v>37.854947751011366</v>
      </c>
    </row>
    <row r="361" spans="1:52" x14ac:dyDescent="0.25">
      <c r="A361" s="1">
        <v>308</v>
      </c>
      <c r="B361" s="62">
        <f t="shared" ca="1" si="72"/>
        <v>0.66426781045673211</v>
      </c>
      <c r="C361" s="75">
        <f t="shared" ca="1" si="73"/>
        <v>41.175942254983838</v>
      </c>
      <c r="D361" s="75">
        <v>37.52101312660939</v>
      </c>
      <c r="E361" s="75">
        <f t="shared" ca="1" si="74"/>
        <v>24.149382771892192</v>
      </c>
      <c r="F361" s="75">
        <v>20.949701000824689</v>
      </c>
      <c r="AU361" s="1">
        <v>344</v>
      </c>
      <c r="AV361" s="75">
        <f t="shared" ca="1" si="75"/>
        <v>0.21885983979864299</v>
      </c>
      <c r="AW361" s="75">
        <f t="shared" ca="1" si="76"/>
        <v>29.034737468822804</v>
      </c>
      <c r="AX361" s="75">
        <f t="shared" ca="1" si="77"/>
        <v>18.485359814222985</v>
      </c>
      <c r="AY361" s="75">
        <v>31.494402434471624</v>
      </c>
      <c r="AZ361" s="75">
        <v>26.770350580703987</v>
      </c>
    </row>
    <row r="362" spans="1:52" x14ac:dyDescent="0.25">
      <c r="A362" s="1">
        <v>309</v>
      </c>
      <c r="B362" s="62">
        <f t="shared" ca="1" si="72"/>
        <v>2.6220732050669548E-2</v>
      </c>
      <c r="C362" s="75">
        <f t="shared" ca="1" si="73"/>
        <v>23.912568051004456</v>
      </c>
      <c r="D362" s="75">
        <v>39.227870395672412</v>
      </c>
      <c r="E362" s="75">
        <f t="shared" ca="1" si="74"/>
        <v>15.264533055674949</v>
      </c>
      <c r="F362" s="75">
        <v>21.066779480839433</v>
      </c>
      <c r="AU362" s="1">
        <v>345</v>
      </c>
      <c r="AV362" s="75">
        <f t="shared" ca="1" si="75"/>
        <v>0.86343540455820034</v>
      </c>
      <c r="AW362" s="75">
        <f t="shared" ca="1" si="76"/>
        <v>42.876367483988659</v>
      </c>
      <c r="AX362" s="75">
        <f t="shared" ca="1" si="77"/>
        <v>33.913605820753993</v>
      </c>
      <c r="AY362" s="75">
        <v>41.475091505567931</v>
      </c>
      <c r="AZ362" s="75">
        <v>21.43457685839558</v>
      </c>
    </row>
    <row r="363" spans="1:52" x14ac:dyDescent="0.25">
      <c r="A363" s="1">
        <v>310</v>
      </c>
      <c r="B363" s="62">
        <f t="shared" ca="1" si="72"/>
        <v>0.79611629771005576</v>
      </c>
      <c r="C363" s="75">
        <f t="shared" ca="1" si="73"/>
        <v>42.804393504574605</v>
      </c>
      <c r="D363" s="75">
        <v>44.967174985910333</v>
      </c>
      <c r="E363" s="75">
        <f t="shared" ca="1" si="74"/>
        <v>27.343060654567203</v>
      </c>
      <c r="F363" s="75">
        <v>19.077617365668132</v>
      </c>
      <c r="AU363" s="1">
        <v>346</v>
      </c>
      <c r="AV363" s="75">
        <f t="shared" ca="1" si="75"/>
        <v>0.49046251712845945</v>
      </c>
      <c r="AW363" s="75">
        <f t="shared" ca="1" si="76"/>
        <v>36.009908743628884</v>
      </c>
      <c r="AX363" s="75">
        <f t="shared" ca="1" si="77"/>
        <v>23.58543172080309</v>
      </c>
      <c r="AY363" s="75">
        <v>38.114256167291877</v>
      </c>
      <c r="AZ363" s="75">
        <v>16.877430067140004</v>
      </c>
    </row>
    <row r="364" spans="1:52" x14ac:dyDescent="0.25">
      <c r="A364" s="1">
        <v>311</v>
      </c>
      <c r="B364" s="62">
        <f t="shared" ca="1" si="72"/>
        <v>0.62216077517014312</v>
      </c>
      <c r="C364" s="75">
        <f t="shared" ca="1" si="73"/>
        <v>40.610740188267364</v>
      </c>
      <c r="D364" s="75">
        <v>42.360390514141436</v>
      </c>
      <c r="E364" s="75">
        <f t="shared" ca="1" si="74"/>
        <v>23.311795384192063</v>
      </c>
      <c r="F364" s="75">
        <v>19.88303815082752</v>
      </c>
      <c r="AU364" s="1">
        <v>347</v>
      </c>
      <c r="AV364" s="75">
        <f t="shared" ca="1" si="75"/>
        <v>0.90035167816914352</v>
      </c>
      <c r="AW364" s="75">
        <f t="shared" ca="1" si="76"/>
        <v>43.466058918512573</v>
      </c>
      <c r="AX364" s="75">
        <f t="shared" ca="1" si="77"/>
        <v>35.529863271960068</v>
      </c>
      <c r="AY364" s="75">
        <v>29.971546963016383</v>
      </c>
      <c r="AZ364" s="75">
        <v>32.105675967961929</v>
      </c>
    </row>
    <row r="365" spans="1:52" x14ac:dyDescent="0.25">
      <c r="A365" s="1">
        <v>312</v>
      </c>
      <c r="B365" s="62">
        <f t="shared" ca="1" si="72"/>
        <v>0.87867249388748381</v>
      </c>
      <c r="C365" s="75">
        <f t="shared" ca="1" si="73"/>
        <v>43.734055869114499</v>
      </c>
      <c r="D365" s="75">
        <v>41.120806001734451</v>
      </c>
      <c r="E365" s="75">
        <f t="shared" ca="1" si="74"/>
        <v>30.148362343141088</v>
      </c>
      <c r="F365" s="75">
        <v>23.194484001817674</v>
      </c>
      <c r="AU365" s="1">
        <v>348</v>
      </c>
      <c r="AV365" s="75">
        <f t="shared" ca="1" si="75"/>
        <v>0.55627866549497995</v>
      </c>
      <c r="AW365" s="75">
        <f t="shared" ca="1" si="76"/>
        <v>37.375227349581991</v>
      </c>
      <c r="AX365" s="75">
        <f t="shared" ca="1" si="77"/>
        <v>25.016276596827154</v>
      </c>
      <c r="AY365" s="75">
        <v>35.138731595956102</v>
      </c>
      <c r="AZ365" s="75">
        <v>18.428905306773469</v>
      </c>
    </row>
    <row r="366" spans="1:52" x14ac:dyDescent="0.25">
      <c r="A366" s="1">
        <v>313</v>
      </c>
      <c r="B366" s="62">
        <f t="shared" ca="1" si="72"/>
        <v>0.24441762715848736</v>
      </c>
      <c r="C366" s="75">
        <f t="shared" ca="1" si="73"/>
        <v>33.757088575031773</v>
      </c>
      <c r="D366" s="75">
        <v>39.318691494836521</v>
      </c>
      <c r="E366" s="75">
        <f t="shared" ca="1" si="74"/>
        <v>17.675732569045806</v>
      </c>
      <c r="F366" s="75">
        <v>15.081384224881663</v>
      </c>
      <c r="AU366" s="1">
        <v>349</v>
      </c>
      <c r="AV366" s="75">
        <f t="shared" ca="1" si="75"/>
        <v>0.1697231903680646</v>
      </c>
      <c r="AW366" s="75">
        <f t="shared" ca="1" si="76"/>
        <v>27.359242344547589</v>
      </c>
      <c r="AX366" s="75">
        <f t="shared" ca="1" si="77"/>
        <v>17.664142071836451</v>
      </c>
      <c r="AY366" s="75">
        <v>36.528672345009255</v>
      </c>
      <c r="AZ366" s="75">
        <v>22.91682336371013</v>
      </c>
    </row>
    <row r="367" spans="1:52" x14ac:dyDescent="0.25">
      <c r="A367" s="1">
        <v>314</v>
      </c>
      <c r="B367" s="62">
        <f t="shared" ca="1" si="72"/>
        <v>0.88087162134283514</v>
      </c>
      <c r="C367" s="75">
        <f t="shared" ca="1" si="73"/>
        <v>43.758007609925201</v>
      </c>
      <c r="D367" s="75">
        <v>39.745410365890962</v>
      </c>
      <c r="E367" s="75">
        <f t="shared" ca="1" si="74"/>
        <v>30.23864136634031</v>
      </c>
      <c r="F367" s="75">
        <v>20.405483033432613</v>
      </c>
      <c r="AU367" s="1">
        <v>350</v>
      </c>
      <c r="AV367" s="75">
        <f t="shared" ca="1" si="75"/>
        <v>0.32902903227610736</v>
      </c>
      <c r="AW367" s="75">
        <f t="shared" ca="1" si="76"/>
        <v>32.208315694701113</v>
      </c>
      <c r="AX367" s="75">
        <f t="shared" ca="1" si="77"/>
        <v>20.426154738187524</v>
      </c>
      <c r="AY367" s="75">
        <v>33.50827179737788</v>
      </c>
      <c r="AZ367" s="75">
        <v>35.124378030783596</v>
      </c>
    </row>
    <row r="368" spans="1:52" x14ac:dyDescent="0.25">
      <c r="A368" s="1">
        <v>315</v>
      </c>
      <c r="B368" s="62">
        <f t="shared" ca="1" si="72"/>
        <v>8.1531484285549904E-2</v>
      </c>
      <c r="C368" s="75">
        <f t="shared" ca="1" si="73"/>
        <v>28.008574374365928</v>
      </c>
      <c r="D368" s="75">
        <v>42.426484878390823</v>
      </c>
      <c r="E368" s="75">
        <f t="shared" ca="1" si="74"/>
        <v>15.838534471841715</v>
      </c>
      <c r="F368" s="75">
        <v>29.421863887862145</v>
      </c>
      <c r="AU368" s="1">
        <v>351</v>
      </c>
      <c r="AV368" s="75">
        <f t="shared" ca="1" si="75"/>
        <v>0.28403589840876076</v>
      </c>
      <c r="AW368" s="75">
        <f t="shared" ca="1" si="76"/>
        <v>30.988505513896058</v>
      </c>
      <c r="AX368" s="75">
        <f t="shared" ca="1" si="77"/>
        <v>19.615601416773426</v>
      </c>
      <c r="AY368" s="75">
        <v>23.841296809409776</v>
      </c>
      <c r="AZ368" s="75">
        <v>19.559402345129197</v>
      </c>
    </row>
    <row r="369" spans="1:52" x14ac:dyDescent="0.25">
      <c r="A369" s="1">
        <v>316</v>
      </c>
      <c r="B369" s="62">
        <f t="shared" ca="1" si="72"/>
        <v>0.91143035996496591</v>
      </c>
      <c r="C369" s="75">
        <f t="shared" ca="1" si="73"/>
        <v>44.086787071636678</v>
      </c>
      <c r="D369" s="75">
        <v>31.773770726180569</v>
      </c>
      <c r="E369" s="75">
        <f t="shared" ca="1" si="74"/>
        <v>31.627388903654083</v>
      </c>
      <c r="F369" s="75">
        <v>15.236961792472766</v>
      </c>
      <c r="AU369" s="1">
        <v>352</v>
      </c>
      <c r="AV369" s="75">
        <f t="shared" ca="1" si="75"/>
        <v>0.93301117290196067</v>
      </c>
      <c r="AW369" s="75">
        <f t="shared" ca="1" si="76"/>
        <v>43.977751044754399</v>
      </c>
      <c r="AX369" s="75">
        <f t="shared" ca="1" si="77"/>
        <v>37.235340033959289</v>
      </c>
      <c r="AY369" s="75">
        <v>43.363007557153544</v>
      </c>
      <c r="AZ369" s="75">
        <v>16.838341761341955</v>
      </c>
    </row>
    <row r="370" spans="1:52" x14ac:dyDescent="0.25">
      <c r="A370" s="1">
        <v>317</v>
      </c>
      <c r="B370" s="62">
        <f t="shared" ca="1" si="72"/>
        <v>0.82033471643756961</v>
      </c>
      <c r="C370" s="75">
        <f t="shared" ca="1" si="73"/>
        <v>43.083524975214388</v>
      </c>
      <c r="D370" s="75">
        <v>43.340635110819136</v>
      </c>
      <c r="E370" s="75">
        <f t="shared" ca="1" si="74"/>
        <v>28.071857335746753</v>
      </c>
      <c r="F370" s="75">
        <v>23.389739995032013</v>
      </c>
      <c r="AU370" s="1">
        <v>353</v>
      </c>
      <c r="AV370" s="75">
        <f t="shared" ca="1" si="75"/>
        <v>1.6434547487652496E-2</v>
      </c>
      <c r="AW370" s="75">
        <f t="shared" ca="1" si="76"/>
        <v>18.8459189719607</v>
      </c>
      <c r="AX370" s="75">
        <f t="shared" ca="1" si="77"/>
        <v>15.247539475513747</v>
      </c>
      <c r="AY370" s="75">
        <v>17.847708619189561</v>
      </c>
      <c r="AZ370" s="75">
        <v>15.861810985449026</v>
      </c>
    </row>
    <row r="371" spans="1:52" x14ac:dyDescent="0.25">
      <c r="A371" s="1">
        <v>318</v>
      </c>
      <c r="B371" s="62">
        <f t="shared" ca="1" si="72"/>
        <v>0.23207772021253792</v>
      </c>
      <c r="C371" s="75">
        <f t="shared" ca="1" si="73"/>
        <v>33.435959182198474</v>
      </c>
      <c r="D371" s="75">
        <v>41.950777353415603</v>
      </c>
      <c r="E371" s="75">
        <f t="shared" ca="1" si="74"/>
        <v>17.527784954089928</v>
      </c>
      <c r="F371" s="75">
        <v>35.084822788938283</v>
      </c>
      <c r="AU371" s="1">
        <v>354</v>
      </c>
      <c r="AV371" s="75">
        <f t="shared" ca="1" si="75"/>
        <v>0.63771889997307751</v>
      </c>
      <c r="AW371" s="75">
        <f t="shared" ca="1" si="76"/>
        <v>38.957191195458826</v>
      </c>
      <c r="AX371" s="75">
        <f t="shared" ca="1" si="77"/>
        <v>26.943062551356327</v>
      </c>
      <c r="AY371" s="75">
        <v>30.100409489883418</v>
      </c>
      <c r="AZ371" s="75">
        <v>18.458264107946647</v>
      </c>
    </row>
    <row r="372" spans="1:52" x14ac:dyDescent="0.25">
      <c r="A372" s="1">
        <v>319</v>
      </c>
      <c r="B372" s="62">
        <f t="shared" ca="1" si="72"/>
        <v>3.6089846637064493E-2</v>
      </c>
      <c r="C372" s="75">
        <f t="shared" ca="1" si="73"/>
        <v>24.914015652225491</v>
      </c>
      <c r="D372" s="75">
        <v>35.609107266754862</v>
      </c>
      <c r="E372" s="75">
        <f t="shared" ca="1" si="74"/>
        <v>15.365329256393853</v>
      </c>
      <c r="F372" s="75">
        <v>15.501238162136708</v>
      </c>
      <c r="AU372" s="1">
        <v>355</v>
      </c>
      <c r="AV372" s="75">
        <f t="shared" ca="1" si="75"/>
        <v>0.66623035331728808</v>
      </c>
      <c r="AW372" s="75">
        <f t="shared" ca="1" si="76"/>
        <v>39.486880527857345</v>
      </c>
      <c r="AX372" s="75">
        <f t="shared" ca="1" si="77"/>
        <v>27.668159878003699</v>
      </c>
      <c r="AY372" s="75">
        <v>28.675944349399977</v>
      </c>
      <c r="AZ372" s="75">
        <v>16.541314732766821</v>
      </c>
    </row>
    <row r="373" spans="1:52" x14ac:dyDescent="0.25">
      <c r="A373" s="1">
        <v>320</v>
      </c>
      <c r="B373" s="62">
        <f t="shared" ca="1" si="72"/>
        <v>0.26096536447012975</v>
      </c>
      <c r="C373" s="75">
        <f t="shared" ca="1" si="73"/>
        <v>34.171181484586619</v>
      </c>
      <c r="D373" s="75">
        <v>40.28562689560502</v>
      </c>
      <c r="E373" s="75">
        <f t="shared" ca="1" si="74"/>
        <v>17.876679723490284</v>
      </c>
      <c r="F373" s="75">
        <v>15.317137728153313</v>
      </c>
      <c r="AU373" s="1">
        <v>356</v>
      </c>
      <c r="AV373" s="75">
        <f t="shared" ca="1" si="75"/>
        <v>0.62658859980309689</v>
      </c>
      <c r="AW373" s="75">
        <f t="shared" ca="1" si="76"/>
        <v>38.747204884423496</v>
      </c>
      <c r="AX373" s="75">
        <f t="shared" ca="1" si="77"/>
        <v>26.667780816900187</v>
      </c>
      <c r="AY373" s="75">
        <v>42.838484487781145</v>
      </c>
      <c r="AZ373" s="75">
        <v>31.900938323917117</v>
      </c>
    </row>
    <row r="374" spans="1:52" x14ac:dyDescent="0.25">
      <c r="A374" s="1">
        <v>321</v>
      </c>
      <c r="B374" s="62">
        <f t="shared" ca="1" si="72"/>
        <v>0.71927205071851363</v>
      </c>
      <c r="C374" s="75">
        <f t="shared" ca="1" si="73"/>
        <v>41.879363658785223</v>
      </c>
      <c r="D374" s="75">
        <v>40.93049015224139</v>
      </c>
      <c r="E374" s="75">
        <f t="shared" ca="1" si="74"/>
        <v>25.356608497380726</v>
      </c>
      <c r="F374" s="75">
        <v>19.163440346915568</v>
      </c>
      <c r="AU374" s="1">
        <v>357</v>
      </c>
      <c r="AV374" s="75">
        <f t="shared" ca="1" si="75"/>
        <v>0.68150461414077168</v>
      </c>
      <c r="AW374" s="75">
        <f t="shared" ca="1" si="76"/>
        <v>39.765987820531095</v>
      </c>
      <c r="AX374" s="75">
        <f t="shared" ca="1" si="77"/>
        <v>28.069381367672783</v>
      </c>
      <c r="AY374" s="75">
        <v>35.775981464682879</v>
      </c>
      <c r="AZ374" s="75">
        <v>29.279943456023478</v>
      </c>
    </row>
    <row r="375" spans="1:52" x14ac:dyDescent="0.25">
      <c r="A375" s="1">
        <v>322</v>
      </c>
      <c r="B375" s="62">
        <f t="shared" ref="B375:B438" ca="1" si="78">RAND()</f>
        <v>0.34857853854822896</v>
      </c>
      <c r="C375" s="75">
        <f t="shared" ref="C375:C438" ca="1" si="79">$R$2+($R$3-$R$2)*(B375)^(1/3)</f>
        <v>36.113236037514959</v>
      </c>
      <c r="D375" s="75">
        <v>42.636500556770613</v>
      </c>
      <c r="E375" s="75">
        <f t="shared" ref="E375:E438" ca="1" si="80">$R$3-($R$3-$R$2)*(1-B375)^(1/3)</f>
        <v>18.99389716277614</v>
      </c>
      <c r="F375" s="75">
        <v>16.862898545361016</v>
      </c>
      <c r="AU375" s="1">
        <v>358</v>
      </c>
      <c r="AV375" s="75">
        <f t="shared" ca="1" si="75"/>
        <v>5.7089258169686463E-2</v>
      </c>
      <c r="AW375" s="75">
        <f t="shared" ca="1" si="76"/>
        <v>22.168007558081801</v>
      </c>
      <c r="AX375" s="75">
        <f t="shared" ca="1" si="77"/>
        <v>15.86892264870243</v>
      </c>
      <c r="AY375" s="75">
        <v>21.025749208238267</v>
      </c>
      <c r="AZ375" s="75">
        <v>41.666426269934661</v>
      </c>
    </row>
    <row r="376" spans="1:52" x14ac:dyDescent="0.25">
      <c r="A376" s="1">
        <v>323</v>
      </c>
      <c r="B376" s="62">
        <f t="shared" ca="1" si="78"/>
        <v>2.7755502349957384E-2</v>
      </c>
      <c r="C376" s="75">
        <f t="shared" ca="1" si="79"/>
        <v>24.083173686370113</v>
      </c>
      <c r="D376" s="75">
        <v>37.256756119810483</v>
      </c>
      <c r="E376" s="75">
        <f t="shared" ca="1" si="80"/>
        <v>15.280163260653087</v>
      </c>
      <c r="F376" s="75">
        <v>15.26103349215634</v>
      </c>
      <c r="AU376" s="1">
        <v>359</v>
      </c>
      <c r="AV376" s="75">
        <f t="shared" ca="1" si="75"/>
        <v>0.16377567796350434</v>
      </c>
      <c r="AW376" s="75">
        <f t="shared" ca="1" si="76"/>
        <v>27.140762338797096</v>
      </c>
      <c r="AX376" s="75">
        <f t="shared" ca="1" si="77"/>
        <v>17.566409461522429</v>
      </c>
      <c r="AY376" s="75">
        <v>31.735413527119391</v>
      </c>
      <c r="AZ376" s="75">
        <v>39.989152991574002</v>
      </c>
    </row>
    <row r="377" spans="1:52" x14ac:dyDescent="0.25">
      <c r="A377" s="1">
        <v>324</v>
      </c>
      <c r="B377" s="62">
        <f t="shared" ca="1" si="78"/>
        <v>7.9991777545157072E-2</v>
      </c>
      <c r="C377" s="75">
        <f t="shared" ca="1" si="79"/>
        <v>27.926165256468888</v>
      </c>
      <c r="D377" s="75">
        <v>32.618727324241647</v>
      </c>
      <c r="E377" s="75">
        <f t="shared" ca="1" si="80"/>
        <v>15.822248289044321</v>
      </c>
      <c r="F377" s="75">
        <v>30.643202824932636</v>
      </c>
      <c r="AU377" s="1">
        <v>360</v>
      </c>
      <c r="AV377" s="75">
        <f t="shared" ca="1" si="75"/>
        <v>0.98703669720019971</v>
      </c>
      <c r="AW377" s="75">
        <f t="shared" ca="1" si="76"/>
        <v>44.804916162944991</v>
      </c>
      <c r="AX377" s="75">
        <f t="shared" ca="1" si="77"/>
        <v>41.584304972656334</v>
      </c>
      <c r="AY377" s="75">
        <v>30.89903003235165</v>
      </c>
      <c r="AZ377" s="75">
        <v>31.022872671811683</v>
      </c>
    </row>
    <row r="378" spans="1:52" x14ac:dyDescent="0.25">
      <c r="A378" s="1">
        <v>325</v>
      </c>
      <c r="B378" s="62">
        <f t="shared" ca="1" si="78"/>
        <v>0.10155960363093375</v>
      </c>
      <c r="C378" s="75">
        <f t="shared" ca="1" si="79"/>
        <v>28.996783781663169</v>
      </c>
      <c r="D378" s="75">
        <v>37.5554507870403</v>
      </c>
      <c r="E378" s="75">
        <f t="shared" ca="1" si="80"/>
        <v>16.052059032650973</v>
      </c>
      <c r="F378" s="75">
        <v>16.767771800739911</v>
      </c>
      <c r="AU378" s="1">
        <v>361</v>
      </c>
      <c r="AV378" s="75">
        <f t="shared" ca="1" si="75"/>
        <v>0.93597317920737333</v>
      </c>
      <c r="AW378" s="75">
        <f t="shared" ca="1" si="76"/>
        <v>44.023712052158935</v>
      </c>
      <c r="AX378" s="75">
        <f t="shared" ca="1" si="77"/>
        <v>37.40894350479698</v>
      </c>
      <c r="AY378" s="75">
        <v>44.243347401791858</v>
      </c>
      <c r="AZ378" s="75">
        <v>21.65034697379982</v>
      </c>
    </row>
    <row r="379" spans="1:52" x14ac:dyDescent="0.25">
      <c r="A379" s="1">
        <v>326</v>
      </c>
      <c r="B379" s="62">
        <f t="shared" ca="1" si="78"/>
        <v>0.38900528827862468</v>
      </c>
      <c r="C379" s="75">
        <f t="shared" ca="1" si="79"/>
        <v>36.89978022445284</v>
      </c>
      <c r="D379" s="75">
        <v>43.541330708477119</v>
      </c>
      <c r="E379" s="75">
        <f t="shared" ca="1" si="80"/>
        <v>19.543399611194065</v>
      </c>
      <c r="F379" s="75">
        <v>16.894031429838641</v>
      </c>
      <c r="AU379" s="1">
        <v>362</v>
      </c>
      <c r="AV379" s="75">
        <f t="shared" ca="1" si="75"/>
        <v>0.94954202153615119</v>
      </c>
      <c r="AW379" s="75">
        <f t="shared" ca="1" si="76"/>
        <v>44.23333404493124</v>
      </c>
      <c r="AX379" s="75">
        <f t="shared" ca="1" si="77"/>
        <v>38.261143968189856</v>
      </c>
      <c r="AY379" s="75">
        <v>42.190503908147917</v>
      </c>
      <c r="AZ379" s="75">
        <v>30.789392308417973</v>
      </c>
    </row>
    <row r="380" spans="1:52" x14ac:dyDescent="0.25">
      <c r="A380" s="1">
        <v>327</v>
      </c>
      <c r="B380" s="62">
        <f t="shared" ca="1" si="78"/>
        <v>0.99648027859323696</v>
      </c>
      <c r="C380" s="75">
        <f t="shared" ca="1" si="79"/>
        <v>44.964761410198591</v>
      </c>
      <c r="D380" s="75">
        <v>22.087386985167022</v>
      </c>
      <c r="E380" s="75">
        <f t="shared" ca="1" si="80"/>
        <v>40.436577445357727</v>
      </c>
      <c r="F380" s="75">
        <v>30.778470781675313</v>
      </c>
      <c r="AU380" s="1">
        <v>363</v>
      </c>
      <c r="AV380" s="75">
        <f t="shared" ca="1" si="75"/>
        <v>3.768640996759054E-2</v>
      </c>
      <c r="AW380" s="75">
        <f t="shared" ca="1" si="76"/>
        <v>20.823896373634362</v>
      </c>
      <c r="AX380" s="75">
        <f t="shared" ca="1" si="77"/>
        <v>15.570724931980255</v>
      </c>
      <c r="AY380" s="75">
        <v>26.579955817271724</v>
      </c>
      <c r="AZ380" s="75">
        <v>22.504022480992852</v>
      </c>
    </row>
    <row r="381" spans="1:52" x14ac:dyDescent="0.25">
      <c r="A381" s="1">
        <v>328</v>
      </c>
      <c r="B381" s="62">
        <f t="shared" ca="1" si="78"/>
        <v>0.41629299799972475</v>
      </c>
      <c r="C381" s="75">
        <f t="shared" ca="1" si="79"/>
        <v>37.400323487298344</v>
      </c>
      <c r="D381" s="75">
        <v>43.702732844061572</v>
      </c>
      <c r="E381" s="75">
        <f t="shared" ca="1" si="80"/>
        <v>19.928159146606511</v>
      </c>
      <c r="F381" s="75">
        <v>19.70359873541555</v>
      </c>
      <c r="AU381" s="1">
        <v>364</v>
      </c>
      <c r="AV381" s="75">
        <f t="shared" ca="1" si="75"/>
        <v>0.65678553765485848</v>
      </c>
      <c r="AW381" s="75">
        <f t="shared" ca="1" si="76"/>
        <v>39.312691827302316</v>
      </c>
      <c r="AX381" s="75">
        <f t="shared" ca="1" si="77"/>
        <v>27.424647482607146</v>
      </c>
      <c r="AY381" s="75">
        <v>34.787768749742277</v>
      </c>
      <c r="AZ381" s="75">
        <v>20.815638191294767</v>
      </c>
    </row>
    <row r="382" spans="1:52" x14ac:dyDescent="0.25">
      <c r="A382" s="1">
        <v>329</v>
      </c>
      <c r="B382" s="62">
        <f t="shared" ca="1" si="78"/>
        <v>0.95894290403398963</v>
      </c>
      <c r="C382" s="75">
        <f t="shared" ca="1" si="79"/>
        <v>44.583678307293269</v>
      </c>
      <c r="D382" s="75">
        <v>38.534987496494352</v>
      </c>
      <c r="E382" s="75">
        <f t="shared" ca="1" si="80"/>
        <v>34.650548572153298</v>
      </c>
      <c r="F382" s="75">
        <v>19.5045066402683</v>
      </c>
      <c r="AU382" s="1">
        <v>365</v>
      </c>
      <c r="AV382" s="75">
        <f t="shared" ca="1" si="75"/>
        <v>0.53779655435588525</v>
      </c>
      <c r="AW382" s="75">
        <f t="shared" ca="1" si="76"/>
        <v>37.000384063018004</v>
      </c>
      <c r="AX382" s="75">
        <f t="shared" ca="1" si="77"/>
        <v>24.604336218703171</v>
      </c>
      <c r="AY382" s="75">
        <v>35.851631441713423</v>
      </c>
      <c r="AZ382" s="75">
        <v>28.257896476952656</v>
      </c>
    </row>
    <row r="383" spans="1:52" x14ac:dyDescent="0.25">
      <c r="A383" s="1">
        <v>330</v>
      </c>
      <c r="B383" s="62">
        <f t="shared" ca="1" si="78"/>
        <v>0.9646496583208144</v>
      </c>
      <c r="C383" s="75">
        <f t="shared" ca="1" si="79"/>
        <v>44.642247308673262</v>
      </c>
      <c r="D383" s="75">
        <v>44.800563788975992</v>
      </c>
      <c r="E383" s="75">
        <f t="shared" ca="1" si="80"/>
        <v>35.154167118354657</v>
      </c>
      <c r="F383" s="75">
        <v>15.143789292982685</v>
      </c>
      <c r="AU383" s="1">
        <v>366</v>
      </c>
      <c r="AV383" s="75">
        <f t="shared" ca="1" si="75"/>
        <v>0.16129485014406442</v>
      </c>
      <c r="AW383" s="75">
        <f t="shared" ca="1" si="76"/>
        <v>27.048459035480761</v>
      </c>
      <c r="AX383" s="75">
        <f t="shared" ca="1" si="77"/>
        <v>17.525745963350669</v>
      </c>
      <c r="AY383" s="75">
        <v>38.847526906105585</v>
      </c>
      <c r="AZ383" s="75">
        <v>23.277394479153315</v>
      </c>
    </row>
    <row r="384" spans="1:52" x14ac:dyDescent="0.25">
      <c r="A384" s="1">
        <v>331</v>
      </c>
      <c r="B384" s="62">
        <f t="shared" ca="1" si="78"/>
        <v>7.7181668833791628E-2</v>
      </c>
      <c r="C384" s="75">
        <f t="shared" ca="1" si="79"/>
        <v>27.77299208209579</v>
      </c>
      <c r="D384" s="75">
        <v>35.605378208293935</v>
      </c>
      <c r="E384" s="75">
        <f t="shared" ca="1" si="80"/>
        <v>15.792571266194198</v>
      </c>
      <c r="F384" s="75">
        <v>22.543739946906534</v>
      </c>
      <c r="AU384" s="1">
        <v>367</v>
      </c>
      <c r="AV384" s="75">
        <f t="shared" ca="1" si="75"/>
        <v>0.51164544045663418</v>
      </c>
      <c r="AW384" s="75">
        <f t="shared" ca="1" si="76"/>
        <v>36.458818616386381</v>
      </c>
      <c r="AX384" s="75">
        <f t="shared" ca="1" si="77"/>
        <v>24.035289088827643</v>
      </c>
      <c r="AY384" s="75">
        <v>23.942937077459277</v>
      </c>
      <c r="AZ384" s="75">
        <v>21.051195657507929</v>
      </c>
    </row>
    <row r="385" spans="1:52" x14ac:dyDescent="0.25">
      <c r="A385" s="1">
        <v>332</v>
      </c>
      <c r="B385" s="62">
        <f t="shared" ca="1" si="78"/>
        <v>0.94560377162545728</v>
      </c>
      <c r="C385" s="75">
        <f t="shared" ca="1" si="79"/>
        <v>44.445865225222036</v>
      </c>
      <c r="D385" s="75">
        <v>41.998347552152339</v>
      </c>
      <c r="E385" s="75">
        <f t="shared" ca="1" si="80"/>
        <v>33.633043861384458</v>
      </c>
      <c r="F385" s="75">
        <v>26.400360262859351</v>
      </c>
      <c r="AU385" s="1">
        <v>368</v>
      </c>
      <c r="AV385" s="75">
        <f t="shared" ca="1" si="75"/>
        <v>0.94444637636920115</v>
      </c>
      <c r="AW385" s="75">
        <f t="shared" ca="1" si="76"/>
        <v>44.154789293223871</v>
      </c>
      <c r="AX385" s="75">
        <f t="shared" ca="1" si="77"/>
        <v>37.929055136142061</v>
      </c>
      <c r="AY385" s="75">
        <v>43.114897821021245</v>
      </c>
      <c r="AZ385" s="75">
        <v>19.078208440601067</v>
      </c>
    </row>
    <row r="386" spans="1:52" x14ac:dyDescent="0.25">
      <c r="A386" s="1">
        <v>333</v>
      </c>
      <c r="B386" s="62">
        <f t="shared" ca="1" si="78"/>
        <v>3.6876560614277576E-2</v>
      </c>
      <c r="C386" s="75">
        <f t="shared" ca="1" si="79"/>
        <v>24.985536211921229</v>
      </c>
      <c r="D386" s="75">
        <v>37.159374104164286</v>
      </c>
      <c r="E386" s="75">
        <f t="shared" ca="1" si="80"/>
        <v>15.373393754662501</v>
      </c>
      <c r="F386" s="75">
        <v>18.97049130242937</v>
      </c>
      <c r="AU386" s="1">
        <v>369</v>
      </c>
      <c r="AV386" s="75">
        <f t="shared" ca="1" si="75"/>
        <v>0.45339690968038582</v>
      </c>
      <c r="AW386" s="75">
        <f t="shared" ca="1" si="76"/>
        <v>35.200426201254942</v>
      </c>
      <c r="AX386" s="75">
        <f t="shared" ca="1" si="77"/>
        <v>22.820216834070429</v>
      </c>
      <c r="AY386" s="75">
        <v>29.600140718213058</v>
      </c>
      <c r="AZ386" s="75">
        <v>28.872492741184452</v>
      </c>
    </row>
    <row r="387" spans="1:52" x14ac:dyDescent="0.25">
      <c r="A387" s="1">
        <v>334</v>
      </c>
      <c r="B387" s="62">
        <f t="shared" ca="1" si="78"/>
        <v>0.96147431726903021</v>
      </c>
      <c r="C387" s="75">
        <f t="shared" ca="1" si="79"/>
        <v>44.60968705580683</v>
      </c>
      <c r="D387" s="75">
        <v>22.14549689249548</v>
      </c>
      <c r="E387" s="75">
        <f t="shared" ca="1" si="80"/>
        <v>34.867777862247685</v>
      </c>
      <c r="F387" s="75">
        <v>18.308277826604346</v>
      </c>
      <c r="AU387" s="1">
        <v>370</v>
      </c>
      <c r="AV387" s="75">
        <f t="shared" ca="1" si="75"/>
        <v>0.63830977093678642</v>
      </c>
      <c r="AW387" s="75">
        <f t="shared" ca="1" si="76"/>
        <v>38.968287253016385</v>
      </c>
      <c r="AX387" s="75">
        <f t="shared" ca="1" si="77"/>
        <v>26.957793755837614</v>
      </c>
      <c r="AY387" s="75">
        <v>34.416277354216298</v>
      </c>
      <c r="AZ387" s="75">
        <v>18.951572787122302</v>
      </c>
    </row>
    <row r="388" spans="1:52" x14ac:dyDescent="0.25">
      <c r="A388" s="1">
        <v>335</v>
      </c>
      <c r="B388" s="62">
        <f t="shared" ca="1" si="78"/>
        <v>8.0815775985925153E-3</v>
      </c>
      <c r="C388" s="75">
        <f t="shared" ca="1" si="79"/>
        <v>21.020325467791753</v>
      </c>
      <c r="D388" s="75">
        <v>37.25355886225752</v>
      </c>
      <c r="E388" s="75">
        <f t="shared" ca="1" si="80"/>
        <v>15.08103446505546</v>
      </c>
      <c r="F388" s="75">
        <v>22.133408965369938</v>
      </c>
      <c r="AU388" s="1">
        <v>371</v>
      </c>
      <c r="AV388" s="75">
        <f t="shared" ca="1" si="75"/>
        <v>0.84179109905474025</v>
      </c>
      <c r="AW388" s="75">
        <f t="shared" ca="1" si="76"/>
        <v>42.524752299507917</v>
      </c>
      <c r="AX388" s="75">
        <f t="shared" ca="1" si="77"/>
        <v>33.067355244928564</v>
      </c>
      <c r="AY388" s="75">
        <v>28.15365864112345</v>
      </c>
      <c r="AZ388" s="75">
        <v>18.755818739435135</v>
      </c>
    </row>
    <row r="389" spans="1:52" x14ac:dyDescent="0.25">
      <c r="A389" s="1">
        <v>336</v>
      </c>
      <c r="B389" s="62">
        <f t="shared" ca="1" si="78"/>
        <v>8.0880325450743751E-2</v>
      </c>
      <c r="C389" s="75">
        <f t="shared" ca="1" si="79"/>
        <v>27.973850368293864</v>
      </c>
      <c r="D389" s="75">
        <v>42.596444831618335</v>
      </c>
      <c r="E389" s="75">
        <f t="shared" ca="1" si="80"/>
        <v>15.831644647485078</v>
      </c>
      <c r="F389" s="75">
        <v>20.501190450992329</v>
      </c>
      <c r="AU389" s="1">
        <v>372</v>
      </c>
      <c r="AV389" s="75">
        <f t="shared" ca="1" si="75"/>
        <v>0.81268033350931068</v>
      </c>
      <c r="AW389" s="75">
        <f t="shared" ca="1" si="76"/>
        <v>42.04463533047506</v>
      </c>
      <c r="AX389" s="75">
        <f t="shared" ca="1" si="77"/>
        <v>32.015867382007357</v>
      </c>
      <c r="AY389" s="75">
        <v>20.405933370854903</v>
      </c>
      <c r="AZ389" s="75">
        <v>32.293208690039116</v>
      </c>
    </row>
    <row r="390" spans="1:52" x14ac:dyDescent="0.25">
      <c r="A390" s="1">
        <v>337</v>
      </c>
      <c r="B390" s="62">
        <f t="shared" ca="1" si="78"/>
        <v>0.46632161967475605</v>
      </c>
      <c r="C390" s="75">
        <f t="shared" ca="1" si="79"/>
        <v>38.263931208407641</v>
      </c>
      <c r="D390" s="75">
        <v>43.207377703375471</v>
      </c>
      <c r="E390" s="75">
        <f t="shared" ca="1" si="80"/>
        <v>20.665946534998174</v>
      </c>
      <c r="F390" s="75">
        <v>26.557799218021668</v>
      </c>
      <c r="AU390" s="1">
        <v>373</v>
      </c>
      <c r="AV390" s="75">
        <f t="shared" ca="1" si="75"/>
        <v>1.166549569052644E-2</v>
      </c>
      <c r="AW390" s="75">
        <f t="shared" ca="1" si="76"/>
        <v>18.240207728136237</v>
      </c>
      <c r="AX390" s="75">
        <f t="shared" ca="1" si="77"/>
        <v>15.175495747983906</v>
      </c>
      <c r="AY390" s="75">
        <v>40.232837145922829</v>
      </c>
      <c r="AZ390" s="75">
        <v>21.374111464724376</v>
      </c>
    </row>
    <row r="391" spans="1:52" x14ac:dyDescent="0.25">
      <c r="A391" s="1">
        <v>338</v>
      </c>
      <c r="B391" s="62">
        <f t="shared" ca="1" si="78"/>
        <v>0.20965169927750071</v>
      </c>
      <c r="C391" s="75">
        <f t="shared" ca="1" si="79"/>
        <v>32.821901963367281</v>
      </c>
      <c r="D391" s="75">
        <v>44.501254033256927</v>
      </c>
      <c r="E391" s="75">
        <f t="shared" ca="1" si="80"/>
        <v>17.262918495456766</v>
      </c>
      <c r="F391" s="75">
        <v>24.421070881576288</v>
      </c>
      <c r="AU391" s="1">
        <v>374</v>
      </c>
      <c r="AV391" s="75">
        <f t="shared" ca="1" si="75"/>
        <v>0.6925976841596202</v>
      </c>
      <c r="AW391" s="75">
        <f t="shared" ca="1" si="76"/>
        <v>39.966736185245722</v>
      </c>
      <c r="AX391" s="75">
        <f t="shared" ca="1" si="77"/>
        <v>28.366837815486143</v>
      </c>
      <c r="AY391" s="75">
        <v>28.611727041572479</v>
      </c>
      <c r="AZ391" s="75">
        <v>15.248201232280827</v>
      </c>
    </row>
    <row r="392" spans="1:52" x14ac:dyDescent="0.25">
      <c r="A392" s="1">
        <v>339</v>
      </c>
      <c r="B392" s="62">
        <f t="shared" ca="1" si="78"/>
        <v>6.0325424234640934E-2</v>
      </c>
      <c r="C392" s="75">
        <f t="shared" ca="1" si="79"/>
        <v>26.765797864400248</v>
      </c>
      <c r="D392" s="75">
        <v>41.06870247685211</v>
      </c>
      <c r="E392" s="75">
        <f t="shared" ca="1" si="80"/>
        <v>15.615808417827616</v>
      </c>
      <c r="F392" s="75">
        <v>15.590303778215443</v>
      </c>
      <c r="AU392" s="1">
        <v>375</v>
      </c>
      <c r="AV392" s="75">
        <f t="shared" ca="1" si="75"/>
        <v>6.6935699961896522E-2</v>
      </c>
      <c r="AW392" s="75">
        <f t="shared" ca="1" si="76"/>
        <v>22.761580378099996</v>
      </c>
      <c r="AX392" s="75">
        <f t="shared" ca="1" si="77"/>
        <v>16.021423947435007</v>
      </c>
      <c r="AY392" s="75">
        <v>31.311387056992032</v>
      </c>
      <c r="AZ392" s="75">
        <v>16.645655171741296</v>
      </c>
    </row>
    <row r="393" spans="1:52" x14ac:dyDescent="0.25">
      <c r="A393" s="1">
        <v>340</v>
      </c>
      <c r="B393" s="62">
        <f t="shared" ca="1" si="78"/>
        <v>6.9791113210974531E-2</v>
      </c>
      <c r="C393" s="75">
        <f t="shared" ca="1" si="79"/>
        <v>27.351545330941235</v>
      </c>
      <c r="D393" s="75">
        <v>40.8169516033159</v>
      </c>
      <c r="E393" s="75">
        <f t="shared" ca="1" si="80"/>
        <v>15.71480752120565</v>
      </c>
      <c r="F393" s="75">
        <v>27.428099426035566</v>
      </c>
      <c r="AU393" s="1">
        <v>376</v>
      </c>
      <c r="AV393" s="75">
        <f t="shared" ca="1" si="75"/>
        <v>3.2481607473861862E-2</v>
      </c>
      <c r="AW393" s="75">
        <f t="shared" ca="1" si="76"/>
        <v>20.406796345940514</v>
      </c>
      <c r="AX393" s="75">
        <f t="shared" ca="1" si="77"/>
        <v>15.491246158579919</v>
      </c>
      <c r="AY393" s="75">
        <v>36.39705167964587</v>
      </c>
      <c r="AZ393" s="75">
        <v>22.496166555810145</v>
      </c>
    </row>
    <row r="394" spans="1:52" x14ac:dyDescent="0.25">
      <c r="A394" s="1">
        <v>341</v>
      </c>
      <c r="B394" s="62">
        <f t="shared" ca="1" si="78"/>
        <v>0.6452420918340972</v>
      </c>
      <c r="C394" s="75">
        <f t="shared" ca="1" si="79"/>
        <v>40.923610338071157</v>
      </c>
      <c r="D394" s="75">
        <v>41.287522663328708</v>
      </c>
      <c r="E394" s="75">
        <f t="shared" ca="1" si="80"/>
        <v>23.762733519015104</v>
      </c>
      <c r="F394" s="75">
        <v>17.133821172362701</v>
      </c>
      <c r="AU394" s="1">
        <v>377</v>
      </c>
      <c r="AV394" s="75">
        <f t="shared" ca="1" si="75"/>
        <v>0.56364243315021434</v>
      </c>
      <c r="AW394" s="75">
        <f t="shared" ca="1" si="76"/>
        <v>37.522837073406023</v>
      </c>
      <c r="AX394" s="75">
        <f t="shared" ca="1" si="77"/>
        <v>25.182790050947961</v>
      </c>
      <c r="AY394" s="75">
        <v>27.65812118261249</v>
      </c>
      <c r="AZ394" s="75">
        <v>15.737930220516041</v>
      </c>
    </row>
    <row r="395" spans="1:52" x14ac:dyDescent="0.25">
      <c r="A395" s="1">
        <v>342</v>
      </c>
      <c r="B395" s="62">
        <f t="shared" ca="1" si="78"/>
        <v>0.59135021368586826</v>
      </c>
      <c r="C395" s="75">
        <f t="shared" ca="1" si="79"/>
        <v>40.180799059735705</v>
      </c>
      <c r="D395" s="75">
        <v>25.794953370553586</v>
      </c>
      <c r="E395" s="75">
        <f t="shared" ca="1" si="80"/>
        <v>22.737615458871879</v>
      </c>
      <c r="F395" s="75">
        <v>22.607575107401868</v>
      </c>
      <c r="AU395" s="1">
        <v>378</v>
      </c>
      <c r="AV395" s="75">
        <f t="shared" ca="1" si="75"/>
        <v>0.2384146559679452</v>
      </c>
      <c r="AW395" s="75">
        <f t="shared" ca="1" si="76"/>
        <v>29.648316980839496</v>
      </c>
      <c r="AX395" s="75">
        <f t="shared" ca="1" si="77"/>
        <v>18.819342834282228</v>
      </c>
      <c r="AY395" s="75">
        <v>41.931594542067565</v>
      </c>
      <c r="AZ395" s="75">
        <v>36.011025983906755</v>
      </c>
    </row>
    <row r="396" spans="1:52" x14ac:dyDescent="0.25">
      <c r="A396" s="1">
        <v>343</v>
      </c>
      <c r="B396" s="62">
        <f t="shared" ca="1" si="78"/>
        <v>0.61901210895643966</v>
      </c>
      <c r="C396" s="75">
        <f t="shared" ca="1" si="79"/>
        <v>40.567463008373032</v>
      </c>
      <c r="D396" s="75">
        <v>34.027037341129429</v>
      </c>
      <c r="E396" s="75">
        <f t="shared" ca="1" si="80"/>
        <v>23.25171683385345</v>
      </c>
      <c r="F396" s="75">
        <v>33.45766590331344</v>
      </c>
      <c r="AU396" s="1">
        <v>379</v>
      </c>
      <c r="AV396" s="75">
        <f t="shared" ca="1" si="75"/>
        <v>0.15063597022078357</v>
      </c>
      <c r="AW396" s="75">
        <f t="shared" ca="1" si="76"/>
        <v>26.643555006899962</v>
      </c>
      <c r="AX396" s="75">
        <f t="shared" ca="1" si="77"/>
        <v>17.351715662607656</v>
      </c>
      <c r="AY396" s="75">
        <v>25.958223329047534</v>
      </c>
      <c r="AZ396" s="75">
        <v>25.380385135441006</v>
      </c>
    </row>
    <row r="397" spans="1:52" x14ac:dyDescent="0.25">
      <c r="A397" s="1">
        <v>344</v>
      </c>
      <c r="B397" s="62">
        <f t="shared" ca="1" si="78"/>
        <v>0.12046557748849263</v>
      </c>
      <c r="C397" s="75">
        <f t="shared" ca="1" si="79"/>
        <v>29.816384630416501</v>
      </c>
      <c r="D397" s="75">
        <v>34.791187437975054</v>
      </c>
      <c r="E397" s="75">
        <f t="shared" ca="1" si="80"/>
        <v>16.256551700232386</v>
      </c>
      <c r="F397" s="75">
        <v>19.411077366433585</v>
      </c>
      <c r="AU397" s="1">
        <v>380</v>
      </c>
      <c r="AV397" s="75">
        <f t="shared" ca="1" si="75"/>
        <v>8.8537311846256017E-2</v>
      </c>
      <c r="AW397" s="75">
        <f t="shared" ca="1" si="76"/>
        <v>23.926566006120744</v>
      </c>
      <c r="AX397" s="75">
        <f t="shared" ca="1" si="77"/>
        <v>16.358833485027716</v>
      </c>
      <c r="AY397" s="75">
        <v>39.85365580161384</v>
      </c>
      <c r="AZ397" s="75">
        <v>37.304089564592793</v>
      </c>
    </row>
    <row r="398" spans="1:52" x14ac:dyDescent="0.25">
      <c r="A398" s="1">
        <v>345</v>
      </c>
      <c r="B398" s="62">
        <f t="shared" ca="1" si="78"/>
        <v>0.44706961391088929</v>
      </c>
      <c r="C398" s="75">
        <f t="shared" ca="1" si="79"/>
        <v>37.939272425142704</v>
      </c>
      <c r="D398" s="75">
        <v>43.213816317104197</v>
      </c>
      <c r="E398" s="75">
        <f t="shared" ca="1" si="80"/>
        <v>20.376785951009474</v>
      </c>
      <c r="F398" s="75">
        <v>25.842949226877206</v>
      </c>
      <c r="AU398" s="1">
        <v>381</v>
      </c>
      <c r="AV398" s="75">
        <f t="shared" ca="1" si="75"/>
        <v>0.91241936210383523</v>
      </c>
      <c r="AW398" s="75">
        <f t="shared" ca="1" si="76"/>
        <v>43.656193499720999</v>
      </c>
      <c r="AX398" s="75">
        <f t="shared" ca="1" si="77"/>
        <v>36.121792179355779</v>
      </c>
      <c r="AY398" s="75">
        <v>39.593774482879667</v>
      </c>
      <c r="AZ398" s="75">
        <v>27.177651768705992</v>
      </c>
    </row>
    <row r="399" spans="1:52" x14ac:dyDescent="0.25">
      <c r="A399" s="1">
        <v>346</v>
      </c>
      <c r="B399" s="62">
        <f t="shared" ca="1" si="78"/>
        <v>0.29902765004236631</v>
      </c>
      <c r="C399" s="75">
        <f t="shared" ca="1" si="79"/>
        <v>35.061267581806604</v>
      </c>
      <c r="D399" s="75">
        <v>36.194508536333842</v>
      </c>
      <c r="E399" s="75">
        <f t="shared" ca="1" si="80"/>
        <v>18.350552033814658</v>
      </c>
      <c r="F399" s="75">
        <v>18.330046960260262</v>
      </c>
      <c r="AU399" s="1">
        <v>382</v>
      </c>
      <c r="AV399" s="75">
        <f t="shared" ca="1" si="75"/>
        <v>0.81988396671924346</v>
      </c>
      <c r="AW399" s="75">
        <f t="shared" ca="1" si="76"/>
        <v>42.164233286572241</v>
      </c>
      <c r="AX399" s="75">
        <f t="shared" ca="1" si="77"/>
        <v>32.267976203577028</v>
      </c>
      <c r="AY399" s="75">
        <v>38.551896342688551</v>
      </c>
      <c r="AZ399" s="75">
        <v>26.272163138465029</v>
      </c>
    </row>
    <row r="400" spans="1:52" x14ac:dyDescent="0.25">
      <c r="A400" s="1">
        <v>347</v>
      </c>
      <c r="B400" s="62">
        <f t="shared" ca="1" si="78"/>
        <v>0.96680196708158617</v>
      </c>
      <c r="C400" s="75">
        <f t="shared" ca="1" si="79"/>
        <v>44.664276680509303</v>
      </c>
      <c r="D400" s="75">
        <v>43.09213215024419</v>
      </c>
      <c r="E400" s="75">
        <f t="shared" ca="1" si="80"/>
        <v>35.358186979785593</v>
      </c>
      <c r="F400" s="75">
        <v>16.194721516473976</v>
      </c>
      <c r="AU400" s="1">
        <v>383</v>
      </c>
      <c r="AV400" s="75">
        <f t="shared" ca="1" si="75"/>
        <v>0.65347125866936384</v>
      </c>
      <c r="AW400" s="75">
        <f t="shared" ca="1" si="76"/>
        <v>39.25127074613674</v>
      </c>
      <c r="AX400" s="75">
        <f t="shared" ca="1" si="77"/>
        <v>27.339992434951437</v>
      </c>
      <c r="AY400" s="75">
        <v>30.130947858778946</v>
      </c>
      <c r="AZ400" s="75">
        <v>21.599101608356118</v>
      </c>
    </row>
    <row r="401" spans="1:52" x14ac:dyDescent="0.25">
      <c r="A401" s="1">
        <v>348</v>
      </c>
      <c r="B401" s="62">
        <f t="shared" ca="1" si="78"/>
        <v>0.19068900551310164</v>
      </c>
      <c r="C401" s="75">
        <f t="shared" ca="1" si="79"/>
        <v>32.267513570488347</v>
      </c>
      <c r="D401" s="75">
        <v>44.598156699000967</v>
      </c>
      <c r="E401" s="75">
        <f t="shared" ca="1" si="80"/>
        <v>17.042838956222369</v>
      </c>
      <c r="F401" s="75">
        <v>30.603793220131323</v>
      </c>
      <c r="AU401" s="1">
        <v>384</v>
      </c>
      <c r="AV401" s="75">
        <f t="shared" ca="1" si="75"/>
        <v>0.18033234423799216</v>
      </c>
      <c r="AW401" s="75">
        <f t="shared" ca="1" si="76"/>
        <v>27.739666785838352</v>
      </c>
      <c r="AX401" s="75">
        <f t="shared" ca="1" si="77"/>
        <v>17.839350335719008</v>
      </c>
      <c r="AY401" s="75">
        <v>24.772519843841806</v>
      </c>
      <c r="AZ401" s="75">
        <v>35.889472628635872</v>
      </c>
    </row>
    <row r="402" spans="1:52" x14ac:dyDescent="0.25">
      <c r="A402" s="1">
        <v>349</v>
      </c>
      <c r="B402" s="62">
        <f t="shared" ca="1" si="78"/>
        <v>0.11516811612223077</v>
      </c>
      <c r="C402" s="75">
        <f t="shared" ca="1" si="79"/>
        <v>29.59593796938637</v>
      </c>
      <c r="D402" s="75">
        <v>28.29409362103522</v>
      </c>
      <c r="E402" s="75">
        <f t="shared" ca="1" si="80"/>
        <v>16.198959630922847</v>
      </c>
      <c r="F402" s="75">
        <v>26.296284202061095</v>
      </c>
      <c r="AU402" s="1">
        <v>385</v>
      </c>
      <c r="AV402" s="75">
        <f t="shared" ca="1" si="75"/>
        <v>0.79141437913329049</v>
      </c>
      <c r="AW402" s="75">
        <f t="shared" ca="1" si="76"/>
        <v>41.688442090537265</v>
      </c>
      <c r="AX402" s="75">
        <f t="shared" ca="1" si="77"/>
        <v>31.298647556535212</v>
      </c>
      <c r="AY402" s="75">
        <v>26.330741580134244</v>
      </c>
      <c r="AZ402" s="75">
        <v>20.186249473817373</v>
      </c>
    </row>
    <row r="403" spans="1:52" x14ac:dyDescent="0.25">
      <c r="A403" s="1">
        <v>350</v>
      </c>
      <c r="B403" s="62">
        <f t="shared" ca="1" si="78"/>
        <v>0.46973565840574427</v>
      </c>
      <c r="C403" s="75">
        <f t="shared" ca="1" si="79"/>
        <v>38.320566598271427</v>
      </c>
      <c r="D403" s="75">
        <v>40.867618556912646</v>
      </c>
      <c r="E403" s="75">
        <f t="shared" ca="1" si="80"/>
        <v>20.717947384314325</v>
      </c>
      <c r="F403" s="75">
        <v>15.647931546262896</v>
      </c>
      <c r="AU403" s="1">
        <v>386</v>
      </c>
      <c r="AV403" s="75">
        <f t="shared" ref="AV403:AV466" ca="1" si="81">RAND()</f>
        <v>0.78164022829675284</v>
      </c>
      <c r="AW403" s="75">
        <f t="shared" ref="AW403:AW466" ca="1" si="82">$R$2+($R$3-$R$2)*SQRT(AV403)</f>
        <v>41.523125861539725</v>
      </c>
      <c r="AX403" s="75">
        <f t="shared" ref="AX403:AX466" ca="1" si="83">$R$3-($R$3-$R$2)*SQRT(1-AV403)</f>
        <v>30.981305533933536</v>
      </c>
      <c r="AY403" s="75">
        <v>34.052010605056068</v>
      </c>
      <c r="AZ403" s="75">
        <v>21.391085514947186</v>
      </c>
    </row>
    <row r="404" spans="1:52" x14ac:dyDescent="0.25">
      <c r="A404" s="1">
        <v>351</v>
      </c>
      <c r="B404" s="62">
        <f t="shared" ca="1" si="78"/>
        <v>4.386040275236025E-2</v>
      </c>
      <c r="C404" s="75">
        <f t="shared" ca="1" si="79"/>
        <v>25.579832528184241</v>
      </c>
      <c r="D404" s="75">
        <v>33.022555830631106</v>
      </c>
      <c r="E404" s="75">
        <f t="shared" ca="1" si="80"/>
        <v>15.44517744973556</v>
      </c>
      <c r="F404" s="75">
        <v>17.374007152903516</v>
      </c>
      <c r="AU404" s="1">
        <v>387</v>
      </c>
      <c r="AV404" s="75">
        <f t="shared" ca="1" si="81"/>
        <v>0.3411064219314901</v>
      </c>
      <c r="AW404" s="75">
        <f t="shared" ca="1" si="82"/>
        <v>32.521295035993802</v>
      </c>
      <c r="AX404" s="75">
        <f t="shared" ca="1" si="83"/>
        <v>20.64832202369498</v>
      </c>
      <c r="AY404" s="75">
        <v>32.94402951348701</v>
      </c>
      <c r="AZ404" s="75">
        <v>19.254828294640209</v>
      </c>
    </row>
    <row r="405" spans="1:52" x14ac:dyDescent="0.25">
      <c r="A405" s="1">
        <v>352</v>
      </c>
      <c r="B405" s="62">
        <f t="shared" ca="1" si="78"/>
        <v>0.35725575755873662</v>
      </c>
      <c r="C405" s="75">
        <f t="shared" ca="1" si="79"/>
        <v>36.28699379670217</v>
      </c>
      <c r="D405" s="75">
        <v>41.568972654679783</v>
      </c>
      <c r="E405" s="75">
        <f t="shared" ca="1" si="80"/>
        <v>19.109884589678849</v>
      </c>
      <c r="F405" s="75">
        <v>37.143106900122064</v>
      </c>
      <c r="AU405" s="1">
        <v>388</v>
      </c>
      <c r="AV405" s="75">
        <f t="shared" ca="1" si="81"/>
        <v>0.8687117753856114</v>
      </c>
      <c r="AW405" s="75">
        <f t="shared" ca="1" si="82"/>
        <v>42.961412658287671</v>
      </c>
      <c r="AX405" s="75">
        <f t="shared" ca="1" si="83"/>
        <v>34.129884906177409</v>
      </c>
      <c r="AY405" s="75">
        <v>30.306168045005222</v>
      </c>
      <c r="AZ405" s="75">
        <v>23.262360368928125</v>
      </c>
    </row>
    <row r="406" spans="1:52" x14ac:dyDescent="0.25">
      <c r="A406" s="1">
        <v>353</v>
      </c>
      <c r="B406" s="62">
        <f t="shared" ca="1" si="78"/>
        <v>0.10930152512591496</v>
      </c>
      <c r="C406" s="75">
        <f t="shared" ca="1" si="79"/>
        <v>29.34377052536415</v>
      </c>
      <c r="D406" s="75">
        <v>42.155042963158792</v>
      </c>
      <c r="E406" s="75">
        <f t="shared" ca="1" si="80"/>
        <v>16.135447802131477</v>
      </c>
      <c r="F406" s="75">
        <v>18.514598689333084</v>
      </c>
      <c r="AU406" s="1">
        <v>389</v>
      </c>
      <c r="AV406" s="75">
        <f t="shared" ca="1" si="81"/>
        <v>0.88935921504344562</v>
      </c>
      <c r="AW406" s="75">
        <f t="shared" ca="1" si="82"/>
        <v>43.291753101197195</v>
      </c>
      <c r="AX406" s="75">
        <f t="shared" ca="1" si="83"/>
        <v>35.021187121661271</v>
      </c>
      <c r="AY406" s="75">
        <v>39.953624030027768</v>
      </c>
      <c r="AZ406" s="75">
        <v>24.094429163995127</v>
      </c>
    </row>
    <row r="407" spans="1:52" x14ac:dyDescent="0.25">
      <c r="A407" s="1">
        <v>354</v>
      </c>
      <c r="B407" s="62">
        <f t="shared" ca="1" si="78"/>
        <v>0.65713392570713947</v>
      </c>
      <c r="C407" s="75">
        <f t="shared" ca="1" si="79"/>
        <v>41.081899535063641</v>
      </c>
      <c r="D407" s="75">
        <v>43.543917171662372</v>
      </c>
      <c r="E407" s="75">
        <f t="shared" ca="1" si="80"/>
        <v>24.002733533500589</v>
      </c>
      <c r="F407" s="75">
        <v>17.401372420547446</v>
      </c>
      <c r="AU407" s="1">
        <v>390</v>
      </c>
      <c r="AV407" s="75">
        <f t="shared" ca="1" si="81"/>
        <v>0.85798762350505264</v>
      </c>
      <c r="AW407" s="75">
        <f t="shared" ca="1" si="82"/>
        <v>42.788286401909481</v>
      </c>
      <c r="AX407" s="75">
        <f t="shared" ca="1" si="83"/>
        <v>33.694641144773307</v>
      </c>
      <c r="AY407" s="75">
        <v>27.883825416140656</v>
      </c>
      <c r="AZ407" s="75">
        <v>17.646581560748114</v>
      </c>
    </row>
    <row r="408" spans="1:52" x14ac:dyDescent="0.25">
      <c r="A408" s="1">
        <v>355</v>
      </c>
      <c r="B408" s="62">
        <f t="shared" ca="1" si="78"/>
        <v>0.46493001594788552</v>
      </c>
      <c r="C408" s="75">
        <f t="shared" ca="1" si="79"/>
        <v>38.240766630337724</v>
      </c>
      <c r="D408" s="75">
        <v>37.159649401989014</v>
      </c>
      <c r="E408" s="75">
        <f t="shared" ca="1" si="80"/>
        <v>20.64481397675651</v>
      </c>
      <c r="F408" s="75">
        <v>23.961756174099975</v>
      </c>
      <c r="AU408" s="1">
        <v>391</v>
      </c>
      <c r="AV408" s="75">
        <f t="shared" ca="1" si="81"/>
        <v>0.74551217345342635</v>
      </c>
      <c r="AW408" s="75">
        <f t="shared" ca="1" si="82"/>
        <v>40.902914046648959</v>
      </c>
      <c r="AX408" s="75">
        <f t="shared" ca="1" si="83"/>
        <v>29.865964058060509</v>
      </c>
      <c r="AY408" s="75">
        <v>30.234654937519668</v>
      </c>
      <c r="AZ408" s="75">
        <v>20.900624527455978</v>
      </c>
    </row>
    <row r="409" spans="1:52" x14ac:dyDescent="0.25">
      <c r="A409" s="1">
        <v>356</v>
      </c>
      <c r="B409" s="62">
        <f t="shared" ca="1" si="78"/>
        <v>0.56772920952819628</v>
      </c>
      <c r="C409" s="75">
        <f t="shared" ca="1" si="79"/>
        <v>39.840957650659618</v>
      </c>
      <c r="D409" s="75">
        <v>31.96776179927561</v>
      </c>
      <c r="E409" s="75">
        <f t="shared" ca="1" si="80"/>
        <v>22.316683555306</v>
      </c>
      <c r="F409" s="75">
        <v>23.184262699936657</v>
      </c>
      <c r="AU409" s="1">
        <v>392</v>
      </c>
      <c r="AV409" s="75">
        <f t="shared" ca="1" si="81"/>
        <v>0.81910295783228471</v>
      </c>
      <c r="AW409" s="75">
        <f t="shared" ca="1" si="82"/>
        <v>42.151292088021449</v>
      </c>
      <c r="AX409" s="75">
        <f t="shared" ca="1" si="83"/>
        <v>32.240402124246089</v>
      </c>
      <c r="AY409" s="75">
        <v>39.740184268010765</v>
      </c>
      <c r="AZ409" s="75">
        <v>22.722216261824602</v>
      </c>
    </row>
    <row r="410" spans="1:52" x14ac:dyDescent="0.25">
      <c r="A410" s="1">
        <v>357</v>
      </c>
      <c r="B410" s="62">
        <f t="shared" ca="1" si="78"/>
        <v>0.41926510624972912</v>
      </c>
      <c r="C410" s="75">
        <f t="shared" ca="1" si="79"/>
        <v>37.45350587936101</v>
      </c>
      <c r="D410" s="75">
        <v>38.521738858874343</v>
      </c>
      <c r="E410" s="75">
        <f t="shared" ca="1" si="80"/>
        <v>19.970785017237045</v>
      </c>
      <c r="F410" s="75">
        <v>20.000919312267715</v>
      </c>
      <c r="AU410" s="1">
        <v>393</v>
      </c>
      <c r="AV410" s="75">
        <f t="shared" ca="1" si="81"/>
        <v>2.8115959395083157E-2</v>
      </c>
      <c r="AW410" s="75">
        <f t="shared" ca="1" si="82"/>
        <v>20.030344268096851</v>
      </c>
      <c r="AX410" s="75">
        <f t="shared" ca="1" si="83"/>
        <v>15.424746213355579</v>
      </c>
      <c r="AY410" s="75">
        <v>27.09195243428535</v>
      </c>
      <c r="AZ410" s="75">
        <v>17.886737365685079</v>
      </c>
    </row>
    <row r="411" spans="1:52" x14ac:dyDescent="0.25">
      <c r="A411" s="1">
        <v>358</v>
      </c>
      <c r="B411" s="62">
        <f t="shared" ca="1" si="78"/>
        <v>4.3978850359573829E-2</v>
      </c>
      <c r="C411" s="75">
        <f t="shared" ca="1" si="79"/>
        <v>25.589347788607085</v>
      </c>
      <c r="D411" s="75">
        <v>42.02658143555692</v>
      </c>
      <c r="E411" s="75">
        <f t="shared" ca="1" si="80"/>
        <v>15.446397927927052</v>
      </c>
      <c r="F411" s="75">
        <v>22.110670194901775</v>
      </c>
      <c r="AU411" s="1">
        <v>394</v>
      </c>
      <c r="AV411" s="75">
        <f t="shared" ca="1" si="81"/>
        <v>9.4442655940750964E-2</v>
      </c>
      <c r="AW411" s="75">
        <f t="shared" ca="1" si="82"/>
        <v>24.219457161171469</v>
      </c>
      <c r="AX411" s="75">
        <f t="shared" ca="1" si="83"/>
        <v>16.451766960925163</v>
      </c>
      <c r="AY411" s="75">
        <v>44.922800572673921</v>
      </c>
      <c r="AZ411" s="75">
        <v>34.13079027881632</v>
      </c>
    </row>
    <row r="412" spans="1:52" x14ac:dyDescent="0.25">
      <c r="A412" s="1">
        <v>359</v>
      </c>
      <c r="B412" s="62">
        <f t="shared" ca="1" si="78"/>
        <v>0.51126526541060735</v>
      </c>
      <c r="C412" s="75">
        <f t="shared" ca="1" si="79"/>
        <v>38.988514276173774</v>
      </c>
      <c r="D412" s="75">
        <v>42.289924861882398</v>
      </c>
      <c r="E412" s="75">
        <f t="shared" ca="1" si="80"/>
        <v>21.369169236175434</v>
      </c>
      <c r="F412" s="75">
        <v>15.38590102077718</v>
      </c>
      <c r="AU412" s="1">
        <v>395</v>
      </c>
      <c r="AV412" s="75">
        <f t="shared" ca="1" si="81"/>
        <v>5.5930078242948822E-2</v>
      </c>
      <c r="AW412" s="75">
        <f t="shared" ca="1" si="82"/>
        <v>22.094862255086703</v>
      </c>
      <c r="AX412" s="75">
        <f t="shared" ca="1" si="83"/>
        <v>15.851021808966507</v>
      </c>
      <c r="AY412" s="75">
        <v>33.607285485559089</v>
      </c>
      <c r="AZ412" s="75">
        <v>17.445091748128185</v>
      </c>
    </row>
    <row r="413" spans="1:52" x14ac:dyDescent="0.25">
      <c r="A413" s="1">
        <v>360</v>
      </c>
      <c r="B413" s="62">
        <f t="shared" ca="1" si="78"/>
        <v>0.74816521473914532</v>
      </c>
      <c r="C413" s="75">
        <f t="shared" ca="1" si="79"/>
        <v>42.234563902166556</v>
      </c>
      <c r="D413" s="75">
        <v>43.385056121484538</v>
      </c>
      <c r="E413" s="75">
        <f t="shared" ca="1" si="80"/>
        <v>26.05506320640772</v>
      </c>
      <c r="F413" s="75">
        <v>16.035598785550224</v>
      </c>
      <c r="AU413" s="1">
        <v>396</v>
      </c>
      <c r="AV413" s="75">
        <f t="shared" ca="1" si="81"/>
        <v>0.82636506275222144</v>
      </c>
      <c r="AW413" s="75">
        <f t="shared" ca="1" si="82"/>
        <v>42.271387138849377</v>
      </c>
      <c r="AX413" s="75">
        <f t="shared" ca="1" si="83"/>
        <v>32.499142288506732</v>
      </c>
      <c r="AY413" s="75">
        <v>42.783936073544091</v>
      </c>
      <c r="AZ413" s="75">
        <v>37.992563519311517</v>
      </c>
    </row>
    <row r="414" spans="1:52" x14ac:dyDescent="0.25">
      <c r="A414" s="1">
        <v>361</v>
      </c>
      <c r="B414" s="62">
        <f t="shared" ca="1" si="78"/>
        <v>0.77491613064385501</v>
      </c>
      <c r="C414" s="75">
        <f t="shared" ca="1" si="79"/>
        <v>42.555364178214134</v>
      </c>
      <c r="D414" s="75">
        <v>34.177978789069023</v>
      </c>
      <c r="E414" s="75">
        <f t="shared" ca="1" si="80"/>
        <v>26.751127137738628</v>
      </c>
      <c r="F414" s="75">
        <v>17.46367444583429</v>
      </c>
      <c r="AU414" s="1">
        <v>397</v>
      </c>
      <c r="AV414" s="75">
        <f t="shared" ca="1" si="81"/>
        <v>0.33498953676938314</v>
      </c>
      <c r="AW414" s="75">
        <f t="shared" ca="1" si="82"/>
        <v>32.363484186431151</v>
      </c>
      <c r="AX414" s="75">
        <f t="shared" ca="1" si="83"/>
        <v>20.535547892757641</v>
      </c>
      <c r="AY414" s="75">
        <v>39.198503830073037</v>
      </c>
      <c r="AZ414" s="75">
        <v>31.558420223967058</v>
      </c>
    </row>
    <row r="415" spans="1:52" x14ac:dyDescent="0.25">
      <c r="A415" s="1">
        <v>362</v>
      </c>
      <c r="B415" s="62">
        <f t="shared" ca="1" si="78"/>
        <v>0.34086609732100215</v>
      </c>
      <c r="C415" s="75">
        <f t="shared" ca="1" si="79"/>
        <v>35.956360341897543</v>
      </c>
      <c r="D415" s="75">
        <v>43.157063178321735</v>
      </c>
      <c r="E415" s="75">
        <f t="shared" ca="1" si="80"/>
        <v>18.891667310083527</v>
      </c>
      <c r="F415" s="75">
        <v>20.612081119042266</v>
      </c>
      <c r="AU415" s="1">
        <v>398</v>
      </c>
      <c r="AV415" s="75">
        <f t="shared" ca="1" si="81"/>
        <v>0.9660478284567019</v>
      </c>
      <c r="AW415" s="75">
        <f t="shared" ca="1" si="82"/>
        <v>44.48631963489224</v>
      </c>
      <c r="AX415" s="75">
        <f t="shared" ca="1" si="83"/>
        <v>39.472165488279494</v>
      </c>
      <c r="AY415" s="75">
        <v>42.563499160095091</v>
      </c>
      <c r="AZ415" s="75">
        <v>19.274636934579188</v>
      </c>
    </row>
    <row r="416" spans="1:52" x14ac:dyDescent="0.25">
      <c r="A416" s="1">
        <v>363</v>
      </c>
      <c r="B416" s="62">
        <f t="shared" ca="1" si="78"/>
        <v>0.70055577308030892</v>
      </c>
      <c r="C416" s="75">
        <f t="shared" ca="1" si="79"/>
        <v>41.644167803707688</v>
      </c>
      <c r="D416" s="75">
        <v>44.205449363297909</v>
      </c>
      <c r="E416" s="75">
        <f t="shared" ca="1" si="80"/>
        <v>24.929420924256117</v>
      </c>
      <c r="F416" s="75">
        <v>22.355042801486476</v>
      </c>
      <c r="AU416" s="1">
        <v>399</v>
      </c>
      <c r="AV416" s="75">
        <f t="shared" ca="1" si="81"/>
        <v>0.94503386668031197</v>
      </c>
      <c r="AW416" s="75">
        <f t="shared" ca="1" si="82"/>
        <v>44.163855712375906</v>
      </c>
      <c r="AX416" s="75">
        <f t="shared" ca="1" si="83"/>
        <v>37.966542813969845</v>
      </c>
      <c r="AY416" s="75">
        <v>35.958856963510762</v>
      </c>
      <c r="AZ416" s="75">
        <v>15.428311015914385</v>
      </c>
    </row>
    <row r="417" spans="1:52" x14ac:dyDescent="0.25">
      <c r="A417" s="1">
        <v>364</v>
      </c>
      <c r="B417" s="62">
        <f t="shared" ca="1" si="78"/>
        <v>0.65863994544999227</v>
      </c>
      <c r="C417" s="75">
        <f t="shared" ca="1" si="79"/>
        <v>41.101809168421333</v>
      </c>
      <c r="D417" s="75">
        <v>30.810640092376619</v>
      </c>
      <c r="E417" s="75">
        <f t="shared" ca="1" si="80"/>
        <v>24.033521755927978</v>
      </c>
      <c r="F417" s="75">
        <v>29.30464086932782</v>
      </c>
      <c r="AU417" s="1">
        <v>400</v>
      </c>
      <c r="AV417" s="75">
        <f t="shared" ca="1" si="81"/>
        <v>0.74708439188088382</v>
      </c>
      <c r="AW417" s="75">
        <f t="shared" ca="1" si="82"/>
        <v>40.930213124708317</v>
      </c>
      <c r="AX417" s="75">
        <f t="shared" ca="1" si="83"/>
        <v>29.912785303204423</v>
      </c>
      <c r="AY417" s="75">
        <v>24.027149378269879</v>
      </c>
      <c r="AZ417" s="75">
        <v>15.642513869843619</v>
      </c>
    </row>
    <row r="418" spans="1:52" x14ac:dyDescent="0.25">
      <c r="A418" s="1">
        <v>365</v>
      </c>
      <c r="B418" s="62">
        <f t="shared" ca="1" si="78"/>
        <v>0.32969485357929973</v>
      </c>
      <c r="C418" s="75">
        <f t="shared" ca="1" si="79"/>
        <v>35.724877746981022</v>
      </c>
      <c r="D418" s="75">
        <v>43.018605048523966</v>
      </c>
      <c r="E418" s="75">
        <f t="shared" ca="1" si="80"/>
        <v>18.744994960296168</v>
      </c>
      <c r="F418" s="75">
        <v>20.562825220147328</v>
      </c>
      <c r="AU418" s="1">
        <v>401</v>
      </c>
      <c r="AV418" s="75">
        <f t="shared" ca="1" si="81"/>
        <v>0.44758633962011529</v>
      </c>
      <c r="AW418" s="75">
        <f t="shared" ca="1" si="82"/>
        <v>35.070568144875814</v>
      </c>
      <c r="AX418" s="75">
        <f t="shared" ca="1" si="83"/>
        <v>22.702639296502014</v>
      </c>
      <c r="AY418" s="75">
        <v>25.445072955949112</v>
      </c>
      <c r="AZ418" s="75">
        <v>23.119365055520486</v>
      </c>
    </row>
    <row r="419" spans="1:52" x14ac:dyDescent="0.25">
      <c r="A419" s="1">
        <v>366</v>
      </c>
      <c r="B419" s="62">
        <f t="shared" ca="1" si="78"/>
        <v>0.16444084352403787</v>
      </c>
      <c r="C419" s="75">
        <f t="shared" ca="1" si="79"/>
        <v>31.435811560335427</v>
      </c>
      <c r="D419" s="75">
        <v>41.594005444970385</v>
      </c>
      <c r="E419" s="75">
        <f t="shared" ca="1" si="80"/>
        <v>16.74380652155552</v>
      </c>
      <c r="F419" s="75">
        <v>27.373984758412821</v>
      </c>
      <c r="AU419" s="1">
        <v>402</v>
      </c>
      <c r="AV419" s="75">
        <f t="shared" ca="1" si="81"/>
        <v>0.78082154923518599</v>
      </c>
      <c r="AW419" s="75">
        <f t="shared" ca="1" si="82"/>
        <v>41.509232246741277</v>
      </c>
      <c r="AX419" s="75">
        <f t="shared" ca="1" si="83"/>
        <v>30.955050527384138</v>
      </c>
      <c r="AY419" s="75">
        <v>38.83345910074712</v>
      </c>
      <c r="AZ419" s="75">
        <v>15.530638376476734</v>
      </c>
    </row>
    <row r="420" spans="1:52" x14ac:dyDescent="0.25">
      <c r="A420" s="1">
        <v>367</v>
      </c>
      <c r="B420" s="62">
        <f t="shared" ca="1" si="78"/>
        <v>0.65655486691516374</v>
      </c>
      <c r="C420" s="75">
        <f t="shared" ca="1" si="79"/>
        <v>41.074236261261248</v>
      </c>
      <c r="D420" s="75">
        <v>34.584454363422459</v>
      </c>
      <c r="E420" s="75">
        <f t="shared" ca="1" si="80"/>
        <v>23.990919578279538</v>
      </c>
      <c r="F420" s="75">
        <v>32.957251369226398</v>
      </c>
      <c r="AU420" s="1">
        <v>403</v>
      </c>
      <c r="AV420" s="75">
        <f t="shared" ca="1" si="81"/>
        <v>7.9318756026471426E-2</v>
      </c>
      <c r="AW420" s="75">
        <f t="shared" ca="1" si="82"/>
        <v>23.449075714172778</v>
      </c>
      <c r="AX420" s="75">
        <f t="shared" ca="1" si="83"/>
        <v>16.214359142513853</v>
      </c>
      <c r="AY420" s="75">
        <v>38.071980783901267</v>
      </c>
      <c r="AZ420" s="75">
        <v>35.529170576242677</v>
      </c>
    </row>
    <row r="421" spans="1:52" x14ac:dyDescent="0.25">
      <c r="A421" s="1">
        <v>368</v>
      </c>
      <c r="B421" s="62">
        <f t="shared" ca="1" si="78"/>
        <v>0.63318575073748551</v>
      </c>
      <c r="C421" s="75">
        <f t="shared" ca="1" si="79"/>
        <v>40.761133348808073</v>
      </c>
      <c r="D421" s="75">
        <v>42.993768644823973</v>
      </c>
      <c r="E421" s="75">
        <f t="shared" ca="1" si="80"/>
        <v>23.524827844830625</v>
      </c>
      <c r="F421" s="75">
        <v>18.898292112785704</v>
      </c>
      <c r="AU421" s="1">
        <v>404</v>
      </c>
      <c r="AV421" s="75">
        <f t="shared" ca="1" si="81"/>
        <v>0.51838816096050433</v>
      </c>
      <c r="AW421" s="75">
        <f t="shared" ca="1" si="82"/>
        <v>36.599753351935618</v>
      </c>
      <c r="AX421" s="75">
        <f t="shared" ca="1" si="83"/>
        <v>24.180522217511168</v>
      </c>
      <c r="AY421" s="75">
        <v>29.662626794720495</v>
      </c>
      <c r="AZ421" s="75">
        <v>26.681568104002572</v>
      </c>
    </row>
    <row r="422" spans="1:52" x14ac:dyDescent="0.25">
      <c r="A422" s="1">
        <v>369</v>
      </c>
      <c r="B422" s="62">
        <f t="shared" ca="1" si="78"/>
        <v>0.77569013321506608</v>
      </c>
      <c r="C422" s="75">
        <f t="shared" ca="1" si="79"/>
        <v>42.564535418340583</v>
      </c>
      <c r="D422" s="75">
        <v>43.588018993643814</v>
      </c>
      <c r="E422" s="75">
        <f t="shared" ca="1" si="80"/>
        <v>26.772068806979455</v>
      </c>
      <c r="F422" s="75">
        <v>23.931775184542097</v>
      </c>
      <c r="AU422" s="1">
        <v>405</v>
      </c>
      <c r="AV422" s="75">
        <f t="shared" ca="1" si="81"/>
        <v>0.80388190302103968</v>
      </c>
      <c r="AW422" s="75">
        <f t="shared" ca="1" si="82"/>
        <v>41.897838439527732</v>
      </c>
      <c r="AX422" s="75">
        <f t="shared" ca="1" si="83"/>
        <v>31.714433121576469</v>
      </c>
      <c r="AY422" s="75">
        <v>42.778639487305185</v>
      </c>
      <c r="AZ422" s="75">
        <v>24.724406097963694</v>
      </c>
    </row>
    <row r="423" spans="1:52" x14ac:dyDescent="0.25">
      <c r="A423" s="1">
        <v>370</v>
      </c>
      <c r="B423" s="62">
        <f t="shared" ca="1" si="78"/>
        <v>0.65355805610290207</v>
      </c>
      <c r="C423" s="75">
        <f t="shared" ca="1" si="79"/>
        <v>41.034504246225339</v>
      </c>
      <c r="D423" s="75">
        <v>42.759276566262898</v>
      </c>
      <c r="E423" s="75">
        <f t="shared" ca="1" si="80"/>
        <v>23.929989906994312</v>
      </c>
      <c r="F423" s="75">
        <v>25.009175973336387</v>
      </c>
      <c r="AU423" s="1">
        <v>406</v>
      </c>
      <c r="AV423" s="75">
        <f t="shared" ca="1" si="81"/>
        <v>0.9170149343976961</v>
      </c>
      <c r="AW423" s="75">
        <f t="shared" ca="1" si="82"/>
        <v>43.728269021260687</v>
      </c>
      <c r="AX423" s="75">
        <f t="shared" ca="1" si="83"/>
        <v>36.357861431215447</v>
      </c>
      <c r="AY423" s="75">
        <v>34.398996352012858</v>
      </c>
      <c r="AZ423" s="75">
        <v>31.767757402909574</v>
      </c>
    </row>
    <row r="424" spans="1:52" x14ac:dyDescent="0.25">
      <c r="A424" s="1">
        <v>371</v>
      </c>
      <c r="B424" s="62">
        <f t="shared" ca="1" si="78"/>
        <v>0.45732454164661529</v>
      </c>
      <c r="C424" s="75">
        <f t="shared" ca="1" si="79"/>
        <v>38.113342631568713</v>
      </c>
      <c r="D424" s="75">
        <v>37.83458325335279</v>
      </c>
      <c r="E424" s="75">
        <f t="shared" ca="1" si="80"/>
        <v>20.529961726437918</v>
      </c>
      <c r="F424" s="75">
        <v>20.296433466294637</v>
      </c>
      <c r="AU424" s="1">
        <v>407</v>
      </c>
      <c r="AV424" s="75">
        <f t="shared" ca="1" si="81"/>
        <v>0.18288886390410064</v>
      </c>
      <c r="AW424" s="75">
        <f t="shared" ca="1" si="82"/>
        <v>27.829652275634388</v>
      </c>
      <c r="AX424" s="75">
        <f t="shared" ca="1" si="83"/>
        <v>17.881740054230811</v>
      </c>
      <c r="AY424" s="75">
        <v>34.655472726418559</v>
      </c>
      <c r="AZ424" s="75">
        <v>21.111571278802561</v>
      </c>
    </row>
    <row r="425" spans="1:52" x14ac:dyDescent="0.25">
      <c r="A425" s="1">
        <v>372</v>
      </c>
      <c r="B425" s="62">
        <f t="shared" ca="1" si="78"/>
        <v>0.13136566112516856</v>
      </c>
      <c r="C425" s="75">
        <f t="shared" ca="1" si="79"/>
        <v>30.250422420089087</v>
      </c>
      <c r="D425" s="75">
        <v>26.016265983808161</v>
      </c>
      <c r="E425" s="75">
        <f t="shared" ca="1" si="80"/>
        <v>16.375784950773937</v>
      </c>
      <c r="F425" s="75">
        <v>20.761594336355909</v>
      </c>
      <c r="AU425" s="1">
        <v>408</v>
      </c>
      <c r="AV425" s="75">
        <f t="shared" ca="1" si="81"/>
        <v>0.99115718991509649</v>
      </c>
      <c r="AW425" s="75">
        <f t="shared" ca="1" si="82"/>
        <v>44.867063312679186</v>
      </c>
      <c r="AX425" s="75">
        <f t="shared" ca="1" si="83"/>
        <v>42.178913493631725</v>
      </c>
      <c r="AY425" s="75">
        <v>34.361379358013536</v>
      </c>
      <c r="AZ425" s="75">
        <v>16.922082255368945</v>
      </c>
    </row>
    <row r="426" spans="1:52" x14ac:dyDescent="0.25">
      <c r="A426" s="1">
        <v>373</v>
      </c>
      <c r="B426" s="62">
        <f t="shared" ca="1" si="78"/>
        <v>0.82875697435081697</v>
      </c>
      <c r="C426" s="75">
        <f t="shared" ca="1" si="79"/>
        <v>43.179307753310638</v>
      </c>
      <c r="D426" s="75">
        <v>37.444468354103094</v>
      </c>
      <c r="E426" s="75">
        <f t="shared" ca="1" si="80"/>
        <v>28.340618041409769</v>
      </c>
      <c r="F426" s="75">
        <v>30.473390407632994</v>
      </c>
      <c r="AU426" s="1">
        <v>409</v>
      </c>
      <c r="AV426" s="75">
        <f t="shared" ca="1" si="81"/>
        <v>0.3793304585599846</v>
      </c>
      <c r="AW426" s="75">
        <f t="shared" ca="1" si="82"/>
        <v>33.476942731523152</v>
      </c>
      <c r="AX426" s="75">
        <f t="shared" ca="1" si="83"/>
        <v>21.365225042408088</v>
      </c>
      <c r="AY426" s="75">
        <v>34.296728434758982</v>
      </c>
      <c r="AZ426" s="75">
        <v>30.52682854337769</v>
      </c>
    </row>
    <row r="427" spans="1:52" x14ac:dyDescent="0.25">
      <c r="A427" s="1">
        <v>374</v>
      </c>
      <c r="B427" s="62">
        <f t="shared" ca="1" si="78"/>
        <v>0.30322070888457331</v>
      </c>
      <c r="C427" s="75">
        <f t="shared" ca="1" si="79"/>
        <v>35.15460112845669</v>
      </c>
      <c r="D427" s="75">
        <v>43.406991887948138</v>
      </c>
      <c r="E427" s="75">
        <f t="shared" ca="1" si="80"/>
        <v>18.403795338588715</v>
      </c>
      <c r="F427" s="75">
        <v>31.818579833648435</v>
      </c>
      <c r="AU427" s="1">
        <v>410</v>
      </c>
      <c r="AV427" s="75">
        <f t="shared" ca="1" si="81"/>
        <v>0.118696605616746</v>
      </c>
      <c r="AW427" s="75">
        <f t="shared" ca="1" si="82"/>
        <v>25.335712121333074</v>
      </c>
      <c r="AX427" s="75">
        <f t="shared" ca="1" si="83"/>
        <v>16.836671806320037</v>
      </c>
      <c r="AY427" s="75">
        <v>29.342318369909069</v>
      </c>
      <c r="AZ427" s="75">
        <v>23.904444453901601</v>
      </c>
    </row>
    <row r="428" spans="1:52" x14ac:dyDescent="0.25">
      <c r="A428" s="1">
        <v>375</v>
      </c>
      <c r="B428" s="62">
        <f t="shared" ca="1" si="78"/>
        <v>4.8422994112367057E-2</v>
      </c>
      <c r="C428" s="75">
        <f t="shared" ca="1" si="79"/>
        <v>25.934656243593842</v>
      </c>
      <c r="D428" s="75">
        <v>43.709803813003148</v>
      </c>
      <c r="E428" s="75">
        <f t="shared" ca="1" si="80"/>
        <v>15.492263195994283</v>
      </c>
      <c r="F428" s="75">
        <v>19.416864247313733</v>
      </c>
      <c r="AU428" s="1">
        <v>411</v>
      </c>
      <c r="AV428" s="75">
        <f t="shared" ca="1" si="81"/>
        <v>0.83894478431632047</v>
      </c>
      <c r="AW428" s="75">
        <f t="shared" ca="1" si="82"/>
        <v>42.478178722118543</v>
      </c>
      <c r="AX428" s="75">
        <f t="shared" ca="1" si="83"/>
        <v>32.96049444057973</v>
      </c>
      <c r="AY428" s="75">
        <v>33.081618219628865</v>
      </c>
      <c r="AZ428" s="75">
        <v>20.053799103530359</v>
      </c>
    </row>
    <row r="429" spans="1:52" x14ac:dyDescent="0.25">
      <c r="A429" s="1">
        <v>376</v>
      </c>
      <c r="B429" s="62">
        <f t="shared" ca="1" si="78"/>
        <v>0.79953996465291399</v>
      </c>
      <c r="C429" s="75">
        <f t="shared" ca="1" si="79"/>
        <v>42.844193740783624</v>
      </c>
      <c r="D429" s="75">
        <v>42.591225685550114</v>
      </c>
      <c r="E429" s="75">
        <f t="shared" ca="1" si="80"/>
        <v>27.442452356033343</v>
      </c>
      <c r="F429" s="75">
        <v>22.581795885999295</v>
      </c>
      <c r="AU429" s="1">
        <v>412</v>
      </c>
      <c r="AV429" s="75">
        <f t="shared" ca="1" si="81"/>
        <v>0.46041115132032429</v>
      </c>
      <c r="AW429" s="75">
        <f t="shared" ca="1" si="82"/>
        <v>35.356081061645725</v>
      </c>
      <c r="AX429" s="75">
        <f t="shared" ca="1" si="83"/>
        <v>22.962986504253617</v>
      </c>
      <c r="AY429" s="75">
        <v>42.434666902262563</v>
      </c>
      <c r="AZ429" s="75">
        <v>16.501857316154215</v>
      </c>
    </row>
    <row r="430" spans="1:52" x14ac:dyDescent="0.25">
      <c r="A430" s="1">
        <v>377</v>
      </c>
      <c r="B430" s="62">
        <f t="shared" ca="1" si="78"/>
        <v>0.89553120558738653</v>
      </c>
      <c r="C430" s="75">
        <f t="shared" ca="1" si="79"/>
        <v>43.916662266820722</v>
      </c>
      <c r="D430" s="75">
        <v>32.485574330124152</v>
      </c>
      <c r="E430" s="75">
        <f t="shared" ca="1" si="80"/>
        <v>30.870825711107948</v>
      </c>
      <c r="F430" s="75">
        <v>24.735544758897507</v>
      </c>
      <c r="AU430" s="1">
        <v>413</v>
      </c>
      <c r="AV430" s="75">
        <f t="shared" ca="1" si="81"/>
        <v>0.42111684353372647</v>
      </c>
      <c r="AW430" s="75">
        <f t="shared" ca="1" si="82"/>
        <v>34.46805483812787</v>
      </c>
      <c r="AX430" s="75">
        <f t="shared" ca="1" si="83"/>
        <v>22.17468859315067</v>
      </c>
      <c r="AY430" s="75">
        <v>43.211623308946187</v>
      </c>
      <c r="AZ430" s="75">
        <v>22.470934091469594</v>
      </c>
    </row>
    <row r="431" spans="1:52" x14ac:dyDescent="0.25">
      <c r="A431" s="1">
        <v>378</v>
      </c>
      <c r="B431" s="62">
        <f t="shared" ca="1" si="78"/>
        <v>0.83597969340334133</v>
      </c>
      <c r="C431" s="75">
        <f t="shared" ca="1" si="79"/>
        <v>43.260933130814514</v>
      </c>
      <c r="D431" s="75">
        <v>43.773892857656023</v>
      </c>
      <c r="E431" s="75">
        <f t="shared" ca="1" si="80"/>
        <v>28.578211245693637</v>
      </c>
      <c r="F431" s="75">
        <v>17.110508771636958</v>
      </c>
      <c r="AU431" s="1">
        <v>414</v>
      </c>
      <c r="AV431" s="75">
        <f t="shared" ca="1" si="81"/>
        <v>0.39340836691175862</v>
      </c>
      <c r="AW431" s="75">
        <f t="shared" ca="1" si="82"/>
        <v>33.816682232013775</v>
      </c>
      <c r="AX431" s="75">
        <f t="shared" ca="1" si="83"/>
        <v>21.634802166910351</v>
      </c>
      <c r="AY431" s="75">
        <v>18.740238359015912</v>
      </c>
      <c r="AZ431" s="75">
        <v>19.472143970775935</v>
      </c>
    </row>
    <row r="432" spans="1:52" x14ac:dyDescent="0.25">
      <c r="A432" s="1">
        <v>379</v>
      </c>
      <c r="B432" s="62">
        <f t="shared" ca="1" si="78"/>
        <v>0.89063884083685185</v>
      </c>
      <c r="C432" s="75">
        <f t="shared" ca="1" si="79"/>
        <v>43.863908003734927</v>
      </c>
      <c r="D432" s="75">
        <v>43.946132028010254</v>
      </c>
      <c r="E432" s="75">
        <f t="shared" ca="1" si="80"/>
        <v>30.653621333442786</v>
      </c>
      <c r="F432" s="75">
        <v>25.631305524866754</v>
      </c>
      <c r="AU432" s="1">
        <v>415</v>
      </c>
      <c r="AV432" s="75">
        <f t="shared" ca="1" si="81"/>
        <v>0.57111823830560737</v>
      </c>
      <c r="AW432" s="75">
        <f t="shared" ca="1" si="82"/>
        <v>37.671709562250626</v>
      </c>
      <c r="AX432" s="75">
        <f t="shared" ca="1" si="83"/>
        <v>25.353280540381469</v>
      </c>
      <c r="AY432" s="75">
        <v>35.493597281009997</v>
      </c>
      <c r="AZ432" s="75">
        <v>17.842592911519709</v>
      </c>
    </row>
    <row r="433" spans="1:52" x14ac:dyDescent="0.25">
      <c r="A433" s="1">
        <v>380</v>
      </c>
      <c r="B433" s="62">
        <f t="shared" ca="1" si="78"/>
        <v>7.1385890449024103E-2</v>
      </c>
      <c r="C433" s="75">
        <f t="shared" ca="1" si="79"/>
        <v>27.444918259867617</v>
      </c>
      <c r="D433" s="75">
        <v>34.250893434966414</v>
      </c>
      <c r="E433" s="75">
        <f t="shared" ca="1" si="80"/>
        <v>15.731552890393633</v>
      </c>
      <c r="F433" s="75">
        <v>17.338897495742678</v>
      </c>
      <c r="AU433" s="1">
        <v>416</v>
      </c>
      <c r="AV433" s="75">
        <f t="shared" ca="1" si="81"/>
        <v>9.0490658495228082E-2</v>
      </c>
      <c r="AW433" s="75">
        <f t="shared" ca="1" si="82"/>
        <v>24.024499578686083</v>
      </c>
      <c r="AX433" s="75">
        <f t="shared" ca="1" si="83"/>
        <v>16.389540245667238</v>
      </c>
      <c r="AY433" s="75">
        <v>44.856952023971878</v>
      </c>
      <c r="AZ433" s="75">
        <v>27.631424808729857</v>
      </c>
    </row>
    <row r="434" spans="1:52" x14ac:dyDescent="0.25">
      <c r="A434" s="1">
        <v>381</v>
      </c>
      <c r="B434" s="62">
        <f t="shared" ca="1" si="78"/>
        <v>0.44281617811089413</v>
      </c>
      <c r="C434" s="75">
        <f t="shared" ca="1" si="79"/>
        <v>37.866292143556954</v>
      </c>
      <c r="D434" s="75">
        <v>32.174953785714095</v>
      </c>
      <c r="E434" s="75">
        <f t="shared" ca="1" si="80"/>
        <v>20.313808856662739</v>
      </c>
      <c r="F434" s="75">
        <v>18.406819069184365</v>
      </c>
      <c r="AU434" s="1">
        <v>417</v>
      </c>
      <c r="AV434" s="75">
        <f t="shared" ca="1" si="81"/>
        <v>0.76020917356211881</v>
      </c>
      <c r="AW434" s="75">
        <f t="shared" ca="1" si="82"/>
        <v>41.156992491605507</v>
      </c>
      <c r="AX434" s="75">
        <f t="shared" ca="1" si="83"/>
        <v>30.309467545589335</v>
      </c>
      <c r="AY434" s="75">
        <v>32.872539024070306</v>
      </c>
      <c r="AZ434" s="75">
        <v>16.616114969775065</v>
      </c>
    </row>
    <row r="435" spans="1:52" x14ac:dyDescent="0.25">
      <c r="A435" s="1">
        <v>382</v>
      </c>
      <c r="B435" s="62">
        <f t="shared" ca="1" si="78"/>
        <v>0.80281566807144888</v>
      </c>
      <c r="C435" s="75">
        <f t="shared" ca="1" si="79"/>
        <v>42.882167678427805</v>
      </c>
      <c r="D435" s="75">
        <v>27.339467218946851</v>
      </c>
      <c r="E435" s="75">
        <f t="shared" ca="1" si="80"/>
        <v>27.538613614634702</v>
      </c>
      <c r="F435" s="75">
        <v>23.681110409257943</v>
      </c>
      <c r="AU435" s="1">
        <v>418</v>
      </c>
      <c r="AV435" s="75">
        <f t="shared" ca="1" si="81"/>
        <v>0.93440458929981218</v>
      </c>
      <c r="AW435" s="75">
        <f t="shared" ca="1" si="82"/>
        <v>43.999381551506076</v>
      </c>
      <c r="AX435" s="75">
        <f t="shared" ca="1" si="83"/>
        <v>37.316519692862549</v>
      </c>
      <c r="AY435" s="75">
        <v>41.875205482761928</v>
      </c>
      <c r="AZ435" s="75">
        <v>15.702894288017802</v>
      </c>
    </row>
    <row r="436" spans="1:52" x14ac:dyDescent="0.25">
      <c r="A436" s="1">
        <v>383</v>
      </c>
      <c r="B436" s="62">
        <f t="shared" ca="1" si="78"/>
        <v>0.61937495572457724</v>
      </c>
      <c r="C436" s="75">
        <f t="shared" ca="1" si="79"/>
        <v>40.572457665251179</v>
      </c>
      <c r="D436" s="75">
        <v>37.031408043725349</v>
      </c>
      <c r="E436" s="75">
        <f t="shared" ca="1" si="80"/>
        <v>23.25862326574806</v>
      </c>
      <c r="F436" s="75">
        <v>18.29512415017496</v>
      </c>
      <c r="AU436" s="1">
        <v>419</v>
      </c>
      <c r="AV436" s="75">
        <f t="shared" ca="1" si="81"/>
        <v>0.24753205048719951</v>
      </c>
      <c r="AW436" s="75">
        <f t="shared" ca="1" si="82"/>
        <v>29.925777883865202</v>
      </c>
      <c r="AX436" s="75">
        <f t="shared" ca="1" si="83"/>
        <v>18.976526854366259</v>
      </c>
      <c r="AY436" s="75">
        <v>31.553212386799562</v>
      </c>
      <c r="AZ436" s="75">
        <v>27.153847009417888</v>
      </c>
    </row>
    <row r="437" spans="1:52" x14ac:dyDescent="0.25">
      <c r="A437" s="1">
        <v>384</v>
      </c>
      <c r="B437" s="62">
        <f t="shared" ca="1" si="78"/>
        <v>0.81149177341245016</v>
      </c>
      <c r="C437" s="75">
        <f t="shared" ca="1" si="79"/>
        <v>42.982249754143538</v>
      </c>
      <c r="D437" s="75">
        <v>44.34800135184809</v>
      </c>
      <c r="E437" s="75">
        <f t="shared" ca="1" si="80"/>
        <v>27.798564526394077</v>
      </c>
      <c r="F437" s="75">
        <v>24.54721127579284</v>
      </c>
      <c r="AU437" s="1">
        <v>420</v>
      </c>
      <c r="AV437" s="75">
        <f t="shared" ca="1" si="81"/>
        <v>0.57160813654141651</v>
      </c>
      <c r="AW437" s="75">
        <f t="shared" ca="1" si="82"/>
        <v>37.681431235424164</v>
      </c>
      <c r="AX437" s="75">
        <f t="shared" ca="1" si="83"/>
        <v>25.364504663423304</v>
      </c>
      <c r="AY437" s="75">
        <v>34.215502115608302</v>
      </c>
      <c r="AZ437" s="75">
        <v>26.959986814600988</v>
      </c>
    </row>
    <row r="438" spans="1:52" x14ac:dyDescent="0.25">
      <c r="A438" s="1">
        <v>385</v>
      </c>
      <c r="B438" s="62">
        <f t="shared" ca="1" si="78"/>
        <v>0.30299176132022643</v>
      </c>
      <c r="C438" s="75">
        <f t="shared" ca="1" si="79"/>
        <v>35.149527257016956</v>
      </c>
      <c r="D438" s="75">
        <v>44.013601716027331</v>
      </c>
      <c r="E438" s="75">
        <f t="shared" ca="1" si="80"/>
        <v>18.400882666166154</v>
      </c>
      <c r="F438" s="75">
        <v>20.925821110284236</v>
      </c>
      <c r="AU438" s="1">
        <v>421</v>
      </c>
      <c r="AV438" s="75">
        <f t="shared" ca="1" si="81"/>
        <v>0.90366926758075983</v>
      </c>
      <c r="AW438" s="75">
        <f t="shared" ca="1" si="82"/>
        <v>43.518456143744601</v>
      </c>
      <c r="AX438" s="75">
        <f t="shared" ca="1" si="83"/>
        <v>35.68884222143582</v>
      </c>
      <c r="AY438" s="75">
        <v>42.257285495954214</v>
      </c>
      <c r="AZ438" s="75">
        <v>30.726561447669759</v>
      </c>
    </row>
    <row r="439" spans="1:52" x14ac:dyDescent="0.25">
      <c r="A439" s="1">
        <v>386</v>
      </c>
      <c r="B439" s="62">
        <f t="shared" ref="B439:B502" ca="1" si="84">RAND()</f>
        <v>0.25014563510464893</v>
      </c>
      <c r="C439" s="75">
        <f t="shared" ref="C439:C502" ca="1" si="85">$R$2+($R$3-$R$2)*(B439)^(1/3)</f>
        <v>33.902484810735288</v>
      </c>
      <c r="D439" s="75">
        <v>29.058562808365831</v>
      </c>
      <c r="E439" s="75">
        <f t="shared" ref="E439:E502" ca="1" si="86">$R$3-($R$3-$R$2)*(1-B439)^(1/3)</f>
        <v>17.744955465375231</v>
      </c>
      <c r="F439" s="75">
        <v>32.210147828366459</v>
      </c>
      <c r="AU439" s="1">
        <v>422</v>
      </c>
      <c r="AV439" s="75">
        <f t="shared" ca="1" si="81"/>
        <v>0.49750441788853039</v>
      </c>
      <c r="AW439" s="75">
        <f t="shared" ca="1" si="82"/>
        <v>36.160197922034598</v>
      </c>
      <c r="AX439" s="75">
        <f t="shared" ca="1" si="83"/>
        <v>23.733923166217924</v>
      </c>
      <c r="AY439" s="75">
        <v>34.432814232609232</v>
      </c>
      <c r="AZ439" s="75">
        <v>20.379270720603571</v>
      </c>
    </row>
    <row r="440" spans="1:52" x14ac:dyDescent="0.25">
      <c r="A440" s="1">
        <v>387</v>
      </c>
      <c r="B440" s="62">
        <f t="shared" ca="1" si="84"/>
        <v>0.72471223943566465</v>
      </c>
      <c r="C440" s="75">
        <f t="shared" ca="1" si="85"/>
        <v>41.946960560686151</v>
      </c>
      <c r="D440" s="75">
        <v>42.943178636935805</v>
      </c>
      <c r="E440" s="75">
        <f t="shared" ca="1" si="86"/>
        <v>25.484325961542268</v>
      </c>
      <c r="F440" s="75">
        <v>18.403114845539616</v>
      </c>
      <c r="AU440" s="1">
        <v>423</v>
      </c>
      <c r="AV440" s="75">
        <f t="shared" ca="1" si="81"/>
        <v>0.99710602004172455</v>
      </c>
      <c r="AW440" s="75">
        <f t="shared" ca="1" si="82"/>
        <v>44.95655884839833</v>
      </c>
      <c r="AX440" s="75">
        <f t="shared" ca="1" si="83"/>
        <v>43.386128269518331</v>
      </c>
      <c r="AY440" s="75">
        <v>29.811995220033666</v>
      </c>
      <c r="AZ440" s="75">
        <v>15.154929265192219</v>
      </c>
    </row>
    <row r="441" spans="1:52" x14ac:dyDescent="0.25">
      <c r="A441" s="1">
        <v>388</v>
      </c>
      <c r="B441" s="62">
        <f t="shared" ca="1" si="84"/>
        <v>0.57470637869906038</v>
      </c>
      <c r="C441" s="75">
        <f t="shared" ca="1" si="85"/>
        <v>39.942305476033489</v>
      </c>
      <c r="D441" s="75">
        <v>35.871480997093471</v>
      </c>
      <c r="E441" s="75">
        <f t="shared" ca="1" si="86"/>
        <v>22.439387937806217</v>
      </c>
      <c r="F441" s="75">
        <v>26.390416614804845</v>
      </c>
      <c r="AU441" s="1">
        <v>424</v>
      </c>
      <c r="AV441" s="75">
        <f t="shared" ca="1" si="81"/>
        <v>0.96669439963449588</v>
      </c>
      <c r="AW441" s="75">
        <f t="shared" ca="1" si="82"/>
        <v>44.496185510520618</v>
      </c>
      <c r="AX441" s="75">
        <f t="shared" ca="1" si="83"/>
        <v>39.525053394876466</v>
      </c>
      <c r="AY441" s="75">
        <v>35.406888855401974</v>
      </c>
      <c r="AZ441" s="75">
        <v>20.322029890817259</v>
      </c>
    </row>
    <row r="442" spans="1:52" x14ac:dyDescent="0.25">
      <c r="A442" s="1">
        <v>389</v>
      </c>
      <c r="B442" s="62">
        <f t="shared" ca="1" si="84"/>
        <v>0.93277000650781594</v>
      </c>
      <c r="C442" s="75">
        <f t="shared" ca="1" si="85"/>
        <v>44.312044567465193</v>
      </c>
      <c r="D442" s="75">
        <v>41.932707688542479</v>
      </c>
      <c r="E442" s="75">
        <f t="shared" ca="1" si="86"/>
        <v>32.801429388353128</v>
      </c>
      <c r="F442" s="75">
        <v>16.278122661273063</v>
      </c>
      <c r="AU442" s="1">
        <v>425</v>
      </c>
      <c r="AV442" s="75">
        <f t="shared" ca="1" si="81"/>
        <v>0.618502474872625</v>
      </c>
      <c r="AW442" s="75">
        <f t="shared" ca="1" si="82"/>
        <v>38.593478492697145</v>
      </c>
      <c r="AX442" s="75">
        <f t="shared" ca="1" si="83"/>
        <v>26.470354223174219</v>
      </c>
      <c r="AY442" s="75">
        <v>33.917098755319941</v>
      </c>
      <c r="AZ442" s="75">
        <v>20.646359191819776</v>
      </c>
    </row>
    <row r="443" spans="1:52" x14ac:dyDescent="0.25">
      <c r="A443" s="1">
        <v>390</v>
      </c>
      <c r="B443" s="62">
        <f t="shared" ca="1" si="84"/>
        <v>6.762500029407581E-2</v>
      </c>
      <c r="C443" s="75">
        <f t="shared" ca="1" si="85"/>
        <v>27.222414691760296</v>
      </c>
      <c r="D443" s="75">
        <v>44.724690426950374</v>
      </c>
      <c r="E443" s="75">
        <f t="shared" ca="1" si="86"/>
        <v>15.692093677293034</v>
      </c>
      <c r="F443" s="75">
        <v>17.827380109578495</v>
      </c>
      <c r="AU443" s="1">
        <v>426</v>
      </c>
      <c r="AV443" s="75">
        <f t="shared" ca="1" si="81"/>
        <v>4.4113976691540158E-2</v>
      </c>
      <c r="AW443" s="75">
        <f t="shared" ca="1" si="82"/>
        <v>21.300998256021511</v>
      </c>
      <c r="AX443" s="75">
        <f t="shared" ca="1" si="83"/>
        <v>15.669172855549846</v>
      </c>
      <c r="AY443" s="75">
        <v>19.203087023028143</v>
      </c>
      <c r="AZ443" s="75">
        <v>18.508257245011755</v>
      </c>
    </row>
    <row r="444" spans="1:52" x14ac:dyDescent="0.25">
      <c r="A444" s="1">
        <v>391</v>
      </c>
      <c r="B444" s="62">
        <f t="shared" ca="1" si="84"/>
        <v>0.36349309581418976</v>
      </c>
      <c r="C444" s="75">
        <f t="shared" ca="1" si="85"/>
        <v>36.410163154521499</v>
      </c>
      <c r="D444" s="75">
        <v>44.131861690061342</v>
      </c>
      <c r="E444" s="75">
        <f t="shared" ca="1" si="86"/>
        <v>19.193904844806266</v>
      </c>
      <c r="F444" s="75">
        <v>17.260449093448038</v>
      </c>
      <c r="AU444" s="1">
        <v>427</v>
      </c>
      <c r="AV444" s="75">
        <f t="shared" ca="1" si="81"/>
        <v>0.6680785707375797</v>
      </c>
      <c r="AW444" s="75">
        <f t="shared" ca="1" si="82"/>
        <v>39.520822042986687</v>
      </c>
      <c r="AX444" s="75">
        <f t="shared" ca="1" si="83"/>
        <v>27.716213194552004</v>
      </c>
      <c r="AY444" s="75">
        <v>32.675910569871803</v>
      </c>
      <c r="AZ444" s="75">
        <v>34.70728083701411</v>
      </c>
    </row>
    <row r="445" spans="1:52" x14ac:dyDescent="0.25">
      <c r="A445" s="1">
        <v>392</v>
      </c>
      <c r="B445" s="62">
        <f t="shared" ca="1" si="84"/>
        <v>0.95659296129544424</v>
      </c>
      <c r="C445" s="75">
        <f t="shared" ca="1" si="85"/>
        <v>44.559493059607128</v>
      </c>
      <c r="D445" s="75">
        <v>28.374581719196883</v>
      </c>
      <c r="E445" s="75">
        <f t="shared" ca="1" si="86"/>
        <v>34.456746689753857</v>
      </c>
      <c r="F445" s="75">
        <v>27.488418253057013</v>
      </c>
      <c r="AU445" s="1">
        <v>428</v>
      </c>
      <c r="AV445" s="75">
        <f t="shared" ca="1" si="81"/>
        <v>0.12799095823532403</v>
      </c>
      <c r="AW445" s="75">
        <f t="shared" ca="1" si="82"/>
        <v>25.73274719779571</v>
      </c>
      <c r="AX445" s="75">
        <f t="shared" ca="1" si="83"/>
        <v>16.985572688555486</v>
      </c>
      <c r="AY445" s="75">
        <v>43.182247074176281</v>
      </c>
      <c r="AZ445" s="75">
        <v>19.844943246649546</v>
      </c>
    </row>
    <row r="446" spans="1:52" x14ac:dyDescent="0.25">
      <c r="A446" s="1">
        <v>393</v>
      </c>
      <c r="B446" s="62">
        <f t="shared" ca="1" si="84"/>
        <v>0.70434765619181561</v>
      </c>
      <c r="C446" s="75">
        <f t="shared" ca="1" si="85"/>
        <v>41.69215343461974</v>
      </c>
      <c r="D446" s="75">
        <v>37.826213879036075</v>
      </c>
      <c r="E446" s="75">
        <f t="shared" ca="1" si="86"/>
        <v>25.014499440130496</v>
      </c>
      <c r="F446" s="75">
        <v>18.39111733309273</v>
      </c>
      <c r="AU446" s="1">
        <v>429</v>
      </c>
      <c r="AV446" s="75">
        <f t="shared" ca="1" si="81"/>
        <v>0.18668438386648734</v>
      </c>
      <c r="AW446" s="75">
        <f t="shared" ca="1" si="82"/>
        <v>27.9620964924598</v>
      </c>
      <c r="AX446" s="75">
        <f t="shared" ca="1" si="83"/>
        <v>17.94479616561425</v>
      </c>
      <c r="AY446" s="75">
        <v>42.858843286460541</v>
      </c>
      <c r="AZ446" s="75">
        <v>15.413421508866875</v>
      </c>
    </row>
    <row r="447" spans="1:52" x14ac:dyDescent="0.25">
      <c r="A447" s="1">
        <v>394</v>
      </c>
      <c r="B447" s="62">
        <f t="shared" ca="1" si="84"/>
        <v>2.3932025796413292E-2</v>
      </c>
      <c r="C447" s="75">
        <f t="shared" ca="1" si="85"/>
        <v>23.645320049675096</v>
      </c>
      <c r="D447" s="75">
        <v>20.464861580065261</v>
      </c>
      <c r="E447" s="75">
        <f t="shared" ca="1" si="86"/>
        <v>15.241255192812897</v>
      </c>
      <c r="F447" s="75">
        <v>21.813255266942427</v>
      </c>
      <c r="AU447" s="1">
        <v>430</v>
      </c>
      <c r="AV447" s="75">
        <f t="shared" ca="1" si="81"/>
        <v>0.28673283868796806</v>
      </c>
      <c r="AW447" s="75">
        <f t="shared" ca="1" si="82"/>
        <v>31.064232157783678</v>
      </c>
      <c r="AX447" s="75">
        <f t="shared" ca="1" si="83"/>
        <v>19.663456329230129</v>
      </c>
      <c r="AY447" s="75">
        <v>41.943519207437816</v>
      </c>
      <c r="AZ447" s="75">
        <v>42.091150769334938</v>
      </c>
    </row>
    <row r="448" spans="1:52" x14ac:dyDescent="0.25">
      <c r="A448" s="1">
        <v>395</v>
      </c>
      <c r="B448" s="62">
        <f t="shared" ca="1" si="84"/>
        <v>0.16466486103900091</v>
      </c>
      <c r="C448" s="75">
        <f t="shared" ca="1" si="85"/>
        <v>31.443271667557326</v>
      </c>
      <c r="D448" s="75">
        <v>27.842144212697832</v>
      </c>
      <c r="E448" s="75">
        <f t="shared" ca="1" si="86"/>
        <v>16.746331955360898</v>
      </c>
      <c r="F448" s="75">
        <v>25.275166393392539</v>
      </c>
      <c r="AU448" s="1">
        <v>431</v>
      </c>
      <c r="AV448" s="75">
        <f t="shared" ca="1" si="81"/>
        <v>0.42670484806437214</v>
      </c>
      <c r="AW448" s="75">
        <f t="shared" ca="1" si="82"/>
        <v>34.596794718982359</v>
      </c>
      <c r="AX448" s="75">
        <f t="shared" ca="1" si="83"/>
        <v>22.285123008432002</v>
      </c>
      <c r="AY448" s="75">
        <v>35.136544553371401</v>
      </c>
      <c r="AZ448" s="75">
        <v>30.128823571401156</v>
      </c>
    </row>
    <row r="449" spans="1:52" x14ac:dyDescent="0.25">
      <c r="A449" s="1">
        <v>396</v>
      </c>
      <c r="B449" s="62">
        <f t="shared" ca="1" si="84"/>
        <v>0.37152673387246871</v>
      </c>
      <c r="C449" s="75">
        <f t="shared" ca="1" si="85"/>
        <v>36.566745392536895</v>
      </c>
      <c r="D449" s="75">
        <v>38.637408215651227</v>
      </c>
      <c r="E449" s="75">
        <f t="shared" ca="1" si="86"/>
        <v>19.302934931468609</v>
      </c>
      <c r="F449" s="75">
        <v>30.173722804355712</v>
      </c>
      <c r="AU449" s="1">
        <v>432</v>
      </c>
      <c r="AV449" s="75">
        <f t="shared" ca="1" si="81"/>
        <v>0.74769835942215612</v>
      </c>
      <c r="AW449" s="75">
        <f t="shared" ca="1" si="82"/>
        <v>40.940865896880553</v>
      </c>
      <c r="AX449" s="75">
        <f t="shared" ca="1" si="83"/>
        <v>29.931108981744558</v>
      </c>
      <c r="AY449" s="75">
        <v>20.745927799196124</v>
      </c>
      <c r="AZ449" s="75">
        <v>33.941060267355923</v>
      </c>
    </row>
    <row r="450" spans="1:52" x14ac:dyDescent="0.25">
      <c r="A450" s="1">
        <v>397</v>
      </c>
      <c r="B450" s="62">
        <f t="shared" ca="1" si="84"/>
        <v>0.90760972251468963</v>
      </c>
      <c r="C450" s="75">
        <f t="shared" ca="1" si="85"/>
        <v>44.04608704741193</v>
      </c>
      <c r="D450" s="75">
        <v>31.965529319895744</v>
      </c>
      <c r="E450" s="75">
        <f t="shared" ca="1" si="86"/>
        <v>31.437804143820166</v>
      </c>
      <c r="F450" s="75">
        <v>19.86243960516369</v>
      </c>
      <c r="AU450" s="1">
        <v>433</v>
      </c>
      <c r="AV450" s="75">
        <f t="shared" ca="1" si="81"/>
        <v>0.59810437952805384</v>
      </c>
      <c r="AW450" s="75">
        <f t="shared" ca="1" si="82"/>
        <v>38.201162504823941</v>
      </c>
      <c r="AX450" s="75">
        <f t="shared" ca="1" si="83"/>
        <v>25.981428591380698</v>
      </c>
      <c r="AY450" s="75">
        <v>32.310318041578768</v>
      </c>
      <c r="AZ450" s="75">
        <v>28.463623567718912</v>
      </c>
    </row>
    <row r="451" spans="1:52" x14ac:dyDescent="0.25">
      <c r="A451" s="1">
        <v>398</v>
      </c>
      <c r="B451" s="62">
        <f t="shared" ca="1" si="84"/>
        <v>0.42173075030470841</v>
      </c>
      <c r="C451" s="75">
        <f t="shared" ca="1" si="85"/>
        <v>37.497435268634945</v>
      </c>
      <c r="D451" s="75">
        <v>32.16887395269638</v>
      </c>
      <c r="E451" s="75">
        <f t="shared" ca="1" si="86"/>
        <v>20.00625770394479</v>
      </c>
      <c r="F451" s="75">
        <v>15.004671347309699</v>
      </c>
      <c r="AU451" s="1">
        <v>434</v>
      </c>
      <c r="AV451" s="75">
        <f t="shared" ca="1" si="81"/>
        <v>0.63497348189634717</v>
      </c>
      <c r="AW451" s="75">
        <f t="shared" ca="1" si="82"/>
        <v>38.905567002409967</v>
      </c>
      <c r="AX451" s="75">
        <f t="shared" ca="1" si="83"/>
        <v>26.874772655404083</v>
      </c>
      <c r="AY451" s="75">
        <v>38.113643460951657</v>
      </c>
      <c r="AZ451" s="75">
        <v>30.33335847929018</v>
      </c>
    </row>
    <row r="452" spans="1:52" x14ac:dyDescent="0.25">
      <c r="A452" s="1">
        <v>399</v>
      </c>
      <c r="B452" s="62">
        <f t="shared" ca="1" si="84"/>
        <v>4.4802809412453404E-2</v>
      </c>
      <c r="C452" s="75">
        <f t="shared" ca="1" si="85"/>
        <v>25.655070738448579</v>
      </c>
      <c r="D452" s="75">
        <v>42.485560594941745</v>
      </c>
      <c r="E452" s="75">
        <f t="shared" ca="1" si="86"/>
        <v>15.454890751564339</v>
      </c>
      <c r="F452" s="75">
        <v>16.455415876050299</v>
      </c>
      <c r="AU452" s="1">
        <v>435</v>
      </c>
      <c r="AV452" s="75">
        <f t="shared" ca="1" si="81"/>
        <v>6.2435482062198733E-2</v>
      </c>
      <c r="AW452" s="75">
        <f t="shared" ca="1" si="82"/>
        <v>22.496127924200522</v>
      </c>
      <c r="AX452" s="75">
        <f t="shared" ca="1" si="83"/>
        <v>15.951625413045551</v>
      </c>
      <c r="AY452" s="75">
        <v>31.109057618501026</v>
      </c>
      <c r="AZ452" s="75">
        <v>18.502598143132275</v>
      </c>
    </row>
    <row r="453" spans="1:52" x14ac:dyDescent="0.25">
      <c r="A453" s="1">
        <v>400</v>
      </c>
      <c r="B453" s="62">
        <f t="shared" ca="1" si="84"/>
        <v>0.18857104794164858</v>
      </c>
      <c r="C453" s="75">
        <f t="shared" ca="1" si="85"/>
        <v>32.203346084211091</v>
      </c>
      <c r="D453" s="75">
        <v>37.607686610237579</v>
      </c>
      <c r="E453" s="75">
        <f t="shared" ca="1" si="86"/>
        <v>17.018472343209265</v>
      </c>
      <c r="F453" s="75">
        <v>27.332428147419566</v>
      </c>
      <c r="AU453" s="1">
        <v>436</v>
      </c>
      <c r="AV453" s="75">
        <f t="shared" ca="1" si="81"/>
        <v>0.66062643135226928</v>
      </c>
      <c r="AW453" s="75">
        <f t="shared" ca="1" si="82"/>
        <v>39.383678726087297</v>
      </c>
      <c r="AX453" s="75">
        <f t="shared" ca="1" si="83"/>
        <v>27.523266558565425</v>
      </c>
      <c r="AY453" s="75">
        <v>35.655118885321457</v>
      </c>
      <c r="AZ453" s="75">
        <v>31.088287054973449</v>
      </c>
    </row>
    <row r="454" spans="1:52" x14ac:dyDescent="0.25">
      <c r="A454" s="1">
        <v>401</v>
      </c>
      <c r="B454" s="62">
        <f t="shared" ca="1" si="84"/>
        <v>0.85852484933982942</v>
      </c>
      <c r="C454" s="75">
        <f t="shared" ca="1" si="85"/>
        <v>43.512735021505677</v>
      </c>
      <c r="D454" s="75">
        <v>31.042444729659845</v>
      </c>
      <c r="E454" s="75">
        <f t="shared" ca="1" si="86"/>
        <v>29.367996518985578</v>
      </c>
      <c r="F454" s="75">
        <v>15.781053352074029</v>
      </c>
      <c r="AU454" s="1">
        <v>437</v>
      </c>
      <c r="AV454" s="75">
        <f t="shared" ca="1" si="81"/>
        <v>0.46362728330510061</v>
      </c>
      <c r="AW454" s="75">
        <f t="shared" ca="1" si="82"/>
        <v>35.427054486014143</v>
      </c>
      <c r="AX454" s="75">
        <f t="shared" ca="1" si="83"/>
        <v>23.028758682645865</v>
      </c>
      <c r="AY454" s="75">
        <v>42.281364008085212</v>
      </c>
      <c r="AZ454" s="75">
        <v>19.804383035769465</v>
      </c>
    </row>
    <row r="455" spans="1:52" x14ac:dyDescent="0.25">
      <c r="A455" s="1">
        <v>402</v>
      </c>
      <c r="B455" s="62">
        <f t="shared" ca="1" si="84"/>
        <v>7.9430195040263274E-2</v>
      </c>
      <c r="C455" s="75">
        <f t="shared" ca="1" si="85"/>
        <v>27.895844796938842</v>
      </c>
      <c r="D455" s="75">
        <v>38.325454465439755</v>
      </c>
      <c r="E455" s="75">
        <f t="shared" ca="1" si="86"/>
        <v>15.816312696433947</v>
      </c>
      <c r="F455" s="75">
        <v>27.001130333990005</v>
      </c>
      <c r="AU455" s="1">
        <v>438</v>
      </c>
      <c r="AV455" s="75">
        <f t="shared" ca="1" si="81"/>
        <v>0.83034385093118612</v>
      </c>
      <c r="AW455" s="75">
        <f t="shared" ca="1" si="82"/>
        <v>42.336961532658812</v>
      </c>
      <c r="AX455" s="75">
        <f t="shared" ca="1" si="83"/>
        <v>32.643198870179532</v>
      </c>
      <c r="AY455" s="75">
        <v>34.068863385068767</v>
      </c>
      <c r="AZ455" s="75">
        <v>22.976362853804602</v>
      </c>
    </row>
    <row r="456" spans="1:52" x14ac:dyDescent="0.25">
      <c r="A456" s="1">
        <v>403</v>
      </c>
      <c r="B456" s="62">
        <f t="shared" ca="1" si="84"/>
        <v>0.74653876086160442</v>
      </c>
      <c r="C456" s="75">
        <f t="shared" ca="1" si="85"/>
        <v>42.214814298494915</v>
      </c>
      <c r="D456" s="75">
        <v>36.498834489724956</v>
      </c>
      <c r="E456" s="75">
        <f t="shared" ca="1" si="86"/>
        <v>26.014365931632504</v>
      </c>
      <c r="F456" s="75">
        <v>15.239562359652219</v>
      </c>
      <c r="AU456" s="1">
        <v>439</v>
      </c>
      <c r="AV456" s="75">
        <f t="shared" ca="1" si="81"/>
        <v>0.44329287698380371</v>
      </c>
      <c r="AW456" s="75">
        <f t="shared" ca="1" si="82"/>
        <v>34.974072926807473</v>
      </c>
      <c r="AX456" s="75">
        <f t="shared" ca="1" si="83"/>
        <v>22.616157373798021</v>
      </c>
      <c r="AY456" s="75">
        <v>34.329720624778609</v>
      </c>
      <c r="AZ456" s="75">
        <v>15.32500419938102</v>
      </c>
    </row>
    <row r="457" spans="1:52" x14ac:dyDescent="0.25">
      <c r="A457" s="1">
        <v>404</v>
      </c>
      <c r="B457" s="62">
        <f t="shared" ca="1" si="84"/>
        <v>0.64292812765007512</v>
      </c>
      <c r="C457" s="75">
        <f t="shared" ca="1" si="85"/>
        <v>40.892584176290242</v>
      </c>
      <c r="D457" s="75">
        <v>28.118846889617121</v>
      </c>
      <c r="E457" s="75">
        <f t="shared" ca="1" si="86"/>
        <v>23.716659081293059</v>
      </c>
      <c r="F457" s="75">
        <v>19.127268435006233</v>
      </c>
      <c r="AU457" s="1">
        <v>440</v>
      </c>
      <c r="AV457" s="75">
        <f t="shared" ca="1" si="81"/>
        <v>0.9868671871461413</v>
      </c>
      <c r="AW457" s="75">
        <f t="shared" ca="1" si="82"/>
        <v>44.802356759684741</v>
      </c>
      <c r="AX457" s="75">
        <f t="shared" ca="1" si="83"/>
        <v>41.562045438276876</v>
      </c>
      <c r="AY457" s="75">
        <v>38.778363532640768</v>
      </c>
      <c r="AZ457" s="75">
        <v>20.853384816691367</v>
      </c>
    </row>
    <row r="458" spans="1:52" x14ac:dyDescent="0.25">
      <c r="A458" s="1">
        <v>405</v>
      </c>
      <c r="B458" s="62">
        <f t="shared" ca="1" si="84"/>
        <v>0.21600460631551255</v>
      </c>
      <c r="C458" s="75">
        <f t="shared" ca="1" si="85"/>
        <v>33.000127952299138</v>
      </c>
      <c r="D458" s="75">
        <v>36.818499601982126</v>
      </c>
      <c r="E458" s="75">
        <f t="shared" ca="1" si="86"/>
        <v>17.337436424092697</v>
      </c>
      <c r="F458" s="75">
        <v>16.743950607458181</v>
      </c>
      <c r="AU458" s="1">
        <v>441</v>
      </c>
      <c r="AV458" s="75">
        <f t="shared" ca="1" si="81"/>
        <v>7.0048232318364101E-2</v>
      </c>
      <c r="AW458" s="75">
        <f t="shared" ca="1" si="82"/>
        <v>22.939987977731938</v>
      </c>
      <c r="AX458" s="75">
        <f t="shared" ca="1" si="83"/>
        <v>16.069797945512509</v>
      </c>
      <c r="AY458" s="75">
        <v>33.400284498285444</v>
      </c>
      <c r="AZ458" s="75">
        <v>23.642570589796854</v>
      </c>
    </row>
    <row r="459" spans="1:52" x14ac:dyDescent="0.25">
      <c r="A459" s="1">
        <v>406</v>
      </c>
      <c r="B459" s="62">
        <f t="shared" ca="1" si="84"/>
        <v>0.15506852518510283</v>
      </c>
      <c r="C459" s="75">
        <f t="shared" ca="1" si="85"/>
        <v>31.11743052613636</v>
      </c>
      <c r="D459" s="75">
        <v>42.359173669788134</v>
      </c>
      <c r="E459" s="75">
        <f t="shared" ca="1" si="86"/>
        <v>16.638550859735705</v>
      </c>
      <c r="F459" s="75">
        <v>22.011333360833184</v>
      </c>
      <c r="AU459" s="1">
        <v>442</v>
      </c>
      <c r="AV459" s="75">
        <f t="shared" ca="1" si="81"/>
        <v>0.64030100217704011</v>
      </c>
      <c r="AW459" s="75">
        <f t="shared" ca="1" si="82"/>
        <v>39.00564312738436</v>
      </c>
      <c r="AX459" s="75">
        <f t="shared" ca="1" si="83"/>
        <v>27.007526628040715</v>
      </c>
      <c r="AY459" s="75">
        <v>28.111401052398598</v>
      </c>
      <c r="AZ459" s="75">
        <v>18.700008311835031</v>
      </c>
    </row>
    <row r="460" spans="1:52" x14ac:dyDescent="0.25">
      <c r="A460" s="1">
        <v>407</v>
      </c>
      <c r="B460" s="62">
        <f t="shared" ca="1" si="84"/>
        <v>0.79978484226196678</v>
      </c>
      <c r="C460" s="75">
        <f t="shared" ca="1" si="85"/>
        <v>42.847036093432024</v>
      </c>
      <c r="D460" s="75">
        <v>36.150386712167347</v>
      </c>
      <c r="E460" s="75">
        <f t="shared" ca="1" si="86"/>
        <v>27.449604574968891</v>
      </c>
      <c r="F460" s="75">
        <v>16.230676393717459</v>
      </c>
      <c r="AU460" s="1">
        <v>443</v>
      </c>
      <c r="AV460" s="75">
        <f t="shared" ca="1" si="81"/>
        <v>0.85384474355065498</v>
      </c>
      <c r="AW460" s="75">
        <f t="shared" ca="1" si="82"/>
        <v>42.721115944268718</v>
      </c>
      <c r="AX460" s="75">
        <f t="shared" ca="1" si="83"/>
        <v>33.530922844255926</v>
      </c>
      <c r="AY460" s="75">
        <v>37.74846102675788</v>
      </c>
      <c r="AZ460" s="75">
        <v>24.57936095261595</v>
      </c>
    </row>
    <row r="461" spans="1:52" x14ac:dyDescent="0.25">
      <c r="A461" s="1">
        <v>408</v>
      </c>
      <c r="B461" s="62">
        <f t="shared" ca="1" si="84"/>
        <v>0.84116456137847873</v>
      </c>
      <c r="C461" s="75">
        <f t="shared" ca="1" si="85"/>
        <v>43.319238899064914</v>
      </c>
      <c r="D461" s="75">
        <v>37.899151933477611</v>
      </c>
      <c r="E461" s="75">
        <f t="shared" ca="1" si="86"/>
        <v>28.753104381224986</v>
      </c>
      <c r="F461" s="75">
        <v>16.920505444436081</v>
      </c>
      <c r="AU461" s="1">
        <v>444</v>
      </c>
      <c r="AV461" s="75">
        <f t="shared" ca="1" si="81"/>
        <v>0.41026119576290554</v>
      </c>
      <c r="AW461" s="75">
        <f t="shared" ca="1" si="82"/>
        <v>34.215490526827963</v>
      </c>
      <c r="AX461" s="75">
        <f t="shared" ca="1" si="83"/>
        <v>21.961664039836013</v>
      </c>
      <c r="AY461" s="75">
        <v>21.573318011750914</v>
      </c>
      <c r="AZ461" s="75">
        <v>20.366005269843942</v>
      </c>
    </row>
    <row r="462" spans="1:52" x14ac:dyDescent="0.25">
      <c r="A462" s="1">
        <v>409</v>
      </c>
      <c r="B462" s="62">
        <f t="shared" ca="1" si="84"/>
        <v>0.74685711160958468</v>
      </c>
      <c r="C462" s="75">
        <f t="shared" ca="1" si="85"/>
        <v>42.218682204493511</v>
      </c>
      <c r="D462" s="75">
        <v>29.980259199143195</v>
      </c>
      <c r="E462" s="75">
        <f t="shared" ca="1" si="86"/>
        <v>26.022317999676446</v>
      </c>
      <c r="F462" s="75">
        <v>25.212970029296194</v>
      </c>
      <c r="AU462" s="1">
        <v>445</v>
      </c>
      <c r="AV462" s="75">
        <f t="shared" ca="1" si="81"/>
        <v>0.73747264190487372</v>
      </c>
      <c r="AW462" s="75">
        <f t="shared" ca="1" si="82"/>
        <v>40.762868196580641</v>
      </c>
      <c r="AX462" s="75">
        <f t="shared" ca="1" si="83"/>
        <v>29.628772908917988</v>
      </c>
      <c r="AY462" s="75">
        <v>42.606202764213762</v>
      </c>
      <c r="AZ462" s="75">
        <v>17.536826299389023</v>
      </c>
    </row>
    <row r="463" spans="1:52" x14ac:dyDescent="0.25">
      <c r="A463" s="1">
        <v>410</v>
      </c>
      <c r="B463" s="62">
        <f t="shared" ca="1" si="84"/>
        <v>0.39164613320564723</v>
      </c>
      <c r="C463" s="75">
        <f t="shared" ca="1" si="85"/>
        <v>36.94922560389606</v>
      </c>
      <c r="D463" s="75">
        <v>41.510435627443911</v>
      </c>
      <c r="E463" s="75">
        <f t="shared" ca="1" si="86"/>
        <v>19.580128801679962</v>
      </c>
      <c r="F463" s="75">
        <v>33.885582663596281</v>
      </c>
      <c r="AU463" s="1">
        <v>446</v>
      </c>
      <c r="AV463" s="75">
        <f t="shared" ca="1" si="81"/>
        <v>0.90852535460063</v>
      </c>
      <c r="AW463" s="75">
        <f t="shared" ca="1" si="82"/>
        <v>43.594978914847395</v>
      </c>
      <c r="AX463" s="75">
        <f t="shared" ca="1" si="83"/>
        <v>35.926567305620601</v>
      </c>
      <c r="AY463" s="75">
        <v>44.668099438879835</v>
      </c>
      <c r="AZ463" s="75">
        <v>15.027703917653973</v>
      </c>
    </row>
    <row r="464" spans="1:52" x14ac:dyDescent="0.25">
      <c r="A464" s="1">
        <v>411</v>
      </c>
      <c r="B464" s="62">
        <f t="shared" ca="1" si="84"/>
        <v>0.4473916528550641</v>
      </c>
      <c r="C464" s="75">
        <f t="shared" ca="1" si="85"/>
        <v>37.94477907389907</v>
      </c>
      <c r="D464" s="75">
        <v>41.638901025780271</v>
      </c>
      <c r="E464" s="75">
        <f t="shared" ca="1" si="86"/>
        <v>20.381567248388777</v>
      </c>
      <c r="F464" s="75">
        <v>21.205843564570177</v>
      </c>
      <c r="AU464" s="1">
        <v>447</v>
      </c>
      <c r="AV464" s="75">
        <f t="shared" ca="1" si="81"/>
        <v>0.91213582886386546</v>
      </c>
      <c r="AW464" s="75">
        <f t="shared" ca="1" si="82"/>
        <v>43.651740714614164</v>
      </c>
      <c r="AX464" s="75">
        <f t="shared" ca="1" si="83"/>
        <v>36.107432652910575</v>
      </c>
      <c r="AY464" s="75">
        <v>39.709008299843354</v>
      </c>
      <c r="AZ464" s="75">
        <v>21.930229309636317</v>
      </c>
    </row>
    <row r="465" spans="1:52" x14ac:dyDescent="0.25">
      <c r="A465" s="1">
        <v>412</v>
      </c>
      <c r="B465" s="62">
        <f t="shared" ca="1" si="84"/>
        <v>0.24253610375020707</v>
      </c>
      <c r="C465" s="75">
        <f t="shared" ca="1" si="85"/>
        <v>33.70883394111496</v>
      </c>
      <c r="D465" s="75">
        <v>29.41081365984823</v>
      </c>
      <c r="E465" s="75">
        <f t="shared" ca="1" si="86"/>
        <v>17.653070740926019</v>
      </c>
      <c r="F465" s="75">
        <v>24.156022678102577</v>
      </c>
      <c r="AU465" s="1">
        <v>448</v>
      </c>
      <c r="AV465" s="75">
        <f t="shared" ca="1" si="81"/>
        <v>0.56462271687286958</v>
      </c>
      <c r="AW465" s="75">
        <f t="shared" ca="1" si="82"/>
        <v>37.542414360169644</v>
      </c>
      <c r="AX465" s="75">
        <f t="shared" ca="1" si="83"/>
        <v>25.205062394278244</v>
      </c>
      <c r="AY465" s="75">
        <v>28.490187018987776</v>
      </c>
      <c r="AZ465" s="75">
        <v>35.183841682647525</v>
      </c>
    </row>
    <row r="466" spans="1:52" x14ac:dyDescent="0.25">
      <c r="A466" s="1">
        <v>413</v>
      </c>
      <c r="B466" s="62">
        <f t="shared" ca="1" si="84"/>
        <v>0.78640640289379249</v>
      </c>
      <c r="C466" s="75">
        <f t="shared" ca="1" si="85"/>
        <v>42.690891311946757</v>
      </c>
      <c r="D466" s="75">
        <v>42.674122222189098</v>
      </c>
      <c r="E466" s="75">
        <f t="shared" ca="1" si="86"/>
        <v>27.067094305527412</v>
      </c>
      <c r="F466" s="75">
        <v>17.739807959686118</v>
      </c>
      <c r="AU466" s="1">
        <v>449</v>
      </c>
      <c r="AV466" s="75">
        <f t="shared" ca="1" si="81"/>
        <v>0.54410966451102638</v>
      </c>
      <c r="AW466" s="75">
        <f t="shared" ca="1" si="82"/>
        <v>37.129136857544253</v>
      </c>
      <c r="AX466" s="75">
        <f t="shared" ca="1" si="83"/>
        <v>24.744104513992074</v>
      </c>
      <c r="AY466" s="75">
        <v>31.900721656187457</v>
      </c>
      <c r="AZ466" s="75">
        <v>32.658524058766289</v>
      </c>
    </row>
    <row r="467" spans="1:52" x14ac:dyDescent="0.25">
      <c r="A467" s="1">
        <v>414</v>
      </c>
      <c r="B467" s="62">
        <f t="shared" ca="1" si="84"/>
        <v>3.9908489212085674E-2</v>
      </c>
      <c r="C467" s="75">
        <f t="shared" ca="1" si="85"/>
        <v>25.252025643604576</v>
      </c>
      <c r="D467" s="75">
        <v>43.395936431469472</v>
      </c>
      <c r="E467" s="75">
        <f t="shared" ca="1" si="86"/>
        <v>15.404514783703444</v>
      </c>
      <c r="F467" s="75">
        <v>20.90079136396086</v>
      </c>
      <c r="AU467" s="1">
        <v>450</v>
      </c>
      <c r="AV467" s="75">
        <f t="shared" ref="AV467:AV530" ca="1" si="87">RAND()</f>
        <v>0.19514578661493975</v>
      </c>
      <c r="AW467" s="75">
        <f t="shared" ref="AW467:AW530" ca="1" si="88">$R$2+($R$3-$R$2)*SQRT(AV467)</f>
        <v>28.252592499335584</v>
      </c>
      <c r="AX467" s="75">
        <f t="shared" ref="AX467:AX530" ca="1" si="89">$R$3-($R$3-$R$2)*SQRT(1-AV467)</f>
        <v>18.085899754096289</v>
      </c>
      <c r="AY467" s="75">
        <v>41.538721212102232</v>
      </c>
      <c r="AZ467" s="75">
        <v>29.111373892054623</v>
      </c>
    </row>
    <row r="468" spans="1:52" x14ac:dyDescent="0.25">
      <c r="A468" s="1">
        <v>415</v>
      </c>
      <c r="B468" s="62">
        <f t="shared" ca="1" si="84"/>
        <v>0.86088331450296163</v>
      </c>
      <c r="C468" s="75">
        <f t="shared" ca="1" si="85"/>
        <v>43.538820388897079</v>
      </c>
      <c r="D468" s="75">
        <v>33.712251629913311</v>
      </c>
      <c r="E468" s="75">
        <f t="shared" ca="1" si="86"/>
        <v>29.455348305360573</v>
      </c>
      <c r="F468" s="75">
        <v>25.928998018852116</v>
      </c>
      <c r="AU468" s="1">
        <v>451</v>
      </c>
      <c r="AV468" s="75">
        <f t="shared" ca="1" si="87"/>
        <v>0.38698374185435713</v>
      </c>
      <c r="AW468" s="75">
        <f t="shared" ca="1" si="88"/>
        <v>33.662405195175708</v>
      </c>
      <c r="AX468" s="75">
        <f t="shared" ca="1" si="89"/>
        <v>21.511393563451268</v>
      </c>
      <c r="AY468" s="75">
        <v>37.037471542080375</v>
      </c>
      <c r="AZ468" s="75">
        <v>31.716326317626347</v>
      </c>
    </row>
    <row r="469" spans="1:52" x14ac:dyDescent="0.25">
      <c r="A469" s="1">
        <v>416</v>
      </c>
      <c r="B469" s="62">
        <f t="shared" ca="1" si="84"/>
        <v>0.98367444424641159</v>
      </c>
      <c r="C469" s="75">
        <f t="shared" ca="1" si="85"/>
        <v>44.835847883451635</v>
      </c>
      <c r="D469" s="75">
        <v>38.366159043523794</v>
      </c>
      <c r="E469" s="75">
        <f t="shared" ca="1" si="86"/>
        <v>37.389545750450594</v>
      </c>
      <c r="F469" s="75">
        <v>15.47662561992221</v>
      </c>
      <c r="AU469" s="1">
        <v>452</v>
      </c>
      <c r="AV469" s="75">
        <f t="shared" ca="1" si="87"/>
        <v>0.13130304888692423</v>
      </c>
      <c r="AW469" s="75">
        <f t="shared" ca="1" si="88"/>
        <v>25.870728770336964</v>
      </c>
      <c r="AX469" s="75">
        <f t="shared" ca="1" si="89"/>
        <v>17.038825918753552</v>
      </c>
      <c r="AY469" s="75">
        <v>35.313079972423672</v>
      </c>
      <c r="AZ469" s="75">
        <v>36.491413750641733</v>
      </c>
    </row>
    <row r="470" spans="1:52" x14ac:dyDescent="0.25">
      <c r="A470" s="1">
        <v>417</v>
      </c>
      <c r="B470" s="62">
        <f t="shared" ca="1" si="84"/>
        <v>0.86975316205052766</v>
      </c>
      <c r="C470" s="75">
        <f t="shared" ca="1" si="85"/>
        <v>43.636499349505272</v>
      </c>
      <c r="D470" s="75">
        <v>39.206730216675226</v>
      </c>
      <c r="E470" s="75">
        <f t="shared" ca="1" si="86"/>
        <v>29.792996324525085</v>
      </c>
      <c r="F470" s="75">
        <v>19.13585084698278</v>
      </c>
      <c r="AU470" s="1">
        <v>453</v>
      </c>
      <c r="AV470" s="75">
        <f t="shared" ca="1" si="87"/>
        <v>0.14080641033553487</v>
      </c>
      <c r="AW470" s="75">
        <f t="shared" ca="1" si="88"/>
        <v>26.257254074683637</v>
      </c>
      <c r="AX470" s="75">
        <f t="shared" ca="1" si="89"/>
        <v>17.192191192076667</v>
      </c>
      <c r="AY470" s="75">
        <v>42.023325182903818</v>
      </c>
      <c r="AZ470" s="75">
        <v>22.335503599105259</v>
      </c>
    </row>
    <row r="471" spans="1:52" x14ac:dyDescent="0.25">
      <c r="A471" s="1">
        <v>418</v>
      </c>
      <c r="B471" s="62">
        <f t="shared" ca="1" si="84"/>
        <v>0.89763103274446365</v>
      </c>
      <c r="C471" s="75">
        <f t="shared" ca="1" si="85"/>
        <v>43.939245732978918</v>
      </c>
      <c r="D471" s="75">
        <v>44.015856180554309</v>
      </c>
      <c r="E471" s="75">
        <f t="shared" ca="1" si="86"/>
        <v>30.966132816941183</v>
      </c>
      <c r="F471" s="75">
        <v>24.755161297832124</v>
      </c>
      <c r="AU471" s="1">
        <v>454</v>
      </c>
      <c r="AV471" s="75">
        <f t="shared" ca="1" si="87"/>
        <v>0.88700815459766591</v>
      </c>
      <c r="AW471" s="75">
        <f t="shared" ca="1" si="88"/>
        <v>43.254333103754178</v>
      </c>
      <c r="AX471" s="75">
        <f t="shared" ca="1" si="89"/>
        <v>34.9157220951572</v>
      </c>
      <c r="AY471" s="75">
        <v>33.15640146451662</v>
      </c>
      <c r="AZ471" s="75">
        <v>28.8181700455686</v>
      </c>
    </row>
    <row r="472" spans="1:52" x14ac:dyDescent="0.25">
      <c r="A472" s="1">
        <v>419</v>
      </c>
      <c r="B472" s="62">
        <f t="shared" ca="1" si="84"/>
        <v>0.2127217393070292</v>
      </c>
      <c r="C472" s="75">
        <f t="shared" ca="1" si="85"/>
        <v>32.908472588080457</v>
      </c>
      <c r="D472" s="75">
        <v>34.809935290908442</v>
      </c>
      <c r="E472" s="75">
        <f t="shared" ca="1" si="86"/>
        <v>17.298879200684954</v>
      </c>
      <c r="F472" s="75">
        <v>15.240201972588419</v>
      </c>
      <c r="AU472" s="1">
        <v>455</v>
      </c>
      <c r="AV472" s="75">
        <f t="shared" ca="1" si="87"/>
        <v>7.4776937309142588E-2</v>
      </c>
      <c r="AW472" s="75">
        <f t="shared" ca="1" si="88"/>
        <v>23.203611617953907</v>
      </c>
      <c r="AX472" s="75">
        <f t="shared" ca="1" si="89"/>
        <v>16.143445174072294</v>
      </c>
      <c r="AY472" s="75">
        <v>39.056033838598751</v>
      </c>
      <c r="AZ472" s="75">
        <v>27.921715334899602</v>
      </c>
    </row>
    <row r="473" spans="1:52" x14ac:dyDescent="0.25">
      <c r="A473" s="1">
        <v>420</v>
      </c>
      <c r="B473" s="62">
        <f t="shared" ca="1" si="84"/>
        <v>0.74378475451560988</v>
      </c>
      <c r="C473" s="75">
        <f t="shared" ca="1" si="85"/>
        <v>42.181307610190061</v>
      </c>
      <c r="D473" s="75">
        <v>35.637876178565179</v>
      </c>
      <c r="E473" s="75">
        <f t="shared" ca="1" si="86"/>
        <v>25.945850107772465</v>
      </c>
      <c r="F473" s="75">
        <v>19.811787086881523</v>
      </c>
      <c r="AU473" s="1">
        <v>456</v>
      </c>
      <c r="AV473" s="75">
        <f t="shared" ca="1" si="87"/>
        <v>0.42933137933412702</v>
      </c>
      <c r="AW473" s="75">
        <f t="shared" ca="1" si="88"/>
        <v>34.657015068435854</v>
      </c>
      <c r="AX473" s="75">
        <f t="shared" ca="1" si="89"/>
        <v>22.337216441944168</v>
      </c>
      <c r="AY473" s="75">
        <v>38.481862236409981</v>
      </c>
      <c r="AZ473" s="75">
        <v>23.507691894337171</v>
      </c>
    </row>
    <row r="474" spans="1:52" x14ac:dyDescent="0.25">
      <c r="A474" s="1">
        <v>421</v>
      </c>
      <c r="B474" s="62">
        <f t="shared" ca="1" si="84"/>
        <v>4.4218285005783953E-2</v>
      </c>
      <c r="C474" s="75">
        <f t="shared" ca="1" si="85"/>
        <v>25.608530261649726</v>
      </c>
      <c r="D474" s="75">
        <v>36.476997165398657</v>
      </c>
      <c r="E474" s="75">
        <f t="shared" ca="1" si="86"/>
        <v>15.448865358373983</v>
      </c>
      <c r="F474" s="75">
        <v>27.170099159916536</v>
      </c>
      <c r="AU474" s="1">
        <v>457</v>
      </c>
      <c r="AV474" s="75">
        <f t="shared" ca="1" si="87"/>
        <v>0.62943510346581832</v>
      </c>
      <c r="AW474" s="75">
        <f t="shared" ca="1" si="88"/>
        <v>38.80108386437972</v>
      </c>
      <c r="AX474" s="75">
        <f t="shared" ca="1" si="89"/>
        <v>26.737787459325649</v>
      </c>
      <c r="AY474" s="75">
        <v>30.764473599901894</v>
      </c>
      <c r="AZ474" s="75">
        <v>16.787499166073726</v>
      </c>
    </row>
    <row r="475" spans="1:52" x14ac:dyDescent="0.25">
      <c r="A475" s="1">
        <v>422</v>
      </c>
      <c r="B475" s="62">
        <f t="shared" ca="1" si="84"/>
        <v>0.1805679827202521</v>
      </c>
      <c r="C475" s="75">
        <f t="shared" ca="1" si="85"/>
        <v>31.956446219775078</v>
      </c>
      <c r="D475" s="75">
        <v>43.702553127575953</v>
      </c>
      <c r="E475" s="75">
        <f t="shared" ca="1" si="86"/>
        <v>16.926779874863296</v>
      </c>
      <c r="F475" s="75">
        <v>18.993055281065068</v>
      </c>
      <c r="AU475" s="1">
        <v>458</v>
      </c>
      <c r="AV475" s="75">
        <f t="shared" ca="1" si="87"/>
        <v>0.11522120233358291</v>
      </c>
      <c r="AW475" s="75">
        <f t="shared" ca="1" si="88"/>
        <v>25.183274625591938</v>
      </c>
      <c r="AX475" s="75">
        <f t="shared" ca="1" si="89"/>
        <v>16.781195668494824</v>
      </c>
      <c r="AY475" s="75">
        <v>26.744879773719447</v>
      </c>
      <c r="AZ475" s="75">
        <v>23.35512554149593</v>
      </c>
    </row>
    <row r="476" spans="1:52" x14ac:dyDescent="0.25">
      <c r="A476" s="1">
        <v>423</v>
      </c>
      <c r="B476" s="62">
        <f t="shared" ca="1" si="84"/>
        <v>0.55598609834182255</v>
      </c>
      <c r="C476" s="75">
        <f t="shared" ca="1" si="85"/>
        <v>39.668489957164539</v>
      </c>
      <c r="D476" s="75">
        <v>43.132093886577543</v>
      </c>
      <c r="E476" s="75">
        <f t="shared" ca="1" si="86"/>
        <v>22.113110264274862</v>
      </c>
      <c r="F476" s="75">
        <v>18.154581232935691</v>
      </c>
      <c r="AU476" s="1">
        <v>459</v>
      </c>
      <c r="AV476" s="75">
        <f t="shared" ca="1" si="87"/>
        <v>0.32824089254744049</v>
      </c>
      <c r="AW476" s="75">
        <f t="shared" ca="1" si="88"/>
        <v>32.187693367427073</v>
      </c>
      <c r="AX476" s="75">
        <f t="shared" ca="1" si="89"/>
        <v>20.411726439066456</v>
      </c>
      <c r="AY476" s="75">
        <v>40.917858247154868</v>
      </c>
      <c r="AZ476" s="75">
        <v>24.828742535364327</v>
      </c>
    </row>
    <row r="477" spans="1:52" x14ac:dyDescent="0.25">
      <c r="A477" s="1">
        <v>424</v>
      </c>
      <c r="B477" s="62">
        <f t="shared" ca="1" si="84"/>
        <v>0.38935411411605991</v>
      </c>
      <c r="C477" s="75">
        <f t="shared" ca="1" si="85"/>
        <v>36.906324203118757</v>
      </c>
      <c r="D477" s="75">
        <v>42.036416053577881</v>
      </c>
      <c r="E477" s="75">
        <f t="shared" ca="1" si="86"/>
        <v>19.548245048864167</v>
      </c>
      <c r="F477" s="75">
        <v>20.702635252821455</v>
      </c>
      <c r="AU477" s="1">
        <v>460</v>
      </c>
      <c r="AV477" s="75">
        <f t="shared" ca="1" si="87"/>
        <v>0.56379867144774887</v>
      </c>
      <c r="AW477" s="75">
        <f t="shared" ca="1" si="88"/>
        <v>37.525958454702298</v>
      </c>
      <c r="AX477" s="75">
        <f t="shared" ca="1" si="89"/>
        <v>25.186338155277149</v>
      </c>
      <c r="AY477" s="75">
        <v>20.4033130098973</v>
      </c>
      <c r="AZ477" s="75">
        <v>22.961534099141435</v>
      </c>
    </row>
    <row r="478" spans="1:52" x14ac:dyDescent="0.25">
      <c r="A478" s="1">
        <v>425</v>
      </c>
      <c r="B478" s="62">
        <f t="shared" ca="1" si="84"/>
        <v>0.436091317312987</v>
      </c>
      <c r="C478" s="75">
        <f t="shared" ca="1" si="85"/>
        <v>37.749947634191358</v>
      </c>
      <c r="D478" s="75">
        <v>37.733921427540821</v>
      </c>
      <c r="E478" s="75">
        <f t="shared" ca="1" si="86"/>
        <v>20.214890120857881</v>
      </c>
      <c r="F478" s="75">
        <v>32.723277795272708</v>
      </c>
      <c r="AU478" s="1">
        <v>461</v>
      </c>
      <c r="AV478" s="75">
        <f t="shared" ca="1" si="87"/>
        <v>0.21224205122562068</v>
      </c>
      <c r="AW478" s="75">
        <f t="shared" ca="1" si="88"/>
        <v>28.820920595353211</v>
      </c>
      <c r="AX478" s="75">
        <f t="shared" ca="1" si="89"/>
        <v>18.373281202954399</v>
      </c>
      <c r="AY478" s="75">
        <v>18.327445054779279</v>
      </c>
      <c r="AZ478" s="75">
        <v>18.013286124260986</v>
      </c>
    </row>
    <row r="479" spans="1:52" x14ac:dyDescent="0.25">
      <c r="A479" s="1">
        <v>426</v>
      </c>
      <c r="B479" s="62">
        <f t="shared" ca="1" si="84"/>
        <v>0.79808524611301324</v>
      </c>
      <c r="C479" s="75">
        <f t="shared" ca="1" si="85"/>
        <v>42.827296500982953</v>
      </c>
      <c r="D479" s="75">
        <v>30.01426531778225</v>
      </c>
      <c r="E479" s="75">
        <f t="shared" ca="1" si="86"/>
        <v>27.400083554386161</v>
      </c>
      <c r="F479" s="75">
        <v>19.961936314680337</v>
      </c>
      <c r="AU479" s="1">
        <v>462</v>
      </c>
      <c r="AV479" s="75">
        <f t="shared" ca="1" si="87"/>
        <v>0.96295229744599309</v>
      </c>
      <c r="AW479" s="75">
        <f t="shared" ca="1" si="88"/>
        <v>44.439039856989119</v>
      </c>
      <c r="AX479" s="75">
        <f t="shared" ca="1" si="89"/>
        <v>39.225666073164263</v>
      </c>
      <c r="AY479" s="75">
        <v>44.090023851099659</v>
      </c>
      <c r="AZ479" s="75">
        <v>19.016359762830181</v>
      </c>
    </row>
    <row r="480" spans="1:52" x14ac:dyDescent="0.25">
      <c r="A480" s="1">
        <v>427</v>
      </c>
      <c r="B480" s="62">
        <f t="shared" ca="1" si="84"/>
        <v>4.4284207593696445E-2</v>
      </c>
      <c r="C480" s="75">
        <f t="shared" ca="1" si="85"/>
        <v>25.613799533698987</v>
      </c>
      <c r="D480" s="75">
        <v>30.406387665652574</v>
      </c>
      <c r="E480" s="75">
        <f t="shared" ca="1" si="86"/>
        <v>15.449544778521414</v>
      </c>
      <c r="F480" s="75">
        <v>35.736764113481406</v>
      </c>
      <c r="AU480" s="1">
        <v>463</v>
      </c>
      <c r="AV480" s="75">
        <f t="shared" ca="1" si="87"/>
        <v>0.60554779586422303</v>
      </c>
      <c r="AW480" s="75">
        <f t="shared" ca="1" si="88"/>
        <v>38.34508548448261</v>
      </c>
      <c r="AX480" s="75">
        <f t="shared" ca="1" si="89"/>
        <v>26.158370990750313</v>
      </c>
      <c r="AY480" s="75">
        <v>33.907698741293537</v>
      </c>
      <c r="AZ480" s="75">
        <v>17.128451804836555</v>
      </c>
    </row>
    <row r="481" spans="1:52" x14ac:dyDescent="0.25">
      <c r="A481" s="1">
        <v>428</v>
      </c>
      <c r="B481" s="62">
        <f t="shared" ca="1" si="84"/>
        <v>2.5874613172412353E-2</v>
      </c>
      <c r="C481" s="75">
        <f t="shared" ca="1" si="85"/>
        <v>23.873178331523658</v>
      </c>
      <c r="D481" s="75">
        <v>38.551376472978767</v>
      </c>
      <c r="E481" s="75">
        <f t="shared" ca="1" si="86"/>
        <v>15.26101042734426</v>
      </c>
      <c r="F481" s="75">
        <v>21.325306984341619</v>
      </c>
      <c r="AU481" s="1">
        <v>464</v>
      </c>
      <c r="AV481" s="75">
        <f t="shared" ca="1" si="87"/>
        <v>0.28426356094708671</v>
      </c>
      <c r="AW481" s="75">
        <f t="shared" ca="1" si="88"/>
        <v>30.99491184259476</v>
      </c>
      <c r="AX481" s="75">
        <f t="shared" ca="1" si="89"/>
        <v>19.619637608032033</v>
      </c>
      <c r="AY481" s="75">
        <v>28.557018112644926</v>
      </c>
      <c r="AZ481" s="75">
        <v>40.237838252507864</v>
      </c>
    </row>
    <row r="482" spans="1:52" x14ac:dyDescent="0.25">
      <c r="A482" s="1">
        <v>429</v>
      </c>
      <c r="B482" s="62">
        <f t="shared" ca="1" si="84"/>
        <v>0.65325281167514893</v>
      </c>
      <c r="C482" s="75">
        <f t="shared" ca="1" si="85"/>
        <v>41.030450474824391</v>
      </c>
      <c r="D482" s="75">
        <v>37.129338685621107</v>
      </c>
      <c r="E482" s="75">
        <f t="shared" ca="1" si="86"/>
        <v>23.923803574466458</v>
      </c>
      <c r="F482" s="75">
        <v>23.146323377098373</v>
      </c>
      <c r="AU482" s="1">
        <v>465</v>
      </c>
      <c r="AV482" s="75">
        <f t="shared" ca="1" si="87"/>
        <v>4.8336556938813779E-2</v>
      </c>
      <c r="AW482" s="75">
        <f t="shared" ca="1" si="88"/>
        <v>21.595672918280016</v>
      </c>
      <c r="AX482" s="75">
        <f t="shared" ca="1" si="89"/>
        <v>15.734028313499181</v>
      </c>
      <c r="AY482" s="75">
        <v>37.622617158758182</v>
      </c>
      <c r="AZ482" s="75">
        <v>22.051019418207272</v>
      </c>
    </row>
    <row r="483" spans="1:52" x14ac:dyDescent="0.25">
      <c r="A483" s="1">
        <v>430</v>
      </c>
      <c r="B483" s="62">
        <f t="shared" ca="1" si="84"/>
        <v>0.88982158403451006</v>
      </c>
      <c r="C483" s="75">
        <f t="shared" ca="1" si="85"/>
        <v>43.855076723320352</v>
      </c>
      <c r="D483" s="75">
        <v>33.137765993615552</v>
      </c>
      <c r="E483" s="75">
        <f t="shared" ca="1" si="86"/>
        <v>30.617973119458036</v>
      </c>
      <c r="F483" s="75">
        <v>18.691310241557009</v>
      </c>
      <c r="AU483" s="1">
        <v>466</v>
      </c>
      <c r="AV483" s="75">
        <f t="shared" ca="1" si="87"/>
        <v>0.72132632743808067</v>
      </c>
      <c r="AW483" s="75">
        <f t="shared" ca="1" si="88"/>
        <v>40.47927971301921</v>
      </c>
      <c r="AX483" s="75">
        <f t="shared" ca="1" si="89"/>
        <v>29.163134612375863</v>
      </c>
      <c r="AY483" s="75">
        <v>40.992509005787994</v>
      </c>
      <c r="AZ483" s="75">
        <v>38.285852278588223</v>
      </c>
    </row>
    <row r="484" spans="1:52" x14ac:dyDescent="0.25">
      <c r="A484" s="1">
        <v>431</v>
      </c>
      <c r="B484" s="62">
        <f t="shared" ca="1" si="84"/>
        <v>1.9785777371947644E-2</v>
      </c>
      <c r="C484" s="75">
        <f t="shared" ca="1" si="85"/>
        <v>23.114073936977704</v>
      </c>
      <c r="D484" s="75">
        <v>40.439855329185079</v>
      </c>
      <c r="E484" s="75">
        <f t="shared" ca="1" si="86"/>
        <v>15.199177232843152</v>
      </c>
      <c r="F484" s="75">
        <v>22.981478305562725</v>
      </c>
      <c r="AU484" s="1">
        <v>467</v>
      </c>
      <c r="AV484" s="75">
        <f t="shared" ca="1" si="87"/>
        <v>0.33198078780318385</v>
      </c>
      <c r="AW484" s="75">
        <f t="shared" ca="1" si="88"/>
        <v>32.285332193014554</v>
      </c>
      <c r="AX484" s="75">
        <f t="shared" ca="1" si="89"/>
        <v>20.48026731432142</v>
      </c>
      <c r="AY484" s="75">
        <v>36.717215147603952</v>
      </c>
      <c r="AZ484" s="75">
        <v>37.562509200157919</v>
      </c>
    </row>
    <row r="485" spans="1:52" x14ac:dyDescent="0.25">
      <c r="A485" s="1">
        <v>432</v>
      </c>
      <c r="B485" s="62">
        <f t="shared" ca="1" si="84"/>
        <v>0.36638742085970288</v>
      </c>
      <c r="C485" s="75">
        <f t="shared" ca="1" si="85"/>
        <v>36.466839353625517</v>
      </c>
      <c r="D485" s="75">
        <v>43.795871854580348</v>
      </c>
      <c r="E485" s="75">
        <f t="shared" ca="1" si="86"/>
        <v>19.2330794533496</v>
      </c>
      <c r="F485" s="75">
        <v>22.653875187213835</v>
      </c>
      <c r="AU485" s="1">
        <v>468</v>
      </c>
      <c r="AV485" s="75">
        <f t="shared" ca="1" si="87"/>
        <v>0.17914738885351544</v>
      </c>
      <c r="AW485" s="75">
        <f t="shared" ca="1" si="88"/>
        <v>27.697741923986481</v>
      </c>
      <c r="AX485" s="75">
        <f t="shared" ca="1" si="89"/>
        <v>17.819724982409834</v>
      </c>
      <c r="AY485" s="75">
        <v>38.697904495962746</v>
      </c>
      <c r="AZ485" s="75">
        <v>38.184366789223269</v>
      </c>
    </row>
    <row r="486" spans="1:52" x14ac:dyDescent="0.25">
      <c r="A486" s="1">
        <v>433</v>
      </c>
      <c r="B486" s="62">
        <f t="shared" ca="1" si="84"/>
        <v>0.44181530558638726</v>
      </c>
      <c r="C486" s="75">
        <f t="shared" ca="1" si="85"/>
        <v>37.8490513491518</v>
      </c>
      <c r="D486" s="75">
        <v>29.96613252527758</v>
      </c>
      <c r="E486" s="75">
        <f t="shared" ca="1" si="86"/>
        <v>20.299036382413284</v>
      </c>
      <c r="F486" s="75">
        <v>26.77092108265737</v>
      </c>
      <c r="AU486" s="1">
        <v>469</v>
      </c>
      <c r="AV486" s="75">
        <f t="shared" ca="1" si="87"/>
        <v>0.44110801349383488</v>
      </c>
      <c r="AW486" s="75">
        <f t="shared" ca="1" si="88"/>
        <v>34.924788885818877</v>
      </c>
      <c r="AX486" s="75">
        <f t="shared" ca="1" si="89"/>
        <v>22.572276355912784</v>
      </c>
      <c r="AY486" s="75">
        <v>20.942623036402374</v>
      </c>
      <c r="AZ486" s="75">
        <v>16.281681308934189</v>
      </c>
    </row>
    <row r="487" spans="1:52" x14ac:dyDescent="0.25">
      <c r="A487" s="1">
        <v>434</v>
      </c>
      <c r="B487" s="62">
        <f t="shared" ca="1" si="84"/>
        <v>0.64463911146880359</v>
      </c>
      <c r="C487" s="75">
        <f t="shared" ca="1" si="85"/>
        <v>40.915532594868623</v>
      </c>
      <c r="D487" s="75">
        <v>35.940151863048172</v>
      </c>
      <c r="E487" s="75">
        <f t="shared" ca="1" si="86"/>
        <v>23.750708035333691</v>
      </c>
      <c r="F487" s="75">
        <v>16.718432342292626</v>
      </c>
      <c r="AU487" s="1">
        <v>470</v>
      </c>
      <c r="AV487" s="75">
        <f t="shared" ca="1" si="87"/>
        <v>0.38531965058485163</v>
      </c>
      <c r="AW487" s="75">
        <f t="shared" ca="1" si="88"/>
        <v>33.622236319152606</v>
      </c>
      <c r="AX487" s="75">
        <f t="shared" ca="1" si="89"/>
        <v>21.479534135701446</v>
      </c>
      <c r="AY487" s="75">
        <v>36.997677404089572</v>
      </c>
      <c r="AZ487" s="75">
        <v>29.134038028685197</v>
      </c>
    </row>
    <row r="488" spans="1:52" x14ac:dyDescent="0.25">
      <c r="A488" s="1">
        <v>435</v>
      </c>
      <c r="B488" s="62">
        <f t="shared" ca="1" si="84"/>
        <v>0.72524488179416724</v>
      </c>
      <c r="C488" s="75">
        <f t="shared" ca="1" si="85"/>
        <v>41.953560687335788</v>
      </c>
      <c r="D488" s="75">
        <v>42.680752460036672</v>
      </c>
      <c r="E488" s="75">
        <f t="shared" ca="1" si="86"/>
        <v>25.496920765417769</v>
      </c>
      <c r="F488" s="75">
        <v>16.239260219243917</v>
      </c>
      <c r="AU488" s="1">
        <v>471</v>
      </c>
      <c r="AV488" s="75">
        <f t="shared" ca="1" si="87"/>
        <v>0.68087817317809751</v>
      </c>
      <c r="AW488" s="75">
        <f t="shared" ca="1" si="88"/>
        <v>39.754602720712114</v>
      </c>
      <c r="AX488" s="75">
        <f t="shared" ca="1" si="89"/>
        <v>28.052739332278144</v>
      </c>
      <c r="AY488" s="75">
        <v>38.65177812222845</v>
      </c>
      <c r="AZ488" s="75">
        <v>32.561841876702459</v>
      </c>
    </row>
    <row r="489" spans="1:52" x14ac:dyDescent="0.25">
      <c r="A489" s="1">
        <v>436</v>
      </c>
      <c r="B489" s="62">
        <f t="shared" ca="1" si="84"/>
        <v>0.53837680833963053</v>
      </c>
      <c r="C489" s="75">
        <f t="shared" ca="1" si="85"/>
        <v>39.405256093099936</v>
      </c>
      <c r="D489" s="75">
        <v>39.9307282310617</v>
      </c>
      <c r="E489" s="75">
        <f t="shared" ca="1" si="86"/>
        <v>21.814464665273803</v>
      </c>
      <c r="F489" s="75">
        <v>15.009792663051758</v>
      </c>
      <c r="AU489" s="1">
        <v>472</v>
      </c>
      <c r="AV489" s="75">
        <f t="shared" ca="1" si="87"/>
        <v>0.1318336402046818</v>
      </c>
      <c r="AW489" s="75">
        <f t="shared" ca="1" si="88"/>
        <v>25.89267075533882</v>
      </c>
      <c r="AX489" s="75">
        <f t="shared" ca="1" si="89"/>
        <v>17.047366424327986</v>
      </c>
      <c r="AY489" s="75">
        <v>41.464453775270485</v>
      </c>
      <c r="AZ489" s="75">
        <v>24.119958721070152</v>
      </c>
    </row>
    <row r="490" spans="1:52" x14ac:dyDescent="0.25">
      <c r="A490" s="1">
        <v>437</v>
      </c>
      <c r="B490" s="62">
        <f t="shared" ca="1" si="84"/>
        <v>0.96110724480630394</v>
      </c>
      <c r="C490" s="75">
        <f t="shared" ca="1" si="85"/>
        <v>44.605918439205688</v>
      </c>
      <c r="D490" s="75">
        <v>41.349529071636027</v>
      </c>
      <c r="E490" s="75">
        <f t="shared" ca="1" si="86"/>
        <v>34.835699611745895</v>
      </c>
      <c r="F490" s="75">
        <v>15.084908486217994</v>
      </c>
      <c r="AU490" s="1">
        <v>473</v>
      </c>
      <c r="AV490" s="75">
        <f t="shared" ca="1" si="87"/>
        <v>0.41699284931089875</v>
      </c>
      <c r="AW490" s="75">
        <f t="shared" ca="1" si="88"/>
        <v>34.372495047871581</v>
      </c>
      <c r="AX490" s="75">
        <f t="shared" ca="1" si="89"/>
        <v>22.09352852095742</v>
      </c>
      <c r="AY490" s="75">
        <v>36.420707971349131</v>
      </c>
      <c r="AZ490" s="75">
        <v>30.07257734437254</v>
      </c>
    </row>
    <row r="491" spans="1:52" x14ac:dyDescent="0.25">
      <c r="A491" s="1">
        <v>438</v>
      </c>
      <c r="B491" s="62">
        <f t="shared" ca="1" si="84"/>
        <v>0.53414666787858001</v>
      </c>
      <c r="C491" s="75">
        <f t="shared" ca="1" si="85"/>
        <v>39.341168863449511</v>
      </c>
      <c r="D491" s="75">
        <v>32.13856706278586</v>
      </c>
      <c r="E491" s="75">
        <f t="shared" ca="1" si="86"/>
        <v>21.743858735781913</v>
      </c>
      <c r="F491" s="75">
        <v>22.302472105910454</v>
      </c>
      <c r="AU491" s="1">
        <v>474</v>
      </c>
      <c r="AV491" s="75">
        <f t="shared" ca="1" si="87"/>
        <v>0.99439038821150449</v>
      </c>
      <c r="AW491" s="75">
        <f t="shared" ca="1" si="88"/>
        <v>44.915737486987581</v>
      </c>
      <c r="AX491" s="75">
        <f t="shared" ca="1" si="89"/>
        <v>42.753079750047647</v>
      </c>
      <c r="AY491" s="75">
        <v>26.132361955058798</v>
      </c>
      <c r="AZ491" s="75">
        <v>26.362380162092823</v>
      </c>
    </row>
    <row r="492" spans="1:52" x14ac:dyDescent="0.25">
      <c r="A492" s="1">
        <v>439</v>
      </c>
      <c r="B492" s="62">
        <f t="shared" ca="1" si="84"/>
        <v>0.64806397952363637</v>
      </c>
      <c r="C492" s="75">
        <f t="shared" ca="1" si="85"/>
        <v>40.961346630383076</v>
      </c>
      <c r="D492" s="75">
        <v>30.399713061889514</v>
      </c>
      <c r="E492" s="75">
        <f t="shared" ca="1" si="86"/>
        <v>23.819193418105318</v>
      </c>
      <c r="F492" s="75">
        <v>21.218395164478416</v>
      </c>
      <c r="AU492" s="1">
        <v>475</v>
      </c>
      <c r="AV492" s="75">
        <f t="shared" ca="1" si="87"/>
        <v>0.35458283063548757</v>
      </c>
      <c r="AW492" s="75">
        <f t="shared" ca="1" si="88"/>
        <v>32.864057421871962</v>
      </c>
      <c r="AX492" s="75">
        <f t="shared" ca="1" si="89"/>
        <v>20.89864210406266</v>
      </c>
      <c r="AY492" s="75">
        <v>40.543085569659155</v>
      </c>
      <c r="AZ492" s="75">
        <v>28.570770008835787</v>
      </c>
    </row>
    <row r="493" spans="1:52" x14ac:dyDescent="0.25">
      <c r="A493" s="1">
        <v>440</v>
      </c>
      <c r="B493" s="62">
        <f t="shared" ca="1" si="84"/>
        <v>0.14668898324647106</v>
      </c>
      <c r="C493" s="75">
        <f t="shared" ca="1" si="85"/>
        <v>30.821722175369139</v>
      </c>
      <c r="D493" s="75">
        <v>24.974780709240157</v>
      </c>
      <c r="E493" s="75">
        <f t="shared" ca="1" si="86"/>
        <v>16.545101621533448</v>
      </c>
      <c r="F493" s="75">
        <v>25.022689005215266</v>
      </c>
      <c r="AU493" s="1">
        <v>476</v>
      </c>
      <c r="AV493" s="75">
        <f t="shared" ca="1" si="87"/>
        <v>0.67403014551462437</v>
      </c>
      <c r="AW493" s="75">
        <f t="shared" ca="1" si="88"/>
        <v>39.629801683390838</v>
      </c>
      <c r="AX493" s="75">
        <f t="shared" ca="1" si="89"/>
        <v>27.871869073455851</v>
      </c>
      <c r="AY493" s="75">
        <v>44.920380258700099</v>
      </c>
      <c r="AZ493" s="75">
        <v>28.797993741818232</v>
      </c>
    </row>
    <row r="494" spans="1:52" x14ac:dyDescent="0.25">
      <c r="A494" s="1">
        <v>441</v>
      </c>
      <c r="B494" s="62">
        <f t="shared" ca="1" si="84"/>
        <v>0.72338740929190593</v>
      </c>
      <c r="C494" s="75">
        <f t="shared" ca="1" si="85"/>
        <v>41.930530167112337</v>
      </c>
      <c r="D494" s="75">
        <v>41.918222634173162</v>
      </c>
      <c r="E494" s="75">
        <f t="shared" ca="1" si="86"/>
        <v>25.453069470967552</v>
      </c>
      <c r="F494" s="75">
        <v>17.386667769995519</v>
      </c>
      <c r="AU494" s="1">
        <v>477</v>
      </c>
      <c r="AV494" s="75">
        <f t="shared" ca="1" si="87"/>
        <v>0.31022987498147114</v>
      </c>
      <c r="AW494" s="75">
        <f t="shared" ca="1" si="88"/>
        <v>31.709484955656894</v>
      </c>
      <c r="AX494" s="75">
        <f t="shared" ca="1" si="89"/>
        <v>20.084279811398666</v>
      </c>
      <c r="AY494" s="75">
        <v>29.879515876008583</v>
      </c>
      <c r="AZ494" s="75">
        <v>32.543456753719596</v>
      </c>
    </row>
    <row r="495" spans="1:52" x14ac:dyDescent="0.25">
      <c r="A495" s="1">
        <v>442</v>
      </c>
      <c r="B495" s="62">
        <f t="shared" ca="1" si="84"/>
        <v>0.75050576230127386</v>
      </c>
      <c r="C495" s="75">
        <f t="shared" ca="1" si="85"/>
        <v>42.262934389730702</v>
      </c>
      <c r="D495" s="75">
        <v>33.72614917796755</v>
      </c>
      <c r="E495" s="75">
        <f t="shared" ca="1" si="86"/>
        <v>26.113937266831908</v>
      </c>
      <c r="F495" s="75">
        <v>26.834310109388358</v>
      </c>
      <c r="AU495" s="1">
        <v>478</v>
      </c>
      <c r="AV495" s="75">
        <f t="shared" ca="1" si="87"/>
        <v>0.76434488406843004</v>
      </c>
      <c r="AW495" s="75">
        <f t="shared" ca="1" si="88"/>
        <v>41.228045974902273</v>
      </c>
      <c r="AX495" s="75">
        <f t="shared" ca="1" si="89"/>
        <v>30.436703520891534</v>
      </c>
      <c r="AY495" s="75">
        <v>44.12107624997509</v>
      </c>
      <c r="AZ495" s="75">
        <v>20.475098769360567</v>
      </c>
    </row>
    <row r="496" spans="1:52" x14ac:dyDescent="0.25">
      <c r="A496" s="1">
        <v>443</v>
      </c>
      <c r="B496" s="62">
        <f t="shared" ca="1" si="84"/>
        <v>0.86995673184635547</v>
      </c>
      <c r="C496" s="75">
        <f t="shared" ca="1" si="85"/>
        <v>43.638733344095144</v>
      </c>
      <c r="D496" s="75">
        <v>35.551017332668849</v>
      </c>
      <c r="E496" s="75">
        <f t="shared" ca="1" si="86"/>
        <v>29.80092307061507</v>
      </c>
      <c r="F496" s="75">
        <v>33.11760064692853</v>
      </c>
      <c r="AU496" s="1">
        <v>479</v>
      </c>
      <c r="AV496" s="75">
        <f t="shared" ca="1" si="87"/>
        <v>0.60127863945629756</v>
      </c>
      <c r="AW496" s="75">
        <f t="shared" ca="1" si="88"/>
        <v>38.262647646187389</v>
      </c>
      <c r="AX496" s="75">
        <f t="shared" ca="1" si="89"/>
        <v>26.056683909902887</v>
      </c>
      <c r="AY496" s="75">
        <v>37.96876751646036</v>
      </c>
      <c r="AZ496" s="75">
        <v>16.466488738741024</v>
      </c>
    </row>
    <row r="497" spans="1:52" x14ac:dyDescent="0.25">
      <c r="A497" s="1">
        <v>444</v>
      </c>
      <c r="B497" s="62">
        <f t="shared" ca="1" si="84"/>
        <v>0.53199035167803543</v>
      </c>
      <c r="C497" s="75">
        <f t="shared" ca="1" si="85"/>
        <v>39.308370103612319</v>
      </c>
      <c r="D497" s="75">
        <v>39.420069088745194</v>
      </c>
      <c r="E497" s="75">
        <f t="shared" ca="1" si="86"/>
        <v>21.708031709261402</v>
      </c>
      <c r="F497" s="75">
        <v>17.650476771738607</v>
      </c>
      <c r="AU497" s="1">
        <v>480</v>
      </c>
      <c r="AV497" s="75">
        <f t="shared" ca="1" si="87"/>
        <v>0.59996125249340249</v>
      </c>
      <c r="AW497" s="75">
        <f t="shared" ca="1" si="88"/>
        <v>38.237149722891189</v>
      </c>
      <c r="AX497" s="75">
        <f t="shared" ca="1" si="89"/>
        <v>26.025415083434954</v>
      </c>
      <c r="AY497" s="75">
        <v>34.852476979419947</v>
      </c>
      <c r="AZ497" s="75">
        <v>26.303451432290331</v>
      </c>
    </row>
    <row r="498" spans="1:52" x14ac:dyDescent="0.25">
      <c r="A498" s="1">
        <v>445</v>
      </c>
      <c r="B498" s="62">
        <f t="shared" ca="1" si="84"/>
        <v>0.89192958056125426</v>
      </c>
      <c r="C498" s="75">
        <f t="shared" ca="1" si="85"/>
        <v>43.87784474518304</v>
      </c>
      <c r="D498" s="75">
        <v>34.528050778078878</v>
      </c>
      <c r="E498" s="75">
        <f t="shared" ca="1" si="86"/>
        <v>30.710286098830956</v>
      </c>
      <c r="F498" s="75">
        <v>20.465164961295365</v>
      </c>
      <c r="AU498" s="1">
        <v>481</v>
      </c>
      <c r="AV498" s="75">
        <f t="shared" ca="1" si="87"/>
        <v>0.11388664442506113</v>
      </c>
      <c r="AW498" s="75">
        <f t="shared" ca="1" si="88"/>
        <v>25.124128603615969</v>
      </c>
      <c r="AX498" s="75">
        <f t="shared" ca="1" si="89"/>
        <v>16.759921742009194</v>
      </c>
      <c r="AY498" s="75">
        <v>40.807473804024902</v>
      </c>
      <c r="AZ498" s="75">
        <v>22.272641192946022</v>
      </c>
    </row>
    <row r="499" spans="1:52" x14ac:dyDescent="0.25">
      <c r="A499" s="1">
        <v>446</v>
      </c>
      <c r="B499" s="62">
        <f t="shared" ca="1" si="84"/>
        <v>0.52625374089680665</v>
      </c>
      <c r="C499" s="75">
        <f t="shared" ca="1" si="85"/>
        <v>39.220679341721265</v>
      </c>
      <c r="D499" s="75">
        <v>35.914978615681257</v>
      </c>
      <c r="E499" s="75">
        <f t="shared" ca="1" si="86"/>
        <v>21.61325110699218</v>
      </c>
      <c r="F499" s="75">
        <v>24.585688404239821</v>
      </c>
      <c r="AU499" s="1">
        <v>482</v>
      </c>
      <c r="AV499" s="75">
        <f t="shared" ca="1" si="87"/>
        <v>0.38110299138638215</v>
      </c>
      <c r="AW499" s="75">
        <f t="shared" ca="1" si="88"/>
        <v>33.520061885634831</v>
      </c>
      <c r="AX499" s="75">
        <f t="shared" ca="1" si="89"/>
        <v>21.398997738395597</v>
      </c>
      <c r="AY499" s="75">
        <v>40.618828402471614</v>
      </c>
      <c r="AZ499" s="75">
        <v>16.572552875383124</v>
      </c>
    </row>
    <row r="500" spans="1:52" x14ac:dyDescent="0.25">
      <c r="A500" s="1">
        <v>447</v>
      </c>
      <c r="B500" s="62">
        <f t="shared" ca="1" si="84"/>
        <v>0.27946747827776619</v>
      </c>
      <c r="C500" s="75">
        <f t="shared" ca="1" si="85"/>
        <v>34.613947723079221</v>
      </c>
      <c r="D500" s="75">
        <v>43.50843094013409</v>
      </c>
      <c r="E500" s="75">
        <f t="shared" ca="1" si="86"/>
        <v>18.104944139361955</v>
      </c>
      <c r="F500" s="75">
        <v>17.121306289256324</v>
      </c>
      <c r="AU500" s="1">
        <v>483</v>
      </c>
      <c r="AV500" s="75">
        <f t="shared" ca="1" si="87"/>
        <v>5.5611672828532077E-2</v>
      </c>
      <c r="AW500" s="75">
        <f t="shared" ca="1" si="88"/>
        <v>22.074638191856799</v>
      </c>
      <c r="AX500" s="75">
        <f t="shared" ca="1" si="89"/>
        <v>15.846106701602938</v>
      </c>
      <c r="AY500" s="75">
        <v>41.013306179321674</v>
      </c>
      <c r="AZ500" s="75">
        <v>25.858978586993203</v>
      </c>
    </row>
    <row r="501" spans="1:52" x14ac:dyDescent="0.25">
      <c r="A501" s="1">
        <v>448</v>
      </c>
      <c r="B501" s="62">
        <f t="shared" ca="1" si="84"/>
        <v>0.64819866651169489</v>
      </c>
      <c r="C501" s="75">
        <f t="shared" ca="1" si="85"/>
        <v>40.963145019372249</v>
      </c>
      <c r="D501" s="75">
        <v>42.837302152689212</v>
      </c>
      <c r="E501" s="75">
        <f t="shared" ca="1" si="86"/>
        <v>23.821895749283872</v>
      </c>
      <c r="F501" s="75">
        <v>16.752530590948879</v>
      </c>
      <c r="AU501" s="1">
        <v>484</v>
      </c>
      <c r="AV501" s="75">
        <f t="shared" ca="1" si="87"/>
        <v>0.72056230797833865</v>
      </c>
      <c r="AW501" s="75">
        <f t="shared" ca="1" si="88"/>
        <v>40.465782477287142</v>
      </c>
      <c r="AX501" s="75">
        <f t="shared" ca="1" si="89"/>
        <v>29.141440077374767</v>
      </c>
      <c r="AY501" s="75">
        <v>38.084572301475639</v>
      </c>
      <c r="AZ501" s="75">
        <v>17.813897004338809</v>
      </c>
    </row>
    <row r="502" spans="1:52" x14ac:dyDescent="0.25">
      <c r="A502" s="1">
        <v>449</v>
      </c>
      <c r="B502" s="62">
        <f t="shared" ca="1" si="84"/>
        <v>0.5853857484934285</v>
      </c>
      <c r="C502" s="75">
        <f t="shared" ca="1" si="85"/>
        <v>40.09585345983983</v>
      </c>
      <c r="D502" s="75">
        <v>35.17904456049007</v>
      </c>
      <c r="E502" s="75">
        <f t="shared" ca="1" si="86"/>
        <v>22.629827653246704</v>
      </c>
      <c r="F502" s="75">
        <v>26.370292188900564</v>
      </c>
      <c r="AU502" s="1">
        <v>485</v>
      </c>
      <c r="AV502" s="75">
        <f t="shared" ca="1" si="87"/>
        <v>0.89305285751685126</v>
      </c>
      <c r="AW502" s="75">
        <f t="shared" ca="1" si="88"/>
        <v>43.350442179358794</v>
      </c>
      <c r="AX502" s="75">
        <f t="shared" ca="1" si="89"/>
        <v>35.18916781129991</v>
      </c>
      <c r="AY502" s="75">
        <v>19.003575008925967</v>
      </c>
      <c r="AZ502" s="75">
        <v>18.77440565326366</v>
      </c>
    </row>
    <row r="503" spans="1:52" x14ac:dyDescent="0.25">
      <c r="A503" s="1">
        <v>450</v>
      </c>
      <c r="B503" s="62">
        <f t="shared" ref="B503:B566" ca="1" si="90">RAND()</f>
        <v>0.94557443860676826</v>
      </c>
      <c r="C503" s="75">
        <f t="shared" ref="C503:C566" ca="1" si="91">$R$2+($R$3-$R$2)*(B503)^(1/3)</f>
        <v>44.445560747782267</v>
      </c>
      <c r="D503" s="75">
        <v>38.85328818373786</v>
      </c>
      <c r="E503" s="75">
        <f t="shared" ref="E503:E566" ca="1" si="92">$R$3-($R$3-$R$2)*(1-B503)^(1/3)</f>
        <v>33.631001028443436</v>
      </c>
      <c r="F503" s="75">
        <v>17.148176993051063</v>
      </c>
      <c r="AU503" s="1">
        <v>486</v>
      </c>
      <c r="AV503" s="75">
        <f t="shared" ca="1" si="87"/>
        <v>2.3421315974711754E-2</v>
      </c>
      <c r="AW503" s="75">
        <f t="shared" ca="1" si="88"/>
        <v>19.591207289726807</v>
      </c>
      <c r="AX503" s="75">
        <f t="shared" ca="1" si="89"/>
        <v>15.353401280707438</v>
      </c>
      <c r="AY503" s="75">
        <v>36.554852248941742</v>
      </c>
      <c r="AZ503" s="75">
        <v>34.286983633301183</v>
      </c>
    </row>
    <row r="504" spans="1:52" x14ac:dyDescent="0.25">
      <c r="A504" s="1">
        <v>451</v>
      </c>
      <c r="B504" s="62">
        <f t="shared" ca="1" si="90"/>
        <v>0.13024860752453027</v>
      </c>
      <c r="C504" s="75">
        <f t="shared" ca="1" si="91"/>
        <v>30.207072544229469</v>
      </c>
      <c r="D504" s="75">
        <v>44.653134581517548</v>
      </c>
      <c r="E504" s="75">
        <f t="shared" ca="1" si="92"/>
        <v>16.363520071510397</v>
      </c>
      <c r="F504" s="75">
        <v>16.075686442853744</v>
      </c>
      <c r="AU504" s="1">
        <v>487</v>
      </c>
      <c r="AV504" s="75">
        <f t="shared" ca="1" si="87"/>
        <v>0.8630317637939241</v>
      </c>
      <c r="AW504" s="75">
        <f t="shared" ca="1" si="88"/>
        <v>42.869850868178894</v>
      </c>
      <c r="AX504" s="75">
        <f t="shared" ca="1" si="89"/>
        <v>33.897234011946921</v>
      </c>
      <c r="AY504" s="75">
        <v>42.744093253428574</v>
      </c>
      <c r="AZ504" s="75">
        <v>23.05482920240533</v>
      </c>
    </row>
    <row r="505" spans="1:52" x14ac:dyDescent="0.25">
      <c r="A505" s="1">
        <v>452</v>
      </c>
      <c r="B505" s="62">
        <f t="shared" ca="1" si="90"/>
        <v>0.77504648252207486</v>
      </c>
      <c r="C505" s="75">
        <f t="shared" ca="1" si="91"/>
        <v>42.556909159212715</v>
      </c>
      <c r="D505" s="75">
        <v>43.105396088048643</v>
      </c>
      <c r="E505" s="75">
        <f t="shared" ca="1" si="92"/>
        <v>26.754650615766174</v>
      </c>
      <c r="F505" s="75">
        <v>22.782748717431314</v>
      </c>
      <c r="AU505" s="1">
        <v>488</v>
      </c>
      <c r="AV505" s="75">
        <f t="shared" ca="1" si="87"/>
        <v>0.45114516159641282</v>
      </c>
      <c r="AW505" s="75">
        <f t="shared" ca="1" si="88"/>
        <v>35.150202119005442</v>
      </c>
      <c r="AX505" s="75">
        <f t="shared" ca="1" si="89"/>
        <v>22.774578641491892</v>
      </c>
      <c r="AY505" s="75">
        <v>18.270384646374911</v>
      </c>
      <c r="AZ505" s="75">
        <v>17.3801001514259</v>
      </c>
    </row>
    <row r="506" spans="1:52" x14ac:dyDescent="0.25">
      <c r="A506" s="1">
        <v>453</v>
      </c>
      <c r="B506" s="62">
        <f t="shared" ca="1" si="90"/>
        <v>0.5209902532137467</v>
      </c>
      <c r="C506" s="75">
        <f t="shared" ca="1" si="91"/>
        <v>39.139658443395419</v>
      </c>
      <c r="D506" s="75">
        <v>43.504055465803432</v>
      </c>
      <c r="E506" s="75">
        <f t="shared" ca="1" si="92"/>
        <v>21.526958233164937</v>
      </c>
      <c r="F506" s="75">
        <v>39.357725899531019</v>
      </c>
      <c r="AU506" s="1">
        <v>489</v>
      </c>
      <c r="AV506" s="75">
        <f t="shared" ca="1" si="87"/>
        <v>7.561658499820445E-2</v>
      </c>
      <c r="AW506" s="75">
        <f t="shared" ca="1" si="88"/>
        <v>23.2495409871328</v>
      </c>
      <c r="AX506" s="75">
        <f t="shared" ca="1" si="89"/>
        <v>16.156541928859916</v>
      </c>
      <c r="AY506" s="75">
        <v>35.965699947608158</v>
      </c>
      <c r="AZ506" s="75">
        <v>35.733505650048173</v>
      </c>
    </row>
    <row r="507" spans="1:52" x14ac:dyDescent="0.25">
      <c r="A507" s="1">
        <v>454</v>
      </c>
      <c r="B507" s="62">
        <f t="shared" ca="1" si="90"/>
        <v>0.18072610783202359</v>
      </c>
      <c r="C507" s="75">
        <f t="shared" ca="1" si="91"/>
        <v>31.96139441644393</v>
      </c>
      <c r="D507" s="75">
        <v>33.421520519877959</v>
      </c>
      <c r="E507" s="75">
        <f t="shared" ca="1" si="92"/>
        <v>16.928585746305274</v>
      </c>
      <c r="F507" s="75">
        <v>19.404233509949872</v>
      </c>
      <c r="AU507" s="1">
        <v>490</v>
      </c>
      <c r="AV507" s="75">
        <f t="shared" ca="1" si="87"/>
        <v>0.49438542759600257</v>
      </c>
      <c r="AW507" s="75">
        <f t="shared" ca="1" si="88"/>
        <v>36.093764122043325</v>
      </c>
      <c r="AX507" s="75">
        <f t="shared" ca="1" si="89"/>
        <v>23.668025989993385</v>
      </c>
      <c r="AY507" s="75">
        <v>31.519653211618333</v>
      </c>
      <c r="AZ507" s="75">
        <v>27.071874349965491</v>
      </c>
    </row>
    <row r="508" spans="1:52" x14ac:dyDescent="0.25">
      <c r="A508" s="1">
        <v>455</v>
      </c>
      <c r="B508" s="62">
        <f t="shared" ca="1" si="90"/>
        <v>0.31812207804131176</v>
      </c>
      <c r="C508" s="75">
        <f t="shared" ca="1" si="91"/>
        <v>35.479492565230814</v>
      </c>
      <c r="D508" s="75">
        <v>31.763892498322843</v>
      </c>
      <c r="E508" s="75">
        <f t="shared" ca="1" si="92"/>
        <v>18.594759279585283</v>
      </c>
      <c r="F508" s="75">
        <v>18.767829078581336</v>
      </c>
      <c r="AU508" s="1">
        <v>491</v>
      </c>
      <c r="AV508" s="75">
        <f t="shared" ca="1" si="87"/>
        <v>0.83626170698765656</v>
      </c>
      <c r="AW508" s="75">
        <f t="shared" ca="1" si="88"/>
        <v>42.434203766263948</v>
      </c>
      <c r="AX508" s="75">
        <f t="shared" ca="1" si="89"/>
        <v>32.860623421645201</v>
      </c>
      <c r="AY508" s="75">
        <v>39.975108033023901</v>
      </c>
      <c r="AZ508" s="75">
        <v>37.091084895548249</v>
      </c>
    </row>
    <row r="509" spans="1:52" x14ac:dyDescent="0.25">
      <c r="A509" s="1">
        <v>456</v>
      </c>
      <c r="B509" s="62">
        <f t="shared" ca="1" si="90"/>
        <v>0.70843988530517621</v>
      </c>
      <c r="C509" s="75">
        <f t="shared" ca="1" si="91"/>
        <v>41.743747059489664</v>
      </c>
      <c r="D509" s="75">
        <v>34.744930945381313</v>
      </c>
      <c r="E509" s="75">
        <f t="shared" ca="1" si="92"/>
        <v>25.107136977839325</v>
      </c>
      <c r="F509" s="75">
        <v>18.331998934895374</v>
      </c>
      <c r="AU509" s="1">
        <v>492</v>
      </c>
      <c r="AV509" s="75">
        <f t="shared" ca="1" si="87"/>
        <v>0.63577138615052831</v>
      </c>
      <c r="AW509" s="75">
        <f t="shared" ca="1" si="88"/>
        <v>38.920582090230901</v>
      </c>
      <c r="AX509" s="75">
        <f t="shared" ca="1" si="89"/>
        <v>26.894593280886383</v>
      </c>
      <c r="AY509" s="75">
        <v>27.225876322738671</v>
      </c>
      <c r="AZ509" s="75">
        <v>29.113460559604704</v>
      </c>
    </row>
    <row r="510" spans="1:52" x14ac:dyDescent="0.25">
      <c r="A510" s="1">
        <v>457</v>
      </c>
      <c r="B510" s="62">
        <f t="shared" ca="1" si="90"/>
        <v>0.34456584473943275</v>
      </c>
      <c r="C510" s="75">
        <f t="shared" ca="1" si="91"/>
        <v>36.03190751009852</v>
      </c>
      <c r="D510" s="75">
        <v>41.628286357485891</v>
      </c>
      <c r="E510" s="75">
        <f t="shared" ca="1" si="92"/>
        <v>18.940608064506925</v>
      </c>
      <c r="F510" s="75">
        <v>20.042251173266116</v>
      </c>
      <c r="AU510" s="1">
        <v>493</v>
      </c>
      <c r="AV510" s="75">
        <f t="shared" ca="1" si="87"/>
        <v>0.59101074902003037</v>
      </c>
      <c r="AW510" s="75">
        <f t="shared" ca="1" si="88"/>
        <v>38.063167044402803</v>
      </c>
      <c r="AX510" s="75">
        <f t="shared" ca="1" si="89"/>
        <v>25.814319770152203</v>
      </c>
      <c r="AY510" s="75">
        <v>44.735270063246048</v>
      </c>
      <c r="AZ510" s="75">
        <v>23.85206189162146</v>
      </c>
    </row>
    <row r="511" spans="1:52" x14ac:dyDescent="0.25">
      <c r="A511" s="1">
        <v>458</v>
      </c>
      <c r="B511" s="62">
        <f t="shared" ca="1" si="90"/>
        <v>0.98618727078695978</v>
      </c>
      <c r="C511" s="75">
        <f t="shared" ca="1" si="91"/>
        <v>44.861231810561804</v>
      </c>
      <c r="D511" s="75">
        <v>34.265999347176532</v>
      </c>
      <c r="E511" s="75">
        <f t="shared" ca="1" si="92"/>
        <v>37.801957265866982</v>
      </c>
      <c r="F511" s="75">
        <v>24.067691745590444</v>
      </c>
      <c r="AU511" s="1">
        <v>494</v>
      </c>
      <c r="AV511" s="75">
        <f t="shared" ca="1" si="87"/>
        <v>0.10936407357643252</v>
      </c>
      <c r="AW511" s="75">
        <f t="shared" ca="1" si="88"/>
        <v>24.921071828123679</v>
      </c>
      <c r="AX511" s="75">
        <f t="shared" ca="1" si="89"/>
        <v>16.687947199448594</v>
      </c>
      <c r="AY511" s="75">
        <v>27.58432294836237</v>
      </c>
      <c r="AZ511" s="75">
        <v>39.675197261112025</v>
      </c>
    </row>
    <row r="512" spans="1:52" x14ac:dyDescent="0.25">
      <c r="A512" s="1">
        <v>459</v>
      </c>
      <c r="B512" s="62">
        <f t="shared" ca="1" si="90"/>
        <v>0.30606306871642819</v>
      </c>
      <c r="C512" s="75">
        <f t="shared" ca="1" si="91"/>
        <v>35.21738109228599</v>
      </c>
      <c r="D512" s="75">
        <v>43.002116194404536</v>
      </c>
      <c r="E512" s="75">
        <f t="shared" ca="1" si="92"/>
        <v>18.440009106148885</v>
      </c>
      <c r="F512" s="75">
        <v>15.51364684582343</v>
      </c>
      <c r="AU512" s="1">
        <v>495</v>
      </c>
      <c r="AV512" s="75">
        <f t="shared" ca="1" si="87"/>
        <v>0.69352845128187401</v>
      </c>
      <c r="AW512" s="75">
        <f t="shared" ca="1" si="88"/>
        <v>39.983506682483281</v>
      </c>
      <c r="AX512" s="75">
        <f t="shared" ca="1" si="89"/>
        <v>28.392038239256649</v>
      </c>
      <c r="AY512" s="75">
        <v>42.164174630145141</v>
      </c>
      <c r="AZ512" s="75">
        <v>29.474407942630911</v>
      </c>
    </row>
    <row r="513" spans="1:52" x14ac:dyDescent="0.25">
      <c r="A513" s="1">
        <v>460</v>
      </c>
      <c r="B513" s="62">
        <f t="shared" ca="1" si="90"/>
        <v>0.27756631061445447</v>
      </c>
      <c r="C513" s="75">
        <f t="shared" ca="1" si="91"/>
        <v>34.569369749103217</v>
      </c>
      <c r="D513" s="75">
        <v>24.994109777809285</v>
      </c>
      <c r="E513" s="75">
        <f t="shared" ca="1" si="92"/>
        <v>18.081310181994475</v>
      </c>
      <c r="F513" s="75">
        <v>18.845581134263462</v>
      </c>
      <c r="AU513" s="1">
        <v>496</v>
      </c>
      <c r="AV513" s="75">
        <f t="shared" ca="1" si="87"/>
        <v>0.62493963321454182</v>
      </c>
      <c r="AW513" s="75">
        <f t="shared" ca="1" si="88"/>
        <v>38.715937044381945</v>
      </c>
      <c r="AX513" s="75">
        <f t="shared" ca="1" si="89"/>
        <v>26.627348310412231</v>
      </c>
      <c r="AY513" s="75">
        <v>34.360647884761384</v>
      </c>
      <c r="AZ513" s="75">
        <v>30.419159875278936</v>
      </c>
    </row>
    <row r="514" spans="1:52" x14ac:dyDescent="0.25">
      <c r="A514" s="1">
        <v>461</v>
      </c>
      <c r="B514" s="62">
        <f t="shared" ca="1" si="90"/>
        <v>0.94633957987649309</v>
      </c>
      <c r="C514" s="75">
        <f t="shared" ca="1" si="91"/>
        <v>44.45350087341486</v>
      </c>
      <c r="D514" s="75">
        <v>42.467970351133914</v>
      </c>
      <c r="E514" s="75">
        <f t="shared" ca="1" si="92"/>
        <v>33.684529651791046</v>
      </c>
      <c r="F514" s="75">
        <v>22.280009049055479</v>
      </c>
      <c r="AU514" s="1">
        <v>497</v>
      </c>
      <c r="AV514" s="75">
        <f t="shared" ca="1" si="87"/>
        <v>0.13576827316498563</v>
      </c>
      <c r="AW514" s="75">
        <f t="shared" ca="1" si="88"/>
        <v>26.054023966343074</v>
      </c>
      <c r="AX514" s="75">
        <f t="shared" ca="1" si="89"/>
        <v>17.110780682286698</v>
      </c>
      <c r="AY514" s="75">
        <v>40.431074465007327</v>
      </c>
      <c r="AZ514" s="75">
        <v>25.51737161616731</v>
      </c>
    </row>
    <row r="515" spans="1:52" x14ac:dyDescent="0.25">
      <c r="A515" s="1">
        <v>462</v>
      </c>
      <c r="B515" s="62">
        <f t="shared" ca="1" si="90"/>
        <v>0.24762930701770447</v>
      </c>
      <c r="C515" s="75">
        <f t="shared" ca="1" si="91"/>
        <v>33.838888201098236</v>
      </c>
      <c r="D515" s="75">
        <v>26.480228908657285</v>
      </c>
      <c r="E515" s="75">
        <f t="shared" ca="1" si="92"/>
        <v>17.714502413662707</v>
      </c>
      <c r="F515" s="75">
        <v>20.645614085115689</v>
      </c>
      <c r="AU515" s="1">
        <v>498</v>
      </c>
      <c r="AV515" s="75">
        <f t="shared" ca="1" si="87"/>
        <v>0.18517360211939948</v>
      </c>
      <c r="AW515" s="75">
        <f t="shared" ca="1" si="88"/>
        <v>27.909540731856403</v>
      </c>
      <c r="AX515" s="75">
        <f t="shared" ca="1" si="89"/>
        <v>17.919679505357763</v>
      </c>
      <c r="AY515" s="75">
        <v>44.438961782425395</v>
      </c>
      <c r="AZ515" s="75">
        <v>29.670208942769722</v>
      </c>
    </row>
    <row r="516" spans="1:52" x14ac:dyDescent="0.25">
      <c r="A516" s="1">
        <v>463</v>
      </c>
      <c r="B516" s="62">
        <f t="shared" ca="1" si="90"/>
        <v>0.32100057977301022</v>
      </c>
      <c r="C516" s="75">
        <f t="shared" ca="1" si="91"/>
        <v>35.541076199432453</v>
      </c>
      <c r="D516" s="75">
        <v>37.900917528609241</v>
      </c>
      <c r="E516" s="75">
        <f t="shared" ca="1" si="92"/>
        <v>18.631967668255541</v>
      </c>
      <c r="F516" s="75">
        <v>25.952200559839611</v>
      </c>
      <c r="AU516" s="1">
        <v>499</v>
      </c>
      <c r="AV516" s="75">
        <f t="shared" ca="1" si="87"/>
        <v>0.69281649537351264</v>
      </c>
      <c r="AW516" s="75">
        <f t="shared" ca="1" si="88"/>
        <v>39.970679723150539</v>
      </c>
      <c r="AX516" s="75">
        <f t="shared" ca="1" si="89"/>
        <v>28.372758672472493</v>
      </c>
      <c r="AY516" s="75">
        <v>43.825943096676411</v>
      </c>
      <c r="AZ516" s="75">
        <v>26.125259489617903</v>
      </c>
    </row>
    <row r="517" spans="1:52" x14ac:dyDescent="0.25">
      <c r="A517" s="1">
        <v>464</v>
      </c>
      <c r="B517" s="62">
        <f t="shared" ca="1" si="90"/>
        <v>0.58076189159598768</v>
      </c>
      <c r="C517" s="75">
        <f t="shared" ca="1" si="91"/>
        <v>40.02960283869092</v>
      </c>
      <c r="D517" s="75">
        <v>44.848999985932252</v>
      </c>
      <c r="E517" s="75">
        <f t="shared" ca="1" si="92"/>
        <v>22.546976082442004</v>
      </c>
      <c r="F517" s="75">
        <v>16.388435751426517</v>
      </c>
      <c r="AU517" s="1">
        <v>500</v>
      </c>
      <c r="AV517" s="75">
        <f t="shared" ca="1" si="87"/>
        <v>6.9326139670677467E-2</v>
      </c>
      <c r="AW517" s="75">
        <f t="shared" ca="1" si="88"/>
        <v>22.898957254195626</v>
      </c>
      <c r="AX517" s="75">
        <f t="shared" ca="1" si="89"/>
        <v>16.05856820583352</v>
      </c>
      <c r="AY517" s="75">
        <v>37.662994564738632</v>
      </c>
      <c r="AZ517" s="75">
        <v>20.461781513552221</v>
      </c>
    </row>
    <row r="518" spans="1:52" x14ac:dyDescent="0.25">
      <c r="A518" s="1">
        <v>465</v>
      </c>
      <c r="B518" s="62">
        <f t="shared" ca="1" si="90"/>
        <v>0.51625090861516965</v>
      </c>
      <c r="C518" s="75">
        <f t="shared" ca="1" si="91"/>
        <v>39.066237470497271</v>
      </c>
      <c r="D518" s="75">
        <v>24.520975749457577</v>
      </c>
      <c r="E518" s="75">
        <f t="shared" ca="1" si="92"/>
        <v>21.449797699253658</v>
      </c>
      <c r="F518" s="75">
        <v>20.606084754910484</v>
      </c>
      <c r="AU518" s="1">
        <v>501</v>
      </c>
      <c r="AV518" s="75">
        <f t="shared" ca="1" si="87"/>
        <v>0.33026334251003198</v>
      </c>
      <c r="AW518" s="75">
        <f t="shared" ca="1" si="88"/>
        <v>32.240562875353831</v>
      </c>
      <c r="AX518" s="75">
        <f t="shared" ca="1" si="89"/>
        <v>20.448768019894171</v>
      </c>
      <c r="AY518" s="75">
        <v>28.048812585281006</v>
      </c>
      <c r="AZ518" s="75">
        <v>18.96811709766957</v>
      </c>
    </row>
    <row r="519" spans="1:52" x14ac:dyDescent="0.25">
      <c r="A519" s="1">
        <v>466</v>
      </c>
      <c r="B519" s="62">
        <f t="shared" ca="1" si="90"/>
        <v>0.95067289315783943</v>
      </c>
      <c r="C519" s="75">
        <f t="shared" ca="1" si="91"/>
        <v>44.498388541778901</v>
      </c>
      <c r="D519" s="75">
        <v>37.417628778879411</v>
      </c>
      <c r="E519" s="75">
        <f t="shared" ca="1" si="92"/>
        <v>33.997708783781988</v>
      </c>
      <c r="F519" s="75">
        <v>26.842923472128724</v>
      </c>
      <c r="AU519" s="1">
        <v>502</v>
      </c>
      <c r="AV519" s="75">
        <f t="shared" ca="1" si="87"/>
        <v>0.73313371659578586</v>
      </c>
      <c r="AW519" s="75">
        <f t="shared" ca="1" si="88"/>
        <v>40.686968387417913</v>
      </c>
      <c r="AX519" s="75">
        <f t="shared" ca="1" si="89"/>
        <v>29.502269357619074</v>
      </c>
      <c r="AY519" s="75">
        <v>40.979602721857113</v>
      </c>
      <c r="AZ519" s="75">
        <v>23.984494688240162</v>
      </c>
    </row>
    <row r="520" spans="1:52" x14ac:dyDescent="0.25">
      <c r="A520" s="1">
        <v>467</v>
      </c>
      <c r="B520" s="62">
        <f t="shared" ca="1" si="90"/>
        <v>0.49195139409751454</v>
      </c>
      <c r="C520" s="75">
        <f t="shared" ca="1" si="91"/>
        <v>38.682560381207544</v>
      </c>
      <c r="D520" s="75">
        <v>30.131047715165309</v>
      </c>
      <c r="E520" s="75">
        <f t="shared" ca="1" si="92"/>
        <v>21.061900046173189</v>
      </c>
      <c r="F520" s="75">
        <v>16.486129316423025</v>
      </c>
      <c r="AU520" s="1">
        <v>503</v>
      </c>
      <c r="AV520" s="75">
        <f t="shared" ca="1" si="87"/>
        <v>0.1954247430239906</v>
      </c>
      <c r="AW520" s="75">
        <f t="shared" ca="1" si="88"/>
        <v>28.262061254631256</v>
      </c>
      <c r="AX520" s="75">
        <f t="shared" ca="1" si="89"/>
        <v>18.090564270531267</v>
      </c>
      <c r="AY520" s="75">
        <v>19.324831787322161</v>
      </c>
      <c r="AZ520" s="75">
        <v>23.654102561928301</v>
      </c>
    </row>
    <row r="521" spans="1:52" x14ac:dyDescent="0.25">
      <c r="A521" s="1">
        <v>468</v>
      </c>
      <c r="B521" s="62">
        <f t="shared" ca="1" si="90"/>
        <v>0.8270774781227529</v>
      </c>
      <c r="C521" s="75">
        <f t="shared" ca="1" si="91"/>
        <v>43.16025952872458</v>
      </c>
      <c r="D521" s="75">
        <v>41.310008035599012</v>
      </c>
      <c r="E521" s="75">
        <f t="shared" ca="1" si="92"/>
        <v>28.286331853014584</v>
      </c>
      <c r="F521" s="75">
        <v>21.955918477524332</v>
      </c>
      <c r="AU521" s="1">
        <v>504</v>
      </c>
      <c r="AV521" s="75">
        <f t="shared" ca="1" si="87"/>
        <v>0.86669920138304535</v>
      </c>
      <c r="AW521" s="75">
        <f t="shared" ca="1" si="88"/>
        <v>42.929004300990414</v>
      </c>
      <c r="AX521" s="75">
        <f t="shared" ca="1" si="89"/>
        <v>34.04688543129128</v>
      </c>
      <c r="AY521" s="75">
        <v>44.856477689683373</v>
      </c>
      <c r="AZ521" s="75">
        <v>19.982029697770987</v>
      </c>
    </row>
    <row r="522" spans="1:52" x14ac:dyDescent="0.25">
      <c r="A522" s="1">
        <v>469</v>
      </c>
      <c r="B522" s="62">
        <f t="shared" ca="1" si="90"/>
        <v>0.4187090041492495</v>
      </c>
      <c r="C522" s="75">
        <f t="shared" ca="1" si="91"/>
        <v>37.443574242448733</v>
      </c>
      <c r="D522" s="75">
        <v>42.594129995079733</v>
      </c>
      <c r="E522" s="75">
        <f t="shared" ca="1" si="92"/>
        <v>19.962798378965804</v>
      </c>
      <c r="F522" s="75">
        <v>22.083530197223343</v>
      </c>
      <c r="AU522" s="1">
        <v>505</v>
      </c>
      <c r="AV522" s="75">
        <f t="shared" ca="1" si="87"/>
        <v>0.1428751315679273</v>
      </c>
      <c r="AW522" s="75">
        <f t="shared" ca="1" si="88"/>
        <v>26.339648072631469</v>
      </c>
      <c r="AX522" s="75">
        <f t="shared" ca="1" si="89"/>
        <v>17.225688458777856</v>
      </c>
      <c r="AY522" s="75">
        <v>40.492914239155809</v>
      </c>
      <c r="AZ522" s="75">
        <v>24.683734069146997</v>
      </c>
    </row>
    <row r="523" spans="1:52" x14ac:dyDescent="0.25">
      <c r="A523" s="1">
        <v>470</v>
      </c>
      <c r="B523" s="62">
        <f t="shared" ca="1" si="90"/>
        <v>0.97481308856975868</v>
      </c>
      <c r="C523" s="75">
        <f t="shared" ca="1" si="91"/>
        <v>44.745986188760639</v>
      </c>
      <c r="D523" s="75">
        <v>23.340642545593681</v>
      </c>
      <c r="E523" s="75">
        <f t="shared" ca="1" si="92"/>
        <v>36.206139748363896</v>
      </c>
      <c r="F523" s="75">
        <v>25.059138990858756</v>
      </c>
      <c r="AU523" s="1">
        <v>506</v>
      </c>
      <c r="AV523" s="75">
        <f t="shared" ca="1" si="87"/>
        <v>0.79526574519294368</v>
      </c>
      <c r="AW523" s="75">
        <f t="shared" ca="1" si="88"/>
        <v>41.753302051777638</v>
      </c>
      <c r="AX523" s="75">
        <f t="shared" ca="1" si="89"/>
        <v>31.425729141999902</v>
      </c>
      <c r="AY523" s="75">
        <v>36.982425806628996</v>
      </c>
      <c r="AZ523" s="75">
        <v>19.538255496551802</v>
      </c>
    </row>
    <row r="524" spans="1:52" x14ac:dyDescent="0.25">
      <c r="A524" s="1">
        <v>471</v>
      </c>
      <c r="B524" s="62">
        <f t="shared" ca="1" si="90"/>
        <v>0.66974231839499443</v>
      </c>
      <c r="C524" s="75">
        <f t="shared" ca="1" si="91"/>
        <v>41.24765456131459</v>
      </c>
      <c r="D524" s="75">
        <v>25.972766460640312</v>
      </c>
      <c r="E524" s="75">
        <f t="shared" ca="1" si="92"/>
        <v>24.26333568674071</v>
      </c>
      <c r="F524" s="75">
        <v>16.817915150467929</v>
      </c>
      <c r="AU524" s="1">
        <v>507</v>
      </c>
      <c r="AV524" s="75">
        <f t="shared" ca="1" si="87"/>
        <v>0.2995500504332409</v>
      </c>
      <c r="AW524" s="75">
        <f t="shared" ca="1" si="88"/>
        <v>31.419349724940901</v>
      </c>
      <c r="AX524" s="75">
        <f t="shared" ca="1" si="89"/>
        <v>19.892133610956044</v>
      </c>
      <c r="AY524" s="75">
        <v>40.011269771055836</v>
      </c>
      <c r="AZ524" s="75">
        <v>15.186040878015309</v>
      </c>
    </row>
    <row r="525" spans="1:52" x14ac:dyDescent="0.25">
      <c r="A525" s="1">
        <v>472</v>
      </c>
      <c r="B525" s="62">
        <f t="shared" ca="1" si="90"/>
        <v>0.99546878409754669</v>
      </c>
      <c r="C525" s="75">
        <f t="shared" ca="1" si="91"/>
        <v>44.954619228441899</v>
      </c>
      <c r="D525" s="75">
        <v>37.158524133591811</v>
      </c>
      <c r="E525" s="75">
        <f t="shared" ca="1" si="92"/>
        <v>40.035682991164613</v>
      </c>
      <c r="F525" s="75">
        <v>23.997831451769155</v>
      </c>
      <c r="AU525" s="1">
        <v>508</v>
      </c>
      <c r="AV525" s="75">
        <f t="shared" ca="1" si="87"/>
        <v>0.5441048536450358</v>
      </c>
      <c r="AW525" s="75">
        <f t="shared" ca="1" si="88"/>
        <v>37.129039027498052</v>
      </c>
      <c r="AX525" s="75">
        <f t="shared" ca="1" si="89"/>
        <v>24.743997637256562</v>
      </c>
      <c r="AY525" s="75">
        <v>27.299579104921371</v>
      </c>
      <c r="AZ525" s="75">
        <v>31.632002551272514</v>
      </c>
    </row>
    <row r="526" spans="1:52" x14ac:dyDescent="0.25">
      <c r="A526" s="1">
        <v>473</v>
      </c>
      <c r="B526" s="62">
        <f t="shared" ca="1" si="90"/>
        <v>0.57726462575238824</v>
      </c>
      <c r="C526" s="75">
        <f t="shared" ca="1" si="91"/>
        <v>39.979260076481907</v>
      </c>
      <c r="D526" s="75">
        <v>43.114092857241538</v>
      </c>
      <c r="E526" s="75">
        <f t="shared" ca="1" si="92"/>
        <v>22.484714843993579</v>
      </c>
      <c r="F526" s="75">
        <v>26.51271221469981</v>
      </c>
      <c r="AU526" s="1">
        <v>509</v>
      </c>
      <c r="AV526" s="75">
        <f t="shared" ca="1" si="87"/>
        <v>0.99607308807150385</v>
      </c>
      <c r="AW526" s="75">
        <f t="shared" ca="1" si="88"/>
        <v>44.941038379861737</v>
      </c>
      <c r="AX526" s="75">
        <f t="shared" ca="1" si="89"/>
        <v>43.120047677294309</v>
      </c>
      <c r="AY526" s="75">
        <v>28.946841500712374</v>
      </c>
      <c r="AZ526" s="75">
        <v>17.177023342725196</v>
      </c>
    </row>
    <row r="527" spans="1:52" x14ac:dyDescent="0.25">
      <c r="A527" s="1">
        <v>474</v>
      </c>
      <c r="B527" s="62">
        <f t="shared" ca="1" si="90"/>
        <v>0.52485478795901497</v>
      </c>
      <c r="C527" s="75">
        <f t="shared" ca="1" si="91"/>
        <v>39.199198158263172</v>
      </c>
      <c r="D527" s="75">
        <v>36.780998390835421</v>
      </c>
      <c r="E527" s="75">
        <f t="shared" ca="1" si="92"/>
        <v>21.590253697704899</v>
      </c>
      <c r="F527" s="75">
        <v>15.197673090287822</v>
      </c>
      <c r="AU527" s="1">
        <v>510</v>
      </c>
      <c r="AV527" s="75">
        <f t="shared" ca="1" si="87"/>
        <v>1.4889860230012819E-2</v>
      </c>
      <c r="AW527" s="75">
        <f t="shared" ca="1" si="88"/>
        <v>18.660720449175482</v>
      </c>
      <c r="AX527" s="75">
        <f t="shared" ca="1" si="89"/>
        <v>15.224185556176831</v>
      </c>
      <c r="AY527" s="75">
        <v>32.530962426586029</v>
      </c>
      <c r="AZ527" s="75">
        <v>43.447472928048249</v>
      </c>
    </row>
    <row r="528" spans="1:52" x14ac:dyDescent="0.25">
      <c r="A528" s="1">
        <v>475</v>
      </c>
      <c r="B528" s="62">
        <f t="shared" ca="1" si="90"/>
        <v>0.85966236245003103</v>
      </c>
      <c r="C528" s="75">
        <f t="shared" ca="1" si="91"/>
        <v>43.525322230839969</v>
      </c>
      <c r="D528" s="75">
        <v>41.175430576423793</v>
      </c>
      <c r="E528" s="75">
        <f t="shared" ca="1" si="92"/>
        <v>29.410005026648385</v>
      </c>
      <c r="F528" s="75">
        <v>34.770887709630252</v>
      </c>
      <c r="AU528" s="1">
        <v>511</v>
      </c>
      <c r="AV528" s="75">
        <f t="shared" ca="1" si="87"/>
        <v>0.60051293720988308</v>
      </c>
      <c r="AW528" s="75">
        <f t="shared" ca="1" si="88"/>
        <v>38.247830941593122</v>
      </c>
      <c r="AX528" s="75">
        <f t="shared" ca="1" si="89"/>
        <v>26.038503315637101</v>
      </c>
      <c r="AY528" s="75">
        <v>41.80683173439818</v>
      </c>
      <c r="AZ528" s="75">
        <v>34.797844388081934</v>
      </c>
    </row>
    <row r="529" spans="1:52" x14ac:dyDescent="0.25">
      <c r="A529" s="1">
        <v>476</v>
      </c>
      <c r="B529" s="62">
        <f t="shared" ca="1" si="90"/>
        <v>0.54960306593540897</v>
      </c>
      <c r="C529" s="75">
        <f t="shared" ca="1" si="91"/>
        <v>39.57372366729939</v>
      </c>
      <c r="D529" s="75">
        <v>44.51704684480783</v>
      </c>
      <c r="E529" s="75">
        <f t="shared" ca="1" si="92"/>
        <v>22.003959585379832</v>
      </c>
      <c r="F529" s="75">
        <v>29.081970549399045</v>
      </c>
      <c r="AU529" s="1">
        <v>512</v>
      </c>
      <c r="AV529" s="75">
        <f t="shared" ca="1" si="87"/>
        <v>4.9389495758279223E-2</v>
      </c>
      <c r="AW529" s="75">
        <f t="shared" ca="1" si="88"/>
        <v>21.667124281311345</v>
      </c>
      <c r="AX529" s="75">
        <f t="shared" ca="1" si="89"/>
        <v>15.750223012515999</v>
      </c>
      <c r="AY529" s="75">
        <v>38.001686537108682</v>
      </c>
      <c r="AZ529" s="75">
        <v>30.770522590630744</v>
      </c>
    </row>
    <row r="530" spans="1:52" x14ac:dyDescent="0.25">
      <c r="A530" s="1">
        <v>477</v>
      </c>
      <c r="B530" s="62">
        <f t="shared" ca="1" si="90"/>
        <v>0.6797510824483799</v>
      </c>
      <c r="C530" s="75">
        <f t="shared" ca="1" si="91"/>
        <v>41.377758675164188</v>
      </c>
      <c r="D530" s="75">
        <v>44.538036275610807</v>
      </c>
      <c r="E530" s="75">
        <f t="shared" ca="1" si="92"/>
        <v>24.474969481016622</v>
      </c>
      <c r="F530" s="75">
        <v>20.686684100455711</v>
      </c>
      <c r="AU530" s="1">
        <v>513</v>
      </c>
      <c r="AV530" s="75">
        <f t="shared" ca="1" si="87"/>
        <v>0.42359662760900696</v>
      </c>
      <c r="AW530" s="75">
        <f t="shared" ca="1" si="88"/>
        <v>34.525290390877835</v>
      </c>
      <c r="AX530" s="75">
        <f t="shared" ca="1" si="89"/>
        <v>22.223629895176586</v>
      </c>
      <c r="AY530" s="75">
        <v>39.860537992711116</v>
      </c>
      <c r="AZ530" s="75">
        <v>31.877342160622391</v>
      </c>
    </row>
    <row r="531" spans="1:52" x14ac:dyDescent="0.25">
      <c r="A531" s="1">
        <v>478</v>
      </c>
      <c r="B531" s="62">
        <f t="shared" ca="1" si="90"/>
        <v>1.7498147837699096E-2</v>
      </c>
      <c r="C531" s="75">
        <f t="shared" ca="1" si="91"/>
        <v>22.788466361887057</v>
      </c>
      <c r="D531" s="75">
        <v>39.801386458277804</v>
      </c>
      <c r="E531" s="75">
        <f t="shared" ca="1" si="92"/>
        <v>15.176012134499391</v>
      </c>
      <c r="F531" s="75">
        <v>19.931886010597829</v>
      </c>
      <c r="AU531" s="1">
        <v>514</v>
      </c>
      <c r="AV531" s="75">
        <f t="shared" ref="AV531:AV594" ca="1" si="93">RAND()</f>
        <v>0.92828463033018238</v>
      </c>
      <c r="AW531" s="75">
        <f t="shared" ref="AW531:AW594" ca="1" si="94">$R$2+($R$3-$R$2)*SQRT(AV531)</f>
        <v>43.904258636006631</v>
      </c>
      <c r="AX531" s="75">
        <f t="shared" ref="AX531:AX594" ca="1" si="95">$R$3-($R$3-$R$2)*SQRT(1-AV531)</f>
        <v>36.966082356481621</v>
      </c>
      <c r="AY531" s="75">
        <v>44.109557109760686</v>
      </c>
      <c r="AZ531" s="75">
        <v>35.098360526847756</v>
      </c>
    </row>
    <row r="532" spans="1:52" x14ac:dyDescent="0.25">
      <c r="A532" s="1">
        <v>479</v>
      </c>
      <c r="B532" s="62">
        <f t="shared" ca="1" si="90"/>
        <v>0.26814297971494605</v>
      </c>
      <c r="C532" s="75">
        <f t="shared" ca="1" si="91"/>
        <v>34.34535624914723</v>
      </c>
      <c r="D532" s="75">
        <v>43.75987657644994</v>
      </c>
      <c r="E532" s="75">
        <f t="shared" ca="1" si="92"/>
        <v>17.96477412248386</v>
      </c>
      <c r="F532" s="75">
        <v>16.562951720890663</v>
      </c>
      <c r="AU532" s="1">
        <v>515</v>
      </c>
      <c r="AV532" s="75">
        <f t="shared" ca="1" si="93"/>
        <v>0.18851608816725218</v>
      </c>
      <c r="AW532" s="75">
        <f t="shared" ca="1" si="94"/>
        <v>28.025531826014898</v>
      </c>
      <c r="AX532" s="75">
        <f t="shared" ca="1" si="95"/>
        <v>17.975279452888451</v>
      </c>
      <c r="AY532" s="75">
        <v>43.489451376117145</v>
      </c>
      <c r="AZ532" s="75">
        <v>30.191360638728206</v>
      </c>
    </row>
    <row r="533" spans="1:52" x14ac:dyDescent="0.25">
      <c r="A533" s="1">
        <v>480</v>
      </c>
      <c r="B533" s="62">
        <f t="shared" ca="1" si="90"/>
        <v>0.49790727102917776</v>
      </c>
      <c r="C533" s="75">
        <f t="shared" ca="1" si="91"/>
        <v>38.777749322781872</v>
      </c>
      <c r="D533" s="75">
        <v>37.383020226067572</v>
      </c>
      <c r="E533" s="75">
        <f t="shared" ca="1" si="92"/>
        <v>21.155810458283923</v>
      </c>
      <c r="F533" s="75">
        <v>22.084999170531866</v>
      </c>
      <c r="AU533" s="1">
        <v>516</v>
      </c>
      <c r="AV533" s="75">
        <f t="shared" ca="1" si="93"/>
        <v>0.72999001442807054</v>
      </c>
      <c r="AW533" s="75">
        <f t="shared" ca="1" si="94"/>
        <v>40.631835926933974</v>
      </c>
      <c r="AX533" s="75">
        <f t="shared" ca="1" si="95"/>
        <v>29.411254475913189</v>
      </c>
      <c r="AY533" s="75">
        <v>41.90612243994272</v>
      </c>
      <c r="AZ533" s="75">
        <v>39.614193623597608</v>
      </c>
    </row>
    <row r="534" spans="1:52" x14ac:dyDescent="0.25">
      <c r="A534" s="1">
        <v>481</v>
      </c>
      <c r="B534" s="62">
        <f t="shared" ca="1" si="90"/>
        <v>0.13472518580407544</v>
      </c>
      <c r="C534" s="75">
        <f t="shared" ca="1" si="91"/>
        <v>30.379333633519582</v>
      </c>
      <c r="D534" s="75">
        <v>41.269817568096336</v>
      </c>
      <c r="E534" s="75">
        <f t="shared" ca="1" si="92"/>
        <v>16.412734905334062</v>
      </c>
      <c r="F534" s="75">
        <v>23.807171831821638</v>
      </c>
      <c r="AU534" s="1">
        <v>517</v>
      </c>
      <c r="AV534" s="75">
        <f t="shared" ca="1" si="93"/>
        <v>0.34621846012023927</v>
      </c>
      <c r="AW534" s="75">
        <f t="shared" ca="1" si="94"/>
        <v>32.652099424947032</v>
      </c>
      <c r="AX534" s="75">
        <f t="shared" ca="1" si="95"/>
        <v>20.742972443191135</v>
      </c>
      <c r="AY534" s="75">
        <v>34.373336689832357</v>
      </c>
      <c r="AZ534" s="75">
        <v>35.580798400283996</v>
      </c>
    </row>
    <row r="535" spans="1:52" x14ac:dyDescent="0.25">
      <c r="A535" s="1">
        <v>482</v>
      </c>
      <c r="B535" s="62">
        <f t="shared" ca="1" si="90"/>
        <v>8.7034496439932219E-2</v>
      </c>
      <c r="C535" s="75">
        <f t="shared" ca="1" si="91"/>
        <v>28.294899591168637</v>
      </c>
      <c r="D535" s="75">
        <v>40.279681841261656</v>
      </c>
      <c r="E535" s="75">
        <f t="shared" ca="1" si="92"/>
        <v>15.896891568526204</v>
      </c>
      <c r="F535" s="75">
        <v>24.870918033404312</v>
      </c>
      <c r="AU535" s="1">
        <v>518</v>
      </c>
      <c r="AV535" s="75">
        <f t="shared" ca="1" si="93"/>
        <v>0.47330774989636082</v>
      </c>
      <c r="AW535" s="75">
        <f t="shared" ca="1" si="94"/>
        <v>35.639209648305936</v>
      </c>
      <c r="AX535" s="75">
        <f t="shared" ca="1" si="95"/>
        <v>23.227930160564078</v>
      </c>
      <c r="AY535" s="75">
        <v>40.6057337697017</v>
      </c>
      <c r="AZ535" s="75">
        <v>27.544587260492658</v>
      </c>
    </row>
    <row r="536" spans="1:52" x14ac:dyDescent="0.25">
      <c r="A536" s="1">
        <v>483</v>
      </c>
      <c r="B536" s="62">
        <f t="shared" ca="1" si="90"/>
        <v>0.65219445088939842</v>
      </c>
      <c r="C536" s="75">
        <f t="shared" ca="1" si="91"/>
        <v>41.016385221167582</v>
      </c>
      <c r="D536" s="75">
        <v>38.752793206342723</v>
      </c>
      <c r="E536" s="75">
        <f t="shared" ca="1" si="92"/>
        <v>23.902382046804689</v>
      </c>
      <c r="F536" s="75">
        <v>33.104302458813223</v>
      </c>
      <c r="AU536" s="1">
        <v>519</v>
      </c>
      <c r="AV536" s="75">
        <f t="shared" ca="1" si="93"/>
        <v>0.70840415686166502</v>
      </c>
      <c r="AW536" s="75">
        <f t="shared" ca="1" si="94"/>
        <v>40.25002457772068</v>
      </c>
      <c r="AX536" s="75">
        <f t="shared" ca="1" si="95"/>
        <v>28.800115468791098</v>
      </c>
      <c r="AY536" s="75">
        <v>40.800584305755891</v>
      </c>
      <c r="AZ536" s="75">
        <v>18.537645295136119</v>
      </c>
    </row>
    <row r="537" spans="1:52" x14ac:dyDescent="0.25">
      <c r="A537" s="1">
        <v>484</v>
      </c>
      <c r="B537" s="62">
        <f t="shared" ca="1" si="90"/>
        <v>0.55862781123048844</v>
      </c>
      <c r="C537" s="75">
        <f t="shared" ca="1" si="91"/>
        <v>39.707498203365262</v>
      </c>
      <c r="D537" s="75">
        <v>42.579850576426743</v>
      </c>
      <c r="E537" s="75">
        <f t="shared" ca="1" si="92"/>
        <v>22.158589992932875</v>
      </c>
      <c r="F537" s="75">
        <v>33.041951038647625</v>
      </c>
      <c r="AU537" s="1">
        <v>520</v>
      </c>
      <c r="AV537" s="75">
        <f t="shared" ca="1" si="93"/>
        <v>0.92177232937840892</v>
      </c>
      <c r="AW537" s="75">
        <f t="shared" ca="1" si="94"/>
        <v>43.80269252067535</v>
      </c>
      <c r="AX537" s="75">
        <f t="shared" ca="1" si="95"/>
        <v>36.609237009697395</v>
      </c>
      <c r="AY537" s="75">
        <v>29.203427830857507</v>
      </c>
      <c r="AZ537" s="75">
        <v>37.734906615970985</v>
      </c>
    </row>
    <row r="538" spans="1:52" x14ac:dyDescent="0.25">
      <c r="A538" s="1">
        <v>485</v>
      </c>
      <c r="B538" s="62">
        <f t="shared" ca="1" si="90"/>
        <v>0.81697154629820712</v>
      </c>
      <c r="C538" s="75">
        <f t="shared" ca="1" si="91"/>
        <v>43.045093897851444</v>
      </c>
      <c r="D538" s="75">
        <v>40.285501041152884</v>
      </c>
      <c r="E538" s="75">
        <f t="shared" ca="1" si="92"/>
        <v>27.966883182554866</v>
      </c>
      <c r="F538" s="75">
        <v>23.532512151016679</v>
      </c>
      <c r="AU538" s="1">
        <v>521</v>
      </c>
      <c r="AV538" s="75">
        <f t="shared" ca="1" si="93"/>
        <v>0.88171318425299183</v>
      </c>
      <c r="AW538" s="75">
        <f t="shared" ca="1" si="94"/>
        <v>43.169875147534697</v>
      </c>
      <c r="AX538" s="75">
        <f t="shared" ca="1" si="95"/>
        <v>34.682144885088405</v>
      </c>
      <c r="AY538" s="75">
        <v>43.634802006276288</v>
      </c>
      <c r="AZ538" s="75">
        <v>23.784705340858153</v>
      </c>
    </row>
    <row r="539" spans="1:52" x14ac:dyDescent="0.25">
      <c r="A539" s="1">
        <v>486</v>
      </c>
      <c r="B539" s="62">
        <f t="shared" ca="1" si="90"/>
        <v>0.43522469812041498</v>
      </c>
      <c r="C539" s="75">
        <f t="shared" ca="1" si="91"/>
        <v>37.734867753168125</v>
      </c>
      <c r="D539" s="75">
        <v>44.722941764558328</v>
      </c>
      <c r="E539" s="75">
        <f t="shared" ca="1" si="92"/>
        <v>20.202199970368788</v>
      </c>
      <c r="F539" s="75">
        <v>15.192856527536723</v>
      </c>
      <c r="AU539" s="1">
        <v>522</v>
      </c>
      <c r="AV539" s="75">
        <f t="shared" ca="1" si="93"/>
        <v>0.5457560658599514</v>
      </c>
      <c r="AW539" s="75">
        <f t="shared" ca="1" si="94"/>
        <v>37.162591438592109</v>
      </c>
      <c r="AX539" s="75">
        <f t="shared" ca="1" si="95"/>
        <v>24.780713644491708</v>
      </c>
      <c r="AY539" s="75">
        <v>37.023501961388085</v>
      </c>
      <c r="AZ539" s="75">
        <v>21.028732750294076</v>
      </c>
    </row>
    <row r="540" spans="1:52" x14ac:dyDescent="0.25">
      <c r="A540" s="1">
        <v>487</v>
      </c>
      <c r="B540" s="62">
        <f t="shared" ca="1" si="90"/>
        <v>0.73322429398052202</v>
      </c>
      <c r="C540" s="75">
        <f t="shared" ca="1" si="91"/>
        <v>42.052051366950195</v>
      </c>
      <c r="D540" s="75">
        <v>44.302028468425696</v>
      </c>
      <c r="E540" s="75">
        <f t="shared" ca="1" si="92"/>
        <v>25.68758075809184</v>
      </c>
      <c r="F540" s="75">
        <v>30.034655467441745</v>
      </c>
      <c r="AU540" s="1">
        <v>523</v>
      </c>
      <c r="AV540" s="75">
        <f t="shared" ca="1" si="93"/>
        <v>0.94448037139729624</v>
      </c>
      <c r="AW540" s="75">
        <f t="shared" ca="1" si="94"/>
        <v>44.15531399689543</v>
      </c>
      <c r="AX540" s="75">
        <f t="shared" ca="1" si="95"/>
        <v>37.931218935174648</v>
      </c>
      <c r="AY540" s="75">
        <v>43.911792017658613</v>
      </c>
      <c r="AZ540" s="75">
        <v>27.23050641231373</v>
      </c>
    </row>
    <row r="541" spans="1:52" x14ac:dyDescent="0.25">
      <c r="A541" s="1">
        <v>488</v>
      </c>
      <c r="B541" s="62">
        <f t="shared" ca="1" si="90"/>
        <v>0.81301138070962131</v>
      </c>
      <c r="C541" s="75">
        <f t="shared" ca="1" si="91"/>
        <v>42.999705472735165</v>
      </c>
      <c r="D541" s="75">
        <v>44.633576183785358</v>
      </c>
      <c r="E541" s="75">
        <f t="shared" ca="1" si="92"/>
        <v>27.844910835706951</v>
      </c>
      <c r="F541" s="75">
        <v>18.519119029347728</v>
      </c>
      <c r="AU541" s="1">
        <v>524</v>
      </c>
      <c r="AV541" s="75">
        <f t="shared" ca="1" si="93"/>
        <v>0.65754505920830442</v>
      </c>
      <c r="AW541" s="75">
        <f t="shared" ca="1" si="94"/>
        <v>39.326745637003604</v>
      </c>
      <c r="AX541" s="75">
        <f t="shared" ca="1" si="95"/>
        <v>27.444105072297624</v>
      </c>
      <c r="AY541" s="75">
        <v>33.876819402908822</v>
      </c>
      <c r="AZ541" s="75">
        <v>22.869347340744021</v>
      </c>
    </row>
    <row r="542" spans="1:52" x14ac:dyDescent="0.25">
      <c r="A542" s="1">
        <v>489</v>
      </c>
      <c r="B542" s="62">
        <f t="shared" ca="1" si="90"/>
        <v>0.40512944440203202</v>
      </c>
      <c r="C542" s="75">
        <f t="shared" ca="1" si="91"/>
        <v>37.198273138175587</v>
      </c>
      <c r="D542" s="75">
        <v>39.800414890957988</v>
      </c>
      <c r="E542" s="75">
        <f t="shared" ca="1" si="92"/>
        <v>19.769332184128629</v>
      </c>
      <c r="F542" s="75">
        <v>18.561679727195674</v>
      </c>
      <c r="AU542" s="1">
        <v>525</v>
      </c>
      <c r="AV542" s="75">
        <f t="shared" ca="1" si="93"/>
        <v>0.61322188776316988</v>
      </c>
      <c r="AW542" s="75">
        <f t="shared" ca="1" si="94"/>
        <v>38.492545604656229</v>
      </c>
      <c r="AX542" s="75">
        <f t="shared" ca="1" si="95"/>
        <v>26.34255373816805</v>
      </c>
      <c r="AY542" s="75">
        <v>28.237380108817206</v>
      </c>
      <c r="AZ542" s="75">
        <v>19.75801116256471</v>
      </c>
    </row>
    <row r="543" spans="1:52" x14ac:dyDescent="0.25">
      <c r="A543" s="1">
        <v>490</v>
      </c>
      <c r="B543" s="62">
        <f t="shared" ca="1" si="90"/>
        <v>0.52193818376337286</v>
      </c>
      <c r="C543" s="75">
        <f t="shared" ca="1" si="91"/>
        <v>39.154290102600228</v>
      </c>
      <c r="D543" s="75">
        <v>42.87979454341702</v>
      </c>
      <c r="E543" s="75">
        <f t="shared" ca="1" si="92"/>
        <v>21.542452355744778</v>
      </c>
      <c r="F543" s="75">
        <v>21.505906296061077</v>
      </c>
      <c r="AU543" s="1">
        <v>526</v>
      </c>
      <c r="AV543" s="75">
        <f t="shared" ca="1" si="93"/>
        <v>0.52988363838261565</v>
      </c>
      <c r="AW543" s="75">
        <f t="shared" ca="1" si="94"/>
        <v>36.837932011624957</v>
      </c>
      <c r="AX543" s="75">
        <f t="shared" ca="1" si="95"/>
        <v>24.430490393408842</v>
      </c>
      <c r="AY543" s="75">
        <v>32.126643728462611</v>
      </c>
      <c r="AZ543" s="75">
        <v>17.048781364543473</v>
      </c>
    </row>
    <row r="544" spans="1:52" x14ac:dyDescent="0.25">
      <c r="A544" s="1">
        <v>491</v>
      </c>
      <c r="B544" s="62">
        <f t="shared" ca="1" si="90"/>
        <v>0.37356945897871552</v>
      </c>
      <c r="C544" s="75">
        <f t="shared" ca="1" si="91"/>
        <v>36.606199204042788</v>
      </c>
      <c r="D544" s="75">
        <v>43.694055699280725</v>
      </c>
      <c r="E544" s="75">
        <f t="shared" ca="1" si="92"/>
        <v>19.330806185667463</v>
      </c>
      <c r="F544" s="75">
        <v>24.853871931592906</v>
      </c>
      <c r="AU544" s="1">
        <v>527</v>
      </c>
      <c r="AV544" s="75">
        <f t="shared" ca="1" si="93"/>
        <v>0.93323233623061774</v>
      </c>
      <c r="AW544" s="75">
        <f t="shared" ca="1" si="94"/>
        <v>43.981185320955319</v>
      </c>
      <c r="AX544" s="75">
        <f t="shared" ca="1" si="95"/>
        <v>37.24816812666554</v>
      </c>
      <c r="AY544" s="75">
        <v>20.37906402157045</v>
      </c>
      <c r="AZ544" s="75">
        <v>24.240261972624982</v>
      </c>
    </row>
    <row r="545" spans="1:52" x14ac:dyDescent="0.25">
      <c r="A545" s="1">
        <v>492</v>
      </c>
      <c r="B545" s="62">
        <f t="shared" ca="1" si="90"/>
        <v>0.36934550898917895</v>
      </c>
      <c r="C545" s="75">
        <f t="shared" ca="1" si="91"/>
        <v>36.524456570464878</v>
      </c>
      <c r="D545" s="75">
        <v>28.86689076019784</v>
      </c>
      <c r="E545" s="75">
        <f t="shared" ca="1" si="92"/>
        <v>19.273240559123892</v>
      </c>
      <c r="F545" s="75">
        <v>37.44689485272027</v>
      </c>
      <c r="AU545" s="1">
        <v>528</v>
      </c>
      <c r="AV545" s="75">
        <f t="shared" ca="1" si="93"/>
        <v>0.27612724321807258</v>
      </c>
      <c r="AW545" s="75">
        <f t="shared" ca="1" si="94"/>
        <v>30.764343275134088</v>
      </c>
      <c r="AX545" s="75">
        <f t="shared" ca="1" si="95"/>
        <v>19.475786376388896</v>
      </c>
      <c r="AY545" s="75">
        <v>42.094874942749286</v>
      </c>
      <c r="AZ545" s="75">
        <v>22.338568918111125</v>
      </c>
    </row>
    <row r="546" spans="1:52" x14ac:dyDescent="0.25">
      <c r="A546" s="1">
        <v>493</v>
      </c>
      <c r="B546" s="62">
        <f t="shared" ca="1" si="90"/>
        <v>0.86874258430506046</v>
      </c>
      <c r="C546" s="75">
        <f t="shared" ca="1" si="91"/>
        <v>43.625404008200128</v>
      </c>
      <c r="D546" s="75">
        <v>34.805653039740378</v>
      </c>
      <c r="E546" s="75">
        <f t="shared" ca="1" si="92"/>
        <v>29.753767518505931</v>
      </c>
      <c r="F546" s="75">
        <v>20.841017548055156</v>
      </c>
      <c r="AU546" s="1">
        <v>529</v>
      </c>
      <c r="AV546" s="75">
        <f t="shared" ca="1" si="93"/>
        <v>0.11351711956807009</v>
      </c>
      <c r="AW546" s="75">
        <f t="shared" ca="1" si="94"/>
        <v>25.107690518177883</v>
      </c>
      <c r="AX546" s="75">
        <f t="shared" ca="1" si="95"/>
        <v>16.754034051058955</v>
      </c>
      <c r="AY546" s="75">
        <v>39.469576898392617</v>
      </c>
      <c r="AZ546" s="75">
        <v>39.063324232592123</v>
      </c>
    </row>
    <row r="547" spans="1:52" x14ac:dyDescent="0.25">
      <c r="A547" s="1">
        <v>494</v>
      </c>
      <c r="B547" s="62">
        <f t="shared" ca="1" si="90"/>
        <v>0.9621866260869838</v>
      </c>
      <c r="C547" s="75">
        <f t="shared" ca="1" si="91"/>
        <v>44.616997368890416</v>
      </c>
      <c r="D547" s="75">
        <v>43.522109825546693</v>
      </c>
      <c r="E547" s="75">
        <f t="shared" ca="1" si="92"/>
        <v>34.930612260594067</v>
      </c>
      <c r="F547" s="75">
        <v>25.628397436092484</v>
      </c>
      <c r="AU547" s="1">
        <v>530</v>
      </c>
      <c r="AV547" s="75">
        <f t="shared" ca="1" si="93"/>
        <v>0.28715081147289978</v>
      </c>
      <c r="AW547" s="75">
        <f t="shared" ca="1" si="94"/>
        <v>31.075936374768652</v>
      </c>
      <c r="AX547" s="75">
        <f t="shared" ca="1" si="95"/>
        <v>19.67088099292851</v>
      </c>
      <c r="AY547" s="75">
        <v>25.080139491103807</v>
      </c>
      <c r="AZ547" s="75">
        <v>35.623455174886601</v>
      </c>
    </row>
    <row r="548" spans="1:52" x14ac:dyDescent="0.25">
      <c r="A548" s="1">
        <v>495</v>
      </c>
      <c r="B548" s="62">
        <f t="shared" ca="1" si="90"/>
        <v>0.65160363341401395</v>
      </c>
      <c r="C548" s="75">
        <f t="shared" ca="1" si="91"/>
        <v>41.008526839454198</v>
      </c>
      <c r="D548" s="75">
        <v>41.719987553048909</v>
      </c>
      <c r="E548" s="75">
        <f t="shared" ca="1" si="92"/>
        <v>23.89044262639203</v>
      </c>
      <c r="F548" s="75">
        <v>18.052935850018955</v>
      </c>
      <c r="AU548" s="1">
        <v>531</v>
      </c>
      <c r="AV548" s="75">
        <f t="shared" ca="1" si="93"/>
        <v>0.64262957758596695</v>
      </c>
      <c r="AW548" s="75">
        <f t="shared" ca="1" si="94"/>
        <v>39.049254038896308</v>
      </c>
      <c r="AX548" s="75">
        <f t="shared" ca="1" si="95"/>
        <v>27.065859926591692</v>
      </c>
      <c r="AY548" s="75">
        <v>25.802939614936268</v>
      </c>
      <c r="AZ548" s="75">
        <v>21.970492166186933</v>
      </c>
    </row>
    <row r="549" spans="1:52" x14ac:dyDescent="0.25">
      <c r="A549" s="1">
        <v>496</v>
      </c>
      <c r="B549" s="62">
        <f t="shared" ca="1" si="90"/>
        <v>0.78207243912497348</v>
      </c>
      <c r="C549" s="75">
        <f t="shared" ca="1" si="91"/>
        <v>42.639928492769997</v>
      </c>
      <c r="D549" s="75">
        <v>31.892164684742777</v>
      </c>
      <c r="E549" s="75">
        <f t="shared" ca="1" si="92"/>
        <v>26.946615129133558</v>
      </c>
      <c r="F549" s="75">
        <v>15.568549123951048</v>
      </c>
      <c r="AU549" s="1">
        <v>532</v>
      </c>
      <c r="AV549" s="75">
        <f t="shared" ca="1" si="93"/>
        <v>0.61103986396541565</v>
      </c>
      <c r="AW549" s="75">
        <f t="shared" ca="1" si="94"/>
        <v>38.450711664443659</v>
      </c>
      <c r="AX549" s="75">
        <f t="shared" ca="1" si="95"/>
        <v>26.289999400557843</v>
      </c>
      <c r="AY549" s="75">
        <v>44.545031465322225</v>
      </c>
      <c r="AZ549" s="75">
        <v>43.249649627882775</v>
      </c>
    </row>
    <row r="550" spans="1:52" x14ac:dyDescent="0.25">
      <c r="A550" s="1">
        <v>497</v>
      </c>
      <c r="B550" s="62">
        <f t="shared" ca="1" si="90"/>
        <v>0.48884825735392901</v>
      </c>
      <c r="C550" s="75">
        <f t="shared" ca="1" si="91"/>
        <v>38.632660269939635</v>
      </c>
      <c r="D550" s="75">
        <v>31.036439403748521</v>
      </c>
      <c r="E550" s="75">
        <f t="shared" ca="1" si="92"/>
        <v>21.013261347444498</v>
      </c>
      <c r="F550" s="75">
        <v>28.656798904999739</v>
      </c>
      <c r="AU550" s="1">
        <v>533</v>
      </c>
      <c r="AV550" s="75">
        <f t="shared" ca="1" si="93"/>
        <v>0.83370883370692661</v>
      </c>
      <c r="AW550" s="75">
        <f t="shared" ca="1" si="94"/>
        <v>42.392297281101378</v>
      </c>
      <c r="AX550" s="75">
        <f t="shared" ca="1" si="95"/>
        <v>32.766355830588907</v>
      </c>
      <c r="AY550" s="75">
        <v>34.008247060076869</v>
      </c>
      <c r="AZ550" s="75">
        <v>15.545261133833801</v>
      </c>
    </row>
    <row r="551" spans="1:52" x14ac:dyDescent="0.25">
      <c r="A551" s="1">
        <v>498</v>
      </c>
      <c r="B551" s="62">
        <f t="shared" ca="1" si="90"/>
        <v>0.98053882682797833</v>
      </c>
      <c r="C551" s="75">
        <f t="shared" ca="1" si="91"/>
        <v>44.80411198169584</v>
      </c>
      <c r="D551" s="75">
        <v>27.907535270791794</v>
      </c>
      <c r="E551" s="75">
        <f t="shared" ca="1" si="92"/>
        <v>36.930543952306046</v>
      </c>
      <c r="F551" s="75">
        <v>30.573160372665804</v>
      </c>
      <c r="AU551" s="1">
        <v>534</v>
      </c>
      <c r="AV551" s="75">
        <f t="shared" ca="1" si="93"/>
        <v>0.25610798470805329</v>
      </c>
      <c r="AW551" s="75">
        <f t="shared" ca="1" si="94"/>
        <v>30.182133784065002</v>
      </c>
      <c r="AX551" s="75">
        <f t="shared" ca="1" si="95"/>
        <v>19.12524756132434</v>
      </c>
      <c r="AY551" s="75">
        <v>44.42756707573119</v>
      </c>
      <c r="AZ551" s="75">
        <v>19.868860397069053</v>
      </c>
    </row>
    <row r="552" spans="1:52" x14ac:dyDescent="0.25">
      <c r="A552" s="1">
        <v>499</v>
      </c>
      <c r="B552" s="62">
        <f t="shared" ca="1" si="90"/>
        <v>0.85760857284622016</v>
      </c>
      <c r="C552" s="75">
        <f t="shared" ca="1" si="91"/>
        <v>43.502587829793299</v>
      </c>
      <c r="D552" s="75">
        <v>44.939428543002386</v>
      </c>
      <c r="E552" s="75">
        <f t="shared" ca="1" si="92"/>
        <v>29.334321756685121</v>
      </c>
      <c r="F552" s="75">
        <v>15.33066403750205</v>
      </c>
      <c r="AU552" s="1">
        <v>535</v>
      </c>
      <c r="AV552" s="75">
        <f t="shared" ca="1" si="93"/>
        <v>0.16418571947487681</v>
      </c>
      <c r="AW552" s="75">
        <f t="shared" ca="1" si="94"/>
        <v>27.155951115704156</v>
      </c>
      <c r="AX552" s="75">
        <f t="shared" ca="1" si="95"/>
        <v>17.573136299011313</v>
      </c>
      <c r="AY552" s="75">
        <v>31.524786386826115</v>
      </c>
      <c r="AZ552" s="75">
        <v>34.12112607566938</v>
      </c>
    </row>
    <row r="553" spans="1:52" x14ac:dyDescent="0.25">
      <c r="A553" s="1">
        <v>500</v>
      </c>
      <c r="B553" s="62">
        <f t="shared" ca="1" si="90"/>
        <v>0.18204671338724931</v>
      </c>
      <c r="C553" s="75">
        <f t="shared" ca="1" si="91"/>
        <v>32.002607744660963</v>
      </c>
      <c r="D553" s="75">
        <v>40.00507668076385</v>
      </c>
      <c r="E553" s="75">
        <f t="shared" ca="1" si="92"/>
        <v>16.943676833864505</v>
      </c>
      <c r="F553" s="75">
        <v>16.40438675303475</v>
      </c>
      <c r="AU553" s="1">
        <v>536</v>
      </c>
      <c r="AV553" s="75">
        <f t="shared" ca="1" si="93"/>
        <v>0.30695641379543537</v>
      </c>
      <c r="AW553" s="75">
        <f t="shared" ca="1" si="94"/>
        <v>31.621094200319419</v>
      </c>
      <c r="AX553" s="75">
        <f t="shared" ca="1" si="95"/>
        <v>20.025228177536672</v>
      </c>
      <c r="AY553" s="75">
        <v>30.677169871381846</v>
      </c>
      <c r="AZ553" s="75">
        <v>28.011727619677814</v>
      </c>
    </row>
    <row r="554" spans="1:52" x14ac:dyDescent="0.25">
      <c r="A554" s="1">
        <v>501</v>
      </c>
      <c r="B554" s="62">
        <f t="shared" ca="1" si="90"/>
        <v>0.40355024167796782</v>
      </c>
      <c r="C554" s="75">
        <f t="shared" ca="1" si="91"/>
        <v>37.169392474722486</v>
      </c>
      <c r="D554" s="75">
        <v>44.473825952602283</v>
      </c>
      <c r="E554" s="75">
        <f t="shared" ca="1" si="92"/>
        <v>19.747025295890175</v>
      </c>
      <c r="F554" s="75">
        <v>21.974029282039872</v>
      </c>
      <c r="AU554" s="1">
        <v>537</v>
      </c>
      <c r="AV554" s="75">
        <f t="shared" ca="1" si="93"/>
        <v>0.2828234860056793</v>
      </c>
      <c r="AW554" s="75">
        <f t="shared" ca="1" si="94"/>
        <v>30.954345408230054</v>
      </c>
      <c r="AX554" s="75">
        <f t="shared" ca="1" si="95"/>
        <v>19.594117559216947</v>
      </c>
      <c r="AY554" s="75">
        <v>28.681709240367624</v>
      </c>
      <c r="AZ554" s="75">
        <v>28.486399230568704</v>
      </c>
    </row>
    <row r="555" spans="1:52" x14ac:dyDescent="0.25">
      <c r="A555" s="1">
        <v>502</v>
      </c>
      <c r="B555" s="62">
        <f t="shared" ca="1" si="90"/>
        <v>0.96118417934391787</v>
      </c>
      <c r="C555" s="75">
        <f t="shared" ca="1" si="91"/>
        <v>44.60670838118331</v>
      </c>
      <c r="D555" s="75">
        <v>30.443089504828734</v>
      </c>
      <c r="E555" s="75">
        <f t="shared" ca="1" si="92"/>
        <v>34.842406104464061</v>
      </c>
      <c r="F555" s="75">
        <v>16.033734325559937</v>
      </c>
      <c r="AU555" s="1">
        <v>538</v>
      </c>
      <c r="AV555" s="75">
        <f t="shared" ca="1" si="93"/>
        <v>0.98573236438996337</v>
      </c>
      <c r="AW555" s="75">
        <f t="shared" ca="1" si="94"/>
        <v>44.785216600705908</v>
      </c>
      <c r="AX555" s="75">
        <f t="shared" ca="1" si="95"/>
        <v>41.416583746055593</v>
      </c>
      <c r="AY555" s="75">
        <v>23.446259719845298</v>
      </c>
      <c r="AZ555" s="75">
        <v>16.20010269302557</v>
      </c>
    </row>
    <row r="556" spans="1:52" x14ac:dyDescent="0.25">
      <c r="A556" s="1">
        <v>503</v>
      </c>
      <c r="B556" s="62">
        <f t="shared" ca="1" si="90"/>
        <v>0.1976627764497898</v>
      </c>
      <c r="C556" s="75">
        <f t="shared" ca="1" si="91"/>
        <v>32.475497643174393</v>
      </c>
      <c r="D556" s="75">
        <v>31.41606356433358</v>
      </c>
      <c r="E556" s="75">
        <f t="shared" ca="1" si="92"/>
        <v>17.123372290382594</v>
      </c>
      <c r="F556" s="75">
        <v>22.260791477689075</v>
      </c>
      <c r="AU556" s="1">
        <v>539</v>
      </c>
      <c r="AV556" s="75">
        <f t="shared" ca="1" si="93"/>
        <v>0.85957963522669434</v>
      </c>
      <c r="AW556" s="75">
        <f t="shared" ca="1" si="94"/>
        <v>42.814055290518581</v>
      </c>
      <c r="AX556" s="75">
        <f t="shared" ca="1" si="95"/>
        <v>33.758188389055121</v>
      </c>
      <c r="AY556" s="75">
        <v>34.134031911911286</v>
      </c>
      <c r="AZ556" s="75">
        <v>29.717273853664139</v>
      </c>
    </row>
    <row r="557" spans="1:52" x14ac:dyDescent="0.25">
      <c r="A557" s="1">
        <v>504</v>
      </c>
      <c r="B557" s="62">
        <f t="shared" ca="1" si="90"/>
        <v>0.30285358232063098</v>
      </c>
      <c r="C557" s="75">
        <f t="shared" ca="1" si="91"/>
        <v>35.146463736011469</v>
      </c>
      <c r="D557" s="75">
        <v>38.182087069707762</v>
      </c>
      <c r="E557" s="75">
        <f t="shared" ca="1" si="92"/>
        <v>18.399125060652622</v>
      </c>
      <c r="F557" s="75">
        <v>19.799975529735566</v>
      </c>
      <c r="AU557" s="1">
        <v>540</v>
      </c>
      <c r="AV557" s="75">
        <f t="shared" ca="1" si="93"/>
        <v>0.51289133942687204</v>
      </c>
      <c r="AW557" s="75">
        <f t="shared" ca="1" si="94"/>
        <v>36.484929729561252</v>
      </c>
      <c r="AX557" s="75">
        <f t="shared" ca="1" si="95"/>
        <v>24.062048941794348</v>
      </c>
      <c r="AY557" s="75">
        <v>39.971415509925563</v>
      </c>
      <c r="AZ557" s="75">
        <v>27.325836087028527</v>
      </c>
    </row>
    <row r="558" spans="1:52" x14ac:dyDescent="0.25">
      <c r="A558" s="1">
        <v>505</v>
      </c>
      <c r="B558" s="62">
        <f t="shared" ca="1" si="90"/>
        <v>0.41227563452227634</v>
      </c>
      <c r="C558" s="75">
        <f t="shared" ca="1" si="91"/>
        <v>37.328033631882207</v>
      </c>
      <c r="D558" s="75">
        <v>39.545642737482737</v>
      </c>
      <c r="E558" s="75">
        <f t="shared" ca="1" si="92"/>
        <v>19.870771620410082</v>
      </c>
      <c r="F558" s="75">
        <v>21.221100612690641</v>
      </c>
      <c r="AU558" s="1">
        <v>541</v>
      </c>
      <c r="AV558" s="75">
        <f t="shared" ca="1" si="93"/>
        <v>0.41061231668650833</v>
      </c>
      <c r="AW558" s="75">
        <f t="shared" ca="1" si="94"/>
        <v>34.223711530759545</v>
      </c>
      <c r="AX558" s="75">
        <f t="shared" ca="1" si="95"/>
        <v>21.968523386848542</v>
      </c>
      <c r="AY558" s="75">
        <v>39.712772591900745</v>
      </c>
      <c r="AZ558" s="75">
        <v>21.108890166627209</v>
      </c>
    </row>
    <row r="559" spans="1:52" x14ac:dyDescent="0.25">
      <c r="A559" s="1">
        <v>506</v>
      </c>
      <c r="B559" s="62">
        <f t="shared" ca="1" si="90"/>
        <v>0.98120640812365678</v>
      </c>
      <c r="C559" s="75">
        <f t="shared" ca="1" si="91"/>
        <v>44.810874302382175</v>
      </c>
      <c r="D559" s="75">
        <v>39.812844162990615</v>
      </c>
      <c r="E559" s="75">
        <f t="shared" ca="1" si="92"/>
        <v>37.023889074031892</v>
      </c>
      <c r="F559" s="75">
        <v>15.212872135126485</v>
      </c>
      <c r="AU559" s="1">
        <v>542</v>
      </c>
      <c r="AV559" s="75">
        <f t="shared" ca="1" si="93"/>
        <v>0.2694529096527849</v>
      </c>
      <c r="AW559" s="75">
        <f t="shared" ca="1" si="94"/>
        <v>30.57265612178945</v>
      </c>
      <c r="AX559" s="75">
        <f t="shared" ca="1" si="95"/>
        <v>19.358385750649518</v>
      </c>
      <c r="AY559" s="75">
        <v>42.921794176118127</v>
      </c>
      <c r="AZ559" s="75">
        <v>33.33453581967089</v>
      </c>
    </row>
    <row r="560" spans="1:52" x14ac:dyDescent="0.25">
      <c r="A560" s="1">
        <v>507</v>
      </c>
      <c r="B560" s="62">
        <f t="shared" ca="1" si="90"/>
        <v>0.86911122407829822</v>
      </c>
      <c r="C560" s="75">
        <f t="shared" ca="1" si="91"/>
        <v>43.629452376644402</v>
      </c>
      <c r="D560" s="75">
        <v>38.767373466411442</v>
      </c>
      <c r="E560" s="75">
        <f t="shared" ca="1" si="92"/>
        <v>29.768054044790482</v>
      </c>
      <c r="F560" s="75">
        <v>15.439498102840954</v>
      </c>
      <c r="AU560" s="1">
        <v>543</v>
      </c>
      <c r="AV560" s="75">
        <f t="shared" ca="1" si="93"/>
        <v>0.19396209422087107</v>
      </c>
      <c r="AW560" s="75">
        <f t="shared" ca="1" si="94"/>
        <v>28.212338354688924</v>
      </c>
      <c r="AX560" s="75">
        <f t="shared" ca="1" si="95"/>
        <v>18.066115853794575</v>
      </c>
      <c r="AY560" s="75">
        <v>36.427874119516503</v>
      </c>
      <c r="AZ560" s="75">
        <v>26.324520379216104</v>
      </c>
    </row>
    <row r="561" spans="1:52" x14ac:dyDescent="0.25">
      <c r="A561" s="1">
        <v>508</v>
      </c>
      <c r="B561" s="62">
        <f t="shared" ca="1" si="90"/>
        <v>0.62532357374467007</v>
      </c>
      <c r="C561" s="75">
        <f t="shared" ca="1" si="91"/>
        <v>40.65406486305276</v>
      </c>
      <c r="D561" s="75">
        <v>44.222718075662918</v>
      </c>
      <c r="E561" s="75">
        <f t="shared" ca="1" si="92"/>
        <v>23.372480557174377</v>
      </c>
      <c r="F561" s="75">
        <v>16.154091092355507</v>
      </c>
      <c r="AU561" s="1">
        <v>544</v>
      </c>
      <c r="AV561" s="75">
        <f t="shared" ca="1" si="93"/>
        <v>0.80388728405311127</v>
      </c>
      <c r="AW561" s="75">
        <f t="shared" ca="1" si="94"/>
        <v>41.89792846387617</v>
      </c>
      <c r="AX561" s="75">
        <f t="shared" ca="1" si="95"/>
        <v>31.71461538561266</v>
      </c>
      <c r="AY561" s="75">
        <v>42.610654260502564</v>
      </c>
      <c r="AZ561" s="75">
        <v>18.506617094667682</v>
      </c>
    </row>
    <row r="562" spans="1:52" x14ac:dyDescent="0.25">
      <c r="A562" s="1">
        <v>509</v>
      </c>
      <c r="B562" s="62">
        <f t="shared" ca="1" si="90"/>
        <v>5.1871444487312623E-2</v>
      </c>
      <c r="C562" s="75">
        <f t="shared" ca="1" si="91"/>
        <v>26.188298261822496</v>
      </c>
      <c r="D562" s="75">
        <v>39.029925560209755</v>
      </c>
      <c r="E562" s="75">
        <f t="shared" ca="1" si="92"/>
        <v>15.527951018205115</v>
      </c>
      <c r="F562" s="75">
        <v>16.965996405980054</v>
      </c>
      <c r="AU562" s="1">
        <v>545</v>
      </c>
      <c r="AV562" s="75">
        <f t="shared" ca="1" si="93"/>
        <v>0.14934951819292741</v>
      </c>
      <c r="AW562" s="75">
        <f t="shared" ca="1" si="94"/>
        <v>26.593729614478452</v>
      </c>
      <c r="AX562" s="75">
        <f t="shared" ca="1" si="95"/>
        <v>17.330785453389442</v>
      </c>
      <c r="AY562" s="75">
        <v>28.603854534585626</v>
      </c>
      <c r="AZ562" s="75">
        <v>27.968953335077227</v>
      </c>
    </row>
    <row r="563" spans="1:52" x14ac:dyDescent="0.25">
      <c r="A563" s="1">
        <v>510</v>
      </c>
      <c r="B563" s="62">
        <f t="shared" ca="1" si="90"/>
        <v>0.86306865040321856</v>
      </c>
      <c r="C563" s="75">
        <f t="shared" ca="1" si="91"/>
        <v>43.562948401598732</v>
      </c>
      <c r="D563" s="75">
        <v>39.132069567346051</v>
      </c>
      <c r="E563" s="75">
        <f t="shared" ca="1" si="92"/>
        <v>29.537173453026774</v>
      </c>
      <c r="F563" s="75">
        <v>26.693404802767201</v>
      </c>
      <c r="AU563" s="1">
        <v>546</v>
      </c>
      <c r="AV563" s="75">
        <f t="shared" ca="1" si="93"/>
        <v>1.7938042612284044E-2</v>
      </c>
      <c r="AW563" s="75">
        <f t="shared" ca="1" si="94"/>
        <v>19.017989341829523</v>
      </c>
      <c r="AX563" s="75">
        <f t="shared" ca="1" si="95"/>
        <v>15.270288234681043</v>
      </c>
      <c r="AY563" s="75">
        <v>39.246935409901326</v>
      </c>
      <c r="AZ563" s="75">
        <v>26.486976902925605</v>
      </c>
    </row>
    <row r="564" spans="1:52" x14ac:dyDescent="0.25">
      <c r="A564" s="1">
        <v>511</v>
      </c>
      <c r="B564" s="62">
        <f t="shared" ca="1" si="90"/>
        <v>0.43622855858912502</v>
      </c>
      <c r="C564" s="75">
        <f t="shared" ca="1" si="91"/>
        <v>37.752333911444623</v>
      </c>
      <c r="D564" s="75">
        <v>36.492063579095074</v>
      </c>
      <c r="E564" s="75">
        <f t="shared" ca="1" si="92"/>
        <v>20.216900976043444</v>
      </c>
      <c r="F564" s="75">
        <v>18.584007060856763</v>
      </c>
      <c r="AU564" s="1">
        <v>547</v>
      </c>
      <c r="AV564" s="75">
        <f t="shared" ca="1" si="93"/>
        <v>0.18881884242350055</v>
      </c>
      <c r="AW564" s="75">
        <f t="shared" ca="1" si="94"/>
        <v>28.03598704284223</v>
      </c>
      <c r="AX564" s="75">
        <f t="shared" ca="1" si="95"/>
        <v>17.98032121177512</v>
      </c>
      <c r="AY564" s="75">
        <v>27.038250905083533</v>
      </c>
      <c r="AZ564" s="75">
        <v>18.191100168842944</v>
      </c>
    </row>
    <row r="565" spans="1:52" x14ac:dyDescent="0.25">
      <c r="A565" s="1">
        <v>512</v>
      </c>
      <c r="B565" s="62">
        <f t="shared" ca="1" si="90"/>
        <v>0.84952391023141172</v>
      </c>
      <c r="C565" s="75">
        <f t="shared" ca="1" si="91"/>
        <v>43.412740422145134</v>
      </c>
      <c r="D565" s="75">
        <v>40.267894244054062</v>
      </c>
      <c r="E565" s="75">
        <f t="shared" ca="1" si="92"/>
        <v>29.043275243549935</v>
      </c>
      <c r="F565" s="75">
        <v>23.291398604765984</v>
      </c>
      <c r="AU565" s="1">
        <v>548</v>
      </c>
      <c r="AV565" s="75">
        <f t="shared" ca="1" si="93"/>
        <v>0.15893427654312653</v>
      </c>
      <c r="AW565" s="75">
        <f t="shared" ca="1" si="94"/>
        <v>26.959968598989459</v>
      </c>
      <c r="AX565" s="75">
        <f t="shared" ca="1" si="95"/>
        <v>17.487109364678052</v>
      </c>
      <c r="AY565" s="75">
        <v>30.496650156927366</v>
      </c>
      <c r="AZ565" s="75">
        <v>18.061662832997282</v>
      </c>
    </row>
    <row r="566" spans="1:52" x14ac:dyDescent="0.25">
      <c r="A566" s="1">
        <v>513</v>
      </c>
      <c r="B566" s="62">
        <f t="shared" ca="1" si="90"/>
        <v>0.55638094165670837</v>
      </c>
      <c r="C566" s="75">
        <f t="shared" ca="1" si="91"/>
        <v>39.674328162810419</v>
      </c>
      <c r="D566" s="75">
        <v>42.556242816453832</v>
      </c>
      <c r="E566" s="75">
        <f t="shared" ca="1" si="92"/>
        <v>22.119896399699051</v>
      </c>
      <c r="F566" s="75">
        <v>16.971419855732286</v>
      </c>
      <c r="AU566" s="1">
        <v>549</v>
      </c>
      <c r="AV566" s="75">
        <f t="shared" ca="1" si="93"/>
        <v>0.90030738898756901</v>
      </c>
      <c r="AW566" s="75">
        <f t="shared" ca="1" si="94"/>
        <v>43.465358773231934</v>
      </c>
      <c r="AX566" s="75">
        <f t="shared" ca="1" si="95"/>
        <v>35.527758981572106</v>
      </c>
      <c r="AY566" s="75">
        <v>40.093636038629512</v>
      </c>
      <c r="AZ566" s="75">
        <v>19.476992355897842</v>
      </c>
    </row>
    <row r="567" spans="1:52" x14ac:dyDescent="0.25">
      <c r="A567" s="1">
        <v>514</v>
      </c>
      <c r="B567" s="62">
        <f t="shared" ref="B567:B630" ca="1" si="96">RAND()</f>
        <v>0.64900696258557333</v>
      </c>
      <c r="C567" s="75">
        <f t="shared" ref="C567:C630" ca="1" si="97">$R$2+($R$3-$R$2)*(B567)^(1/3)</f>
        <v>40.973932448312752</v>
      </c>
      <c r="D567" s="75">
        <v>43.844514365404279</v>
      </c>
      <c r="E567" s="75">
        <f t="shared" ref="E567:E630" ca="1" si="98">$R$3-($R$3-$R$2)*(1-B567)^(1/3)</f>
        <v>23.838127737668959</v>
      </c>
      <c r="F567" s="75">
        <v>16.160124118475661</v>
      </c>
      <c r="AU567" s="1">
        <v>550</v>
      </c>
      <c r="AV567" s="75">
        <f t="shared" ca="1" si="93"/>
        <v>0.26754372770600632</v>
      </c>
      <c r="AW567" s="75">
        <f t="shared" ca="1" si="94"/>
        <v>30.517388792429148</v>
      </c>
      <c r="AX567" s="75">
        <f t="shared" ca="1" si="95"/>
        <v>19.324902238460819</v>
      </c>
      <c r="AY567" s="75">
        <v>35.427797569252292</v>
      </c>
      <c r="AZ567" s="75">
        <v>20.247985054887376</v>
      </c>
    </row>
    <row r="568" spans="1:52" x14ac:dyDescent="0.25">
      <c r="A568" s="1">
        <v>515</v>
      </c>
      <c r="B568" s="62">
        <f t="shared" ca="1" si="96"/>
        <v>0.29585606056946234</v>
      </c>
      <c r="C568" s="75">
        <f t="shared" ca="1" si="97"/>
        <v>34.99008978634059</v>
      </c>
      <c r="D568" s="75">
        <v>44.900713155095417</v>
      </c>
      <c r="E568" s="75">
        <f t="shared" ca="1" si="98"/>
        <v>18.31042018241159</v>
      </c>
      <c r="F568" s="75">
        <v>16.384366924188345</v>
      </c>
      <c r="AU568" s="1">
        <v>551</v>
      </c>
      <c r="AV568" s="75">
        <f t="shared" ca="1" si="93"/>
        <v>0.74955908561869422</v>
      </c>
      <c r="AW568" s="75">
        <f t="shared" ca="1" si="94"/>
        <v>40.973124129700395</v>
      </c>
      <c r="AX568" s="75">
        <f t="shared" ca="1" si="95"/>
        <v>29.986778395588267</v>
      </c>
      <c r="AY568" s="75">
        <v>31.09521192558676</v>
      </c>
      <c r="AZ568" s="75">
        <v>15.046533076129066</v>
      </c>
    </row>
    <row r="569" spans="1:52" x14ac:dyDescent="0.25">
      <c r="A569" s="1">
        <v>516</v>
      </c>
      <c r="B569" s="62">
        <f t="shared" ca="1" si="96"/>
        <v>0.89112767554391914</v>
      </c>
      <c r="C569" s="75">
        <f t="shared" ca="1" si="97"/>
        <v>43.869187771750063</v>
      </c>
      <c r="D569" s="75">
        <v>33.978325559287164</v>
      </c>
      <c r="E569" s="75">
        <f t="shared" ca="1" si="98"/>
        <v>30.675028943077329</v>
      </c>
      <c r="F569" s="75">
        <v>16.964831976070791</v>
      </c>
      <c r="AU569" s="1">
        <v>552</v>
      </c>
      <c r="AV569" s="75">
        <f t="shared" ca="1" si="93"/>
        <v>0.36927902708884153</v>
      </c>
      <c r="AW569" s="75">
        <f t="shared" ca="1" si="94"/>
        <v>33.230499839004892</v>
      </c>
      <c r="AX569" s="75">
        <f t="shared" ca="1" si="95"/>
        <v>21.17461698901689</v>
      </c>
      <c r="AY569" s="75">
        <v>34.868143212435683</v>
      </c>
      <c r="AZ569" s="75">
        <v>28.793266381867944</v>
      </c>
    </row>
    <row r="570" spans="1:52" x14ac:dyDescent="0.25">
      <c r="A570" s="1">
        <v>517</v>
      </c>
      <c r="B570" s="62">
        <f t="shared" ca="1" si="96"/>
        <v>0.48283643289422096</v>
      </c>
      <c r="C570" s="75">
        <f t="shared" ca="1" si="97"/>
        <v>38.535382756670764</v>
      </c>
      <c r="D570" s="75">
        <v>42.149623603571122</v>
      </c>
      <c r="E570" s="75">
        <f t="shared" ca="1" si="98"/>
        <v>20.919588978706635</v>
      </c>
      <c r="F570" s="75">
        <v>29.66542107514686</v>
      </c>
      <c r="AU570" s="1">
        <v>553</v>
      </c>
      <c r="AV570" s="75">
        <f t="shared" ca="1" si="93"/>
        <v>0.70456337816920989</v>
      </c>
      <c r="AW570" s="75">
        <f t="shared" ca="1" si="94"/>
        <v>40.18148209205107</v>
      </c>
      <c r="AX570" s="75">
        <f t="shared" ca="1" si="95"/>
        <v>28.693775432439576</v>
      </c>
      <c r="AY570" s="75">
        <v>34.805146612680687</v>
      </c>
      <c r="AZ570" s="75">
        <v>20.838844363159879</v>
      </c>
    </row>
    <row r="571" spans="1:52" x14ac:dyDescent="0.25">
      <c r="A571" s="1">
        <v>518</v>
      </c>
      <c r="B571" s="62">
        <f t="shared" ca="1" si="96"/>
        <v>0.89193076471483079</v>
      </c>
      <c r="C571" s="75">
        <f t="shared" ca="1" si="97"/>
        <v>43.877857524887013</v>
      </c>
      <c r="D571" s="75">
        <v>31.853385850564617</v>
      </c>
      <c r="E571" s="75">
        <f t="shared" ca="1" si="98"/>
        <v>30.710338290965538</v>
      </c>
      <c r="F571" s="75">
        <v>30.103895987908686</v>
      </c>
      <c r="AU571" s="1">
        <v>554</v>
      </c>
      <c r="AV571" s="75">
        <f t="shared" ca="1" si="93"/>
        <v>0.33380634576217261</v>
      </c>
      <c r="AW571" s="75">
        <f t="shared" ca="1" si="94"/>
        <v>32.332792942453196</v>
      </c>
      <c r="AX571" s="75">
        <f t="shared" ca="1" si="95"/>
        <v>20.513793907302734</v>
      </c>
      <c r="AY571" s="75">
        <v>30.019394138538765</v>
      </c>
      <c r="AZ571" s="75">
        <v>16.376387134162343</v>
      </c>
    </row>
    <row r="572" spans="1:52" x14ac:dyDescent="0.25">
      <c r="A572" s="1">
        <v>519</v>
      </c>
      <c r="B572" s="62">
        <f t="shared" ca="1" si="96"/>
        <v>0.49181875432420064</v>
      </c>
      <c r="C572" s="75">
        <f t="shared" ca="1" si="97"/>
        <v>38.680431761839415</v>
      </c>
      <c r="D572" s="75">
        <v>26.608079219378382</v>
      </c>
      <c r="E572" s="75">
        <f t="shared" ca="1" si="98"/>
        <v>21.059816998845527</v>
      </c>
      <c r="F572" s="75">
        <v>17.203278329786709</v>
      </c>
      <c r="AU572" s="1">
        <v>555</v>
      </c>
      <c r="AV572" s="75">
        <f t="shared" ca="1" si="93"/>
        <v>0.56463178557732985</v>
      </c>
      <c r="AW572" s="75">
        <f t="shared" ca="1" si="94"/>
        <v>37.542595392270094</v>
      </c>
      <c r="AX572" s="75">
        <f t="shared" ca="1" si="95"/>
        <v>25.205268554981529</v>
      </c>
      <c r="AY572" s="75">
        <v>33.764286797140883</v>
      </c>
      <c r="AZ572" s="75">
        <v>34.397075810803564</v>
      </c>
    </row>
    <row r="573" spans="1:52" x14ac:dyDescent="0.25">
      <c r="A573" s="1">
        <v>520</v>
      </c>
      <c r="B573" s="62">
        <f t="shared" ca="1" si="96"/>
        <v>0.15718885251344639</v>
      </c>
      <c r="C573" s="75">
        <f t="shared" ca="1" si="97"/>
        <v>31.190558713869173</v>
      </c>
      <c r="D573" s="75">
        <v>31.571576566595439</v>
      </c>
      <c r="E573" s="75">
        <f t="shared" ca="1" si="98"/>
        <v>16.662294768935297</v>
      </c>
      <c r="F573" s="75">
        <v>16.814118429233684</v>
      </c>
      <c r="AU573" s="1">
        <v>556</v>
      </c>
      <c r="AV573" s="75">
        <f t="shared" ca="1" si="93"/>
        <v>0.43879155252773472</v>
      </c>
      <c r="AW573" s="75">
        <f t="shared" ca="1" si="94"/>
        <v>34.87240290641676</v>
      </c>
      <c r="AX573" s="75">
        <f t="shared" ca="1" si="95"/>
        <v>22.525845895228031</v>
      </c>
      <c r="AY573" s="75">
        <v>43.785869053776494</v>
      </c>
      <c r="AZ573" s="75">
        <v>20.031249503468697</v>
      </c>
    </row>
    <row r="574" spans="1:52" x14ac:dyDescent="0.25">
      <c r="A574" s="1">
        <v>521</v>
      </c>
      <c r="B574" s="62">
        <f t="shared" ca="1" si="96"/>
        <v>0.39205013340680817</v>
      </c>
      <c r="C574" s="75">
        <f t="shared" ca="1" si="97"/>
        <v>36.956770207289097</v>
      </c>
      <c r="D574" s="75">
        <v>25.356314382632551</v>
      </c>
      <c r="E574" s="75">
        <f t="shared" ca="1" si="98"/>
        <v>19.585757054022896</v>
      </c>
      <c r="F574" s="75">
        <v>22.230492348426509</v>
      </c>
      <c r="AU574" s="1">
        <v>557</v>
      </c>
      <c r="AV574" s="75">
        <f t="shared" ca="1" si="93"/>
        <v>0.22887040274307724</v>
      </c>
      <c r="AW574" s="75">
        <f t="shared" ca="1" si="94"/>
        <v>29.352120486839897</v>
      </c>
      <c r="AX574" s="75">
        <f t="shared" ca="1" si="95"/>
        <v>18.655804481229065</v>
      </c>
      <c r="AY574" s="75">
        <v>43.561789050947368</v>
      </c>
      <c r="AZ574" s="75">
        <v>15.304081755134575</v>
      </c>
    </row>
    <row r="575" spans="1:52" x14ac:dyDescent="0.25">
      <c r="A575" s="1">
        <v>522</v>
      </c>
      <c r="B575" s="62">
        <f t="shared" ca="1" si="96"/>
        <v>0.27564825878324284</v>
      </c>
      <c r="C575" s="75">
        <f t="shared" ca="1" si="97"/>
        <v>34.524189124558383</v>
      </c>
      <c r="D575" s="75">
        <v>42.24352014221482</v>
      </c>
      <c r="E575" s="75">
        <f t="shared" ca="1" si="98"/>
        <v>18.057508313053226</v>
      </c>
      <c r="F575" s="75">
        <v>40.785715566203883</v>
      </c>
      <c r="AU575" s="1">
        <v>558</v>
      </c>
      <c r="AV575" s="75">
        <f t="shared" ca="1" si="93"/>
        <v>0.99562730064616378</v>
      </c>
      <c r="AW575" s="75">
        <f t="shared" ca="1" si="94"/>
        <v>44.934337650623696</v>
      </c>
      <c r="AX575" s="75">
        <f t="shared" ca="1" si="95"/>
        <v>43.016208322819004</v>
      </c>
      <c r="AY575" s="75">
        <v>42.669728437641382</v>
      </c>
      <c r="AZ575" s="75">
        <v>41.134338680058647</v>
      </c>
    </row>
    <row r="576" spans="1:52" x14ac:dyDescent="0.25">
      <c r="A576" s="1">
        <v>523</v>
      </c>
      <c r="B576" s="62">
        <f t="shared" ca="1" si="96"/>
        <v>0.64055138319919191</v>
      </c>
      <c r="C576" s="75">
        <f t="shared" ca="1" si="97"/>
        <v>40.860638643569537</v>
      </c>
      <c r="D576" s="75">
        <v>41.46110412675025</v>
      </c>
      <c r="E576" s="75">
        <f t="shared" ca="1" si="98"/>
        <v>23.669541358276515</v>
      </c>
      <c r="F576" s="75">
        <v>15.018234605208967</v>
      </c>
      <c r="AU576" s="1">
        <v>559</v>
      </c>
      <c r="AV576" s="75">
        <f t="shared" ca="1" si="93"/>
        <v>0.27184235511767785</v>
      </c>
      <c r="AW576" s="75">
        <f t="shared" ca="1" si="94"/>
        <v>30.641551061384867</v>
      </c>
      <c r="AX576" s="75">
        <f t="shared" ca="1" si="95"/>
        <v>19.400353900999143</v>
      </c>
      <c r="AY576" s="75">
        <v>35.973021565362522</v>
      </c>
      <c r="AZ576" s="75">
        <v>30.446185741728598</v>
      </c>
    </row>
    <row r="577" spans="1:52" x14ac:dyDescent="0.25">
      <c r="A577" s="1">
        <v>524</v>
      </c>
      <c r="B577" s="62">
        <f t="shared" ca="1" si="96"/>
        <v>0.21628412598854352</v>
      </c>
      <c r="C577" s="75">
        <f t="shared" ca="1" si="97"/>
        <v>33.007888930553023</v>
      </c>
      <c r="D577" s="75">
        <v>29.258689525866171</v>
      </c>
      <c r="E577" s="75">
        <f t="shared" ca="1" si="98"/>
        <v>17.340724347253243</v>
      </c>
      <c r="F577" s="75">
        <v>15.897775406187026</v>
      </c>
      <c r="AU577" s="1">
        <v>560</v>
      </c>
      <c r="AV577" s="75">
        <f t="shared" ca="1" si="93"/>
        <v>6.4196567830665519E-4</v>
      </c>
      <c r="AW577" s="75">
        <f t="shared" ca="1" si="94"/>
        <v>15.760111248749807</v>
      </c>
      <c r="AX577" s="75">
        <f t="shared" ca="1" si="95"/>
        <v>15.009631031120605</v>
      </c>
      <c r="AY577" s="75">
        <v>23.209926510318155</v>
      </c>
      <c r="AZ577" s="75">
        <v>34.371652569472339</v>
      </c>
    </row>
    <row r="578" spans="1:52" x14ac:dyDescent="0.25">
      <c r="A578" s="1">
        <v>525</v>
      </c>
      <c r="B578" s="62">
        <f t="shared" ca="1" si="96"/>
        <v>0.71804387356365995</v>
      </c>
      <c r="C578" s="75">
        <f t="shared" ca="1" si="97"/>
        <v>41.864055854093067</v>
      </c>
      <c r="D578" s="75">
        <v>42.439637656825766</v>
      </c>
      <c r="E578" s="75">
        <f t="shared" ca="1" si="98"/>
        <v>25.328003737129066</v>
      </c>
      <c r="F578" s="75">
        <v>26.567684331871444</v>
      </c>
      <c r="AU578" s="1">
        <v>561</v>
      </c>
      <c r="AV578" s="75">
        <f t="shared" ca="1" si="93"/>
        <v>0.22274944500715055</v>
      </c>
      <c r="AW578" s="75">
        <f t="shared" ca="1" si="94"/>
        <v>29.158901811455419</v>
      </c>
      <c r="AX578" s="75">
        <f t="shared" ca="1" si="95"/>
        <v>18.551455626186826</v>
      </c>
      <c r="AY578" s="75">
        <v>33.420308228470475</v>
      </c>
      <c r="AZ578" s="75">
        <v>28.2687813024917</v>
      </c>
    </row>
    <row r="579" spans="1:52" x14ac:dyDescent="0.25">
      <c r="A579" s="1">
        <v>526</v>
      </c>
      <c r="B579" s="62">
        <f t="shared" ca="1" si="96"/>
        <v>0.29239829565099473</v>
      </c>
      <c r="C579" s="75">
        <f t="shared" ca="1" si="97"/>
        <v>34.911907541100184</v>
      </c>
      <c r="D579" s="75">
        <v>40.870465867684928</v>
      </c>
      <c r="E579" s="75">
        <f t="shared" ca="1" si="98"/>
        <v>18.266804268951059</v>
      </c>
      <c r="F579" s="75">
        <v>16.287631526965352</v>
      </c>
      <c r="AU579" s="1">
        <v>562</v>
      </c>
      <c r="AV579" s="75">
        <f t="shared" ca="1" si="93"/>
        <v>0.55406259869724128</v>
      </c>
      <c r="AW579" s="75">
        <f t="shared" ca="1" si="94"/>
        <v>37.330614385357094</v>
      </c>
      <c r="AX579" s="75">
        <f t="shared" ca="1" si="95"/>
        <v>24.966436633177739</v>
      </c>
      <c r="AY579" s="75">
        <v>38.956234231849621</v>
      </c>
      <c r="AZ579" s="75">
        <v>30.114023139519553</v>
      </c>
    </row>
    <row r="580" spans="1:52" x14ac:dyDescent="0.25">
      <c r="A580" s="1">
        <v>527</v>
      </c>
      <c r="B580" s="62">
        <f t="shared" ca="1" si="96"/>
        <v>0.8259150491864381</v>
      </c>
      <c r="C580" s="75">
        <f t="shared" ca="1" si="97"/>
        <v>43.147060584640769</v>
      </c>
      <c r="D580" s="75">
        <v>24.899672621242708</v>
      </c>
      <c r="E580" s="75">
        <f t="shared" ca="1" si="98"/>
        <v>28.248964291304951</v>
      </c>
      <c r="F580" s="75">
        <v>19.485068212734681</v>
      </c>
      <c r="AU580" s="1">
        <v>563</v>
      </c>
      <c r="AV580" s="75">
        <f t="shared" ca="1" si="93"/>
        <v>0.38558489734190504</v>
      </c>
      <c r="AW580" s="75">
        <f t="shared" ca="1" si="94"/>
        <v>33.628644814041479</v>
      </c>
      <c r="AX580" s="75">
        <f t="shared" ca="1" si="95"/>
        <v>21.484609456947446</v>
      </c>
      <c r="AY580" s="75">
        <v>32.747751812199652</v>
      </c>
      <c r="AZ580" s="75">
        <v>17.503542478019334</v>
      </c>
    </row>
    <row r="581" spans="1:52" x14ac:dyDescent="0.25">
      <c r="A581" s="1">
        <v>528</v>
      </c>
      <c r="B581" s="62">
        <f t="shared" ca="1" si="96"/>
        <v>0.98620865227232535</v>
      </c>
      <c r="C581" s="75">
        <f t="shared" ca="1" si="97"/>
        <v>44.861447615712159</v>
      </c>
      <c r="D581" s="75">
        <v>38.935800373098573</v>
      </c>
      <c r="E581" s="75">
        <f t="shared" ca="1" si="98"/>
        <v>37.805673266375607</v>
      </c>
      <c r="F581" s="75">
        <v>16.753498737040573</v>
      </c>
      <c r="AU581" s="1">
        <v>564</v>
      </c>
      <c r="AV581" s="75">
        <f t="shared" ca="1" si="93"/>
        <v>0.98268892189571533</v>
      </c>
      <c r="AW581" s="75">
        <f t="shared" ca="1" si="94"/>
        <v>44.739200219678807</v>
      </c>
      <c r="AX581" s="75">
        <f t="shared" ca="1" si="95"/>
        <v>41.052852891789286</v>
      </c>
      <c r="AY581" s="75">
        <v>36.59385516062413</v>
      </c>
      <c r="AZ581" s="75">
        <v>30.857238930867517</v>
      </c>
    </row>
    <row r="582" spans="1:52" x14ac:dyDescent="0.25">
      <c r="A582" s="1">
        <v>529</v>
      </c>
      <c r="B582" s="62">
        <f t="shared" ca="1" si="96"/>
        <v>0.23089379932428344</v>
      </c>
      <c r="C582" s="75">
        <f t="shared" ca="1" si="97"/>
        <v>33.404555997822413</v>
      </c>
      <c r="D582" s="75">
        <v>34.974669385785525</v>
      </c>
      <c r="E582" s="75">
        <f t="shared" ca="1" si="98"/>
        <v>17.513674051801004</v>
      </c>
      <c r="F582" s="75">
        <v>15.729510005418256</v>
      </c>
      <c r="AU582" s="1">
        <v>565</v>
      </c>
      <c r="AV582" s="75">
        <f t="shared" ca="1" si="93"/>
        <v>0.73307127371132119</v>
      </c>
      <c r="AW582" s="75">
        <f t="shared" ca="1" si="94"/>
        <v>40.685874451538325</v>
      </c>
      <c r="AX582" s="75">
        <f t="shared" ca="1" si="95"/>
        <v>29.500456340272112</v>
      </c>
      <c r="AY582" s="75">
        <v>42.998811879665489</v>
      </c>
      <c r="AZ582" s="75">
        <v>19.67607755891731</v>
      </c>
    </row>
    <row r="583" spans="1:52" x14ac:dyDescent="0.25">
      <c r="A583" s="1">
        <v>530</v>
      </c>
      <c r="B583" s="62">
        <f t="shared" ca="1" si="96"/>
        <v>0.42008237591063946</v>
      </c>
      <c r="C583" s="75">
        <f t="shared" ca="1" si="97"/>
        <v>37.46808588154903</v>
      </c>
      <c r="D583" s="75">
        <v>38.985811676255985</v>
      </c>
      <c r="E583" s="75">
        <f t="shared" ca="1" si="98"/>
        <v>19.982531754872856</v>
      </c>
      <c r="F583" s="75">
        <v>20.536079820527931</v>
      </c>
      <c r="AU583" s="1">
        <v>566</v>
      </c>
      <c r="AV583" s="75">
        <f t="shared" ca="1" si="93"/>
        <v>0.81720534737177675</v>
      </c>
      <c r="AW583" s="75">
        <f t="shared" ca="1" si="94"/>
        <v>42.119823241212302</v>
      </c>
      <c r="AX583" s="75">
        <f t="shared" ca="1" si="95"/>
        <v>32.173652610138731</v>
      </c>
      <c r="AY583" s="75">
        <v>34.950156837219751</v>
      </c>
      <c r="AZ583" s="75">
        <v>23.189401332356145</v>
      </c>
    </row>
    <row r="584" spans="1:52" x14ac:dyDescent="0.25">
      <c r="A584" s="1">
        <v>531</v>
      </c>
      <c r="B584" s="62">
        <f t="shared" ca="1" si="96"/>
        <v>4.7530661132304863E-2</v>
      </c>
      <c r="C584" s="75">
        <f t="shared" ca="1" si="97"/>
        <v>25.867071882114075</v>
      </c>
      <c r="D584" s="75">
        <v>41.311853866621291</v>
      </c>
      <c r="E584" s="75">
        <f t="shared" ca="1" si="98"/>
        <v>15.48304253724562</v>
      </c>
      <c r="F584" s="75">
        <v>16.076609806661793</v>
      </c>
      <c r="AU584" s="1">
        <v>567</v>
      </c>
      <c r="AV584" s="75">
        <f t="shared" ca="1" si="93"/>
        <v>0.62217993950686723</v>
      </c>
      <c r="AW584" s="75">
        <f t="shared" ca="1" si="94"/>
        <v>38.663515071860743</v>
      </c>
      <c r="AX584" s="75">
        <f t="shared" ca="1" si="95"/>
        <v>26.559879218296331</v>
      </c>
      <c r="AY584" s="75">
        <v>36.543224260573595</v>
      </c>
      <c r="AZ584" s="75">
        <v>27.442306185182545</v>
      </c>
    </row>
    <row r="585" spans="1:52" x14ac:dyDescent="0.25">
      <c r="A585" s="1">
        <v>532</v>
      </c>
      <c r="B585" s="62">
        <f t="shared" ca="1" si="96"/>
        <v>0.48190957437458903</v>
      </c>
      <c r="C585" s="75">
        <f t="shared" ca="1" si="97"/>
        <v>38.520313510609611</v>
      </c>
      <c r="D585" s="75">
        <v>34.28471722822097</v>
      </c>
      <c r="E585" s="75">
        <f t="shared" ca="1" si="98"/>
        <v>20.905211957993213</v>
      </c>
      <c r="F585" s="75">
        <v>17.006500382628712</v>
      </c>
      <c r="AU585" s="1">
        <v>568</v>
      </c>
      <c r="AV585" s="75">
        <f t="shared" ca="1" si="93"/>
        <v>0.87919549680794606</v>
      </c>
      <c r="AW585" s="75">
        <f t="shared" ca="1" si="94"/>
        <v>43.129627568226908</v>
      </c>
      <c r="AX585" s="75">
        <f t="shared" ca="1" si="95"/>
        <v>34.57291733643352</v>
      </c>
      <c r="AY585" s="75">
        <v>39.598195397664249</v>
      </c>
      <c r="AZ585" s="75">
        <v>20.719535457398248</v>
      </c>
    </row>
    <row r="586" spans="1:52" x14ac:dyDescent="0.25">
      <c r="A586" s="1">
        <v>533</v>
      </c>
      <c r="B586" s="62">
        <f t="shared" ca="1" si="96"/>
        <v>0.80229739618738161</v>
      </c>
      <c r="C586" s="75">
        <f t="shared" ca="1" si="97"/>
        <v>42.876166444326941</v>
      </c>
      <c r="D586" s="75">
        <v>36.409012512173703</v>
      </c>
      <c r="E586" s="75">
        <f t="shared" ca="1" si="98"/>
        <v>27.523328714428605</v>
      </c>
      <c r="F586" s="75">
        <v>17.297394033536811</v>
      </c>
      <c r="AU586" s="1">
        <v>569</v>
      </c>
      <c r="AV586" s="75">
        <f t="shared" ca="1" si="93"/>
        <v>0.15939928348226384</v>
      </c>
      <c r="AW586" s="75">
        <f t="shared" ca="1" si="94"/>
        <v>26.977451946638627</v>
      </c>
      <c r="AX586" s="75">
        <f t="shared" ca="1" si="95"/>
        <v>17.494716055529214</v>
      </c>
      <c r="AY586" s="75">
        <v>34.448164801571735</v>
      </c>
      <c r="AZ586" s="75">
        <v>23.491356978982605</v>
      </c>
    </row>
    <row r="587" spans="1:52" x14ac:dyDescent="0.25">
      <c r="A587" s="1">
        <v>534</v>
      </c>
      <c r="B587" s="62">
        <f t="shared" ca="1" si="96"/>
        <v>0.67573656527735992</v>
      </c>
      <c r="C587" s="75">
        <f t="shared" ca="1" si="97"/>
        <v>41.325728297346622</v>
      </c>
      <c r="D587" s="75">
        <v>40.478771513441117</v>
      </c>
      <c r="E587" s="75">
        <f t="shared" ca="1" si="98"/>
        <v>24.389560749100021</v>
      </c>
      <c r="F587" s="75">
        <v>18.973958066381144</v>
      </c>
      <c r="AU587" s="1">
        <v>570</v>
      </c>
      <c r="AV587" s="75">
        <f t="shared" ca="1" si="93"/>
        <v>1.4416877416238094E-2</v>
      </c>
      <c r="AW587" s="75">
        <f t="shared" ca="1" si="94"/>
        <v>18.602109059233811</v>
      </c>
      <c r="AX587" s="75">
        <f t="shared" ca="1" si="95"/>
        <v>15.217038254643217</v>
      </c>
      <c r="AY587" s="75">
        <v>29.363009593678093</v>
      </c>
      <c r="AZ587" s="75">
        <v>18.87814738784218</v>
      </c>
    </row>
    <row r="588" spans="1:52" x14ac:dyDescent="0.25">
      <c r="A588" s="1">
        <v>535</v>
      </c>
      <c r="B588" s="62">
        <f t="shared" ca="1" si="96"/>
        <v>0.69658662713285591</v>
      </c>
      <c r="C588" s="75">
        <f t="shared" ca="1" si="97"/>
        <v>41.593753094545306</v>
      </c>
      <c r="D588" s="75">
        <v>35.222116226550924</v>
      </c>
      <c r="E588" s="75">
        <f t="shared" ca="1" si="98"/>
        <v>24.841131085214595</v>
      </c>
      <c r="F588" s="75">
        <v>27.380026790349948</v>
      </c>
      <c r="AU588" s="1">
        <v>571</v>
      </c>
      <c r="AV588" s="75">
        <f t="shared" ca="1" si="93"/>
        <v>0.35223348507016061</v>
      </c>
      <c r="AW588" s="75">
        <f t="shared" ca="1" si="94"/>
        <v>32.804778475542591</v>
      </c>
      <c r="AX588" s="75">
        <f t="shared" ca="1" si="95"/>
        <v>20.854816972388562</v>
      </c>
      <c r="AY588" s="75">
        <v>38.604091247433615</v>
      </c>
      <c r="AZ588" s="75">
        <v>24.421262606824097</v>
      </c>
    </row>
    <row r="589" spans="1:52" x14ac:dyDescent="0.25">
      <c r="A589" s="1">
        <v>536</v>
      </c>
      <c r="B589" s="62">
        <f t="shared" ca="1" si="96"/>
        <v>0.90168643015398475</v>
      </c>
      <c r="C589" s="75">
        <f t="shared" ca="1" si="97"/>
        <v>43.982761698947719</v>
      </c>
      <c r="D589" s="75">
        <v>32.934025059652598</v>
      </c>
      <c r="E589" s="75">
        <f t="shared" ca="1" si="98"/>
        <v>31.153954852312829</v>
      </c>
      <c r="F589" s="75">
        <v>37.237533283810357</v>
      </c>
      <c r="AU589" s="1">
        <v>572</v>
      </c>
      <c r="AV589" s="75">
        <f t="shared" ca="1" si="93"/>
        <v>0.41804896381423784</v>
      </c>
      <c r="AW589" s="75">
        <f t="shared" ca="1" si="94"/>
        <v>34.397011817102502</v>
      </c>
      <c r="AX589" s="75">
        <f t="shared" ca="1" si="95"/>
        <v>22.11428540405203</v>
      </c>
      <c r="AY589" s="75">
        <v>24.103249651353025</v>
      </c>
      <c r="AZ589" s="75">
        <v>20.234789927014418</v>
      </c>
    </row>
    <row r="590" spans="1:52" x14ac:dyDescent="0.25">
      <c r="A590" s="1">
        <v>537</v>
      </c>
      <c r="B590" s="62">
        <f t="shared" ca="1" si="96"/>
        <v>0.53194885762568478</v>
      </c>
      <c r="C590" s="75">
        <f t="shared" ca="1" si="97"/>
        <v>39.307738087759766</v>
      </c>
      <c r="D590" s="75">
        <v>22.868997025678162</v>
      </c>
      <c r="E590" s="75">
        <f t="shared" ca="1" si="98"/>
        <v>21.707343369043336</v>
      </c>
      <c r="F590" s="75">
        <v>26.53503938902136</v>
      </c>
      <c r="AU590" s="1">
        <v>573</v>
      </c>
      <c r="AV590" s="75">
        <f t="shared" ca="1" si="93"/>
        <v>0.7172547587312128</v>
      </c>
      <c r="AW590" s="75">
        <f t="shared" ca="1" si="94"/>
        <v>40.407268307673135</v>
      </c>
      <c r="AX590" s="75">
        <f t="shared" ca="1" si="95"/>
        <v>29.047861674938105</v>
      </c>
      <c r="AY590" s="75">
        <v>43.222148006311173</v>
      </c>
      <c r="AZ590" s="75">
        <v>17.707372226117904</v>
      </c>
    </row>
    <row r="591" spans="1:52" x14ac:dyDescent="0.25">
      <c r="A591" s="1">
        <v>538</v>
      </c>
      <c r="B591" s="62">
        <f t="shared" ca="1" si="96"/>
        <v>0.42159190728297535</v>
      </c>
      <c r="C591" s="75">
        <f t="shared" ca="1" si="97"/>
        <v>37.494966114447834</v>
      </c>
      <c r="D591" s="75">
        <v>42.503515561229705</v>
      </c>
      <c r="E591" s="75">
        <f t="shared" ca="1" si="98"/>
        <v>20.004257523227182</v>
      </c>
      <c r="F591" s="75">
        <v>30.18441940687142</v>
      </c>
      <c r="AU591" s="1">
        <v>574</v>
      </c>
      <c r="AV591" s="75">
        <f t="shared" ca="1" si="93"/>
        <v>1.6008466948459477E-2</v>
      </c>
      <c r="AW591" s="75">
        <f t="shared" ca="1" si="94"/>
        <v>18.795737115978071</v>
      </c>
      <c r="AX591" s="75">
        <f t="shared" ca="1" si="95"/>
        <v>15.241095790564021</v>
      </c>
      <c r="AY591" s="75">
        <v>18.818812818993862</v>
      </c>
      <c r="AZ591" s="75">
        <v>15.183894393439559</v>
      </c>
    </row>
    <row r="592" spans="1:52" x14ac:dyDescent="0.25">
      <c r="A592" s="1">
        <v>539</v>
      </c>
      <c r="B592" s="62">
        <f t="shared" ca="1" si="96"/>
        <v>0.48111851325037502</v>
      </c>
      <c r="C592" s="75">
        <f t="shared" ca="1" si="97"/>
        <v>38.507436824053727</v>
      </c>
      <c r="D592" s="75">
        <v>44.909916897107053</v>
      </c>
      <c r="E592" s="75">
        <f t="shared" ca="1" si="98"/>
        <v>20.89295492305779</v>
      </c>
      <c r="F592" s="75">
        <v>17.596210001083726</v>
      </c>
      <c r="AU592" s="1">
        <v>575</v>
      </c>
      <c r="AV592" s="75">
        <f t="shared" ca="1" si="93"/>
        <v>0.37063618754595695</v>
      </c>
      <c r="AW592" s="75">
        <f t="shared" ca="1" si="94"/>
        <v>33.263969141217942</v>
      </c>
      <c r="AX592" s="75">
        <f t="shared" ca="1" si="95"/>
        <v>21.200264051703456</v>
      </c>
      <c r="AY592" s="75">
        <v>40.498935971780824</v>
      </c>
      <c r="AZ592" s="75">
        <v>21.790169037674723</v>
      </c>
    </row>
    <row r="593" spans="1:52" x14ac:dyDescent="0.25">
      <c r="A593" s="1">
        <v>540</v>
      </c>
      <c r="B593" s="62">
        <f t="shared" ca="1" si="96"/>
        <v>0.87245871446856793</v>
      </c>
      <c r="C593" s="75">
        <f t="shared" ca="1" si="97"/>
        <v>43.666161923202075</v>
      </c>
      <c r="D593" s="75">
        <v>31.02626596471849</v>
      </c>
      <c r="E593" s="75">
        <f t="shared" ca="1" si="98"/>
        <v>29.899029769593827</v>
      </c>
      <c r="F593" s="75">
        <v>31.035028125003912</v>
      </c>
      <c r="AU593" s="1">
        <v>576</v>
      </c>
      <c r="AV593" s="75">
        <f t="shared" ca="1" si="93"/>
        <v>0.17948941464761781</v>
      </c>
      <c r="AW593" s="75">
        <f t="shared" ca="1" si="94"/>
        <v>27.709857323465751</v>
      </c>
      <c r="AX593" s="75">
        <f t="shared" ca="1" si="95"/>
        <v>17.825388193809577</v>
      </c>
      <c r="AY593" s="75">
        <v>29.887773182666244</v>
      </c>
      <c r="AZ593" s="75">
        <v>34.859048481277604</v>
      </c>
    </row>
    <row r="594" spans="1:52" x14ac:dyDescent="0.25">
      <c r="A594" s="1">
        <v>541</v>
      </c>
      <c r="B594" s="62">
        <f t="shared" ca="1" si="96"/>
        <v>2.3095070848851984E-3</v>
      </c>
      <c r="C594" s="75">
        <f t="shared" ca="1" si="97"/>
        <v>18.965467130078064</v>
      </c>
      <c r="D594" s="75">
        <v>43.781659393207065</v>
      </c>
      <c r="E594" s="75">
        <f t="shared" ca="1" si="98"/>
        <v>15.023112873105994</v>
      </c>
      <c r="F594" s="75">
        <v>16.332191995223525</v>
      </c>
      <c r="AU594" s="1">
        <v>577</v>
      </c>
      <c r="AV594" s="75">
        <f t="shared" ca="1" si="93"/>
        <v>0.27839698614052311</v>
      </c>
      <c r="AW594" s="75">
        <f t="shared" ca="1" si="94"/>
        <v>30.829001469659126</v>
      </c>
      <c r="AX594" s="75">
        <f t="shared" ca="1" si="95"/>
        <v>19.515834083228675</v>
      </c>
      <c r="AY594" s="75">
        <v>33.469308312201996</v>
      </c>
      <c r="AZ594" s="75">
        <v>30.638422805910189</v>
      </c>
    </row>
    <row r="595" spans="1:52" x14ac:dyDescent="0.25">
      <c r="A595" s="1">
        <v>542</v>
      </c>
      <c r="B595" s="62">
        <f t="shared" ca="1" si="96"/>
        <v>0.21034984106781174</v>
      </c>
      <c r="C595" s="75">
        <f t="shared" ca="1" si="97"/>
        <v>32.84166240284776</v>
      </c>
      <c r="D595" s="75">
        <v>44.511541363026687</v>
      </c>
      <c r="E595" s="75">
        <f t="shared" ca="1" si="98"/>
        <v>17.271087940190903</v>
      </c>
      <c r="F595" s="75">
        <v>18.902900678271223</v>
      </c>
      <c r="AU595" s="1">
        <v>578</v>
      </c>
      <c r="AV595" s="75">
        <f t="shared" ref="AV595:AV658" ca="1" si="99">RAND()</f>
        <v>0.35842994305362275</v>
      </c>
      <c r="AW595" s="75">
        <f t="shared" ref="AW595:AW658" ca="1" si="100">$R$2+($R$3-$R$2)*SQRT(AV595)</f>
        <v>32.960705686254656</v>
      </c>
      <c r="AX595" s="75">
        <f t="shared" ref="AX595:AX658" ca="1" si="101">$R$3-($R$3-$R$2)*SQRT(1-AV595)</f>
        <v>20.970579464919687</v>
      </c>
      <c r="AY595" s="75">
        <v>43.285147572234081</v>
      </c>
      <c r="AZ595" s="75">
        <v>20.588199811849012</v>
      </c>
    </row>
    <row r="596" spans="1:52" x14ac:dyDescent="0.25">
      <c r="A596" s="1">
        <v>543</v>
      </c>
      <c r="B596" s="62">
        <f t="shared" ca="1" si="96"/>
        <v>0.27582771745309442</v>
      </c>
      <c r="C596" s="75">
        <f t="shared" ca="1" si="97"/>
        <v>34.5284252295736</v>
      </c>
      <c r="D596" s="75">
        <v>36.073146113792959</v>
      </c>
      <c r="E596" s="75">
        <f t="shared" ca="1" si="98"/>
        <v>18.059733504120537</v>
      </c>
      <c r="F596" s="75">
        <v>22.954848615389427</v>
      </c>
      <c r="AU596" s="1">
        <v>579</v>
      </c>
      <c r="AV596" s="75">
        <f t="shared" ca="1" si="99"/>
        <v>0.96851830948998796</v>
      </c>
      <c r="AW596" s="75">
        <f t="shared" ca="1" si="100"/>
        <v>44.523998349495095</v>
      </c>
      <c r="AX596" s="75">
        <f t="shared" ca="1" si="101"/>
        <v>39.677075854475206</v>
      </c>
      <c r="AY596" s="75">
        <v>37.919659606967386</v>
      </c>
      <c r="AZ596" s="75">
        <v>31.474545475528878</v>
      </c>
    </row>
    <row r="597" spans="1:52" x14ac:dyDescent="0.25">
      <c r="A597" s="1">
        <v>544</v>
      </c>
      <c r="B597" s="62">
        <f t="shared" ca="1" si="96"/>
        <v>0.7500092324055232</v>
      </c>
      <c r="C597" s="75">
        <f t="shared" ca="1" si="97"/>
        <v>42.25692073465116</v>
      </c>
      <c r="D597" s="75">
        <v>40.516295455039071</v>
      </c>
      <c r="E597" s="75">
        <f t="shared" ca="1" si="98"/>
        <v>26.101416896481954</v>
      </c>
      <c r="F597" s="75">
        <v>22.948680013632377</v>
      </c>
      <c r="AU597" s="1">
        <v>580</v>
      </c>
      <c r="AV597" s="75">
        <f t="shared" ca="1" si="99"/>
        <v>2.6352372919488332E-2</v>
      </c>
      <c r="AW597" s="75">
        <f t="shared" ca="1" si="100"/>
        <v>19.870024191679082</v>
      </c>
      <c r="AX597" s="75">
        <f t="shared" ca="1" si="101"/>
        <v>15.397924661056944</v>
      </c>
      <c r="AY597" s="75">
        <v>36.142573755277041</v>
      </c>
      <c r="AZ597" s="75">
        <v>37.059114592407312</v>
      </c>
    </row>
    <row r="598" spans="1:52" x14ac:dyDescent="0.25">
      <c r="A598" s="1">
        <v>545</v>
      </c>
      <c r="B598" s="62">
        <f t="shared" ca="1" si="96"/>
        <v>0.87346290494792089</v>
      </c>
      <c r="C598" s="75">
        <f t="shared" ca="1" si="97"/>
        <v>43.677155853049655</v>
      </c>
      <c r="D598" s="75">
        <v>40.384741271047048</v>
      </c>
      <c r="E598" s="75">
        <f t="shared" ca="1" si="98"/>
        <v>29.938766507435339</v>
      </c>
      <c r="F598" s="75">
        <v>18.231515104054345</v>
      </c>
      <c r="AU598" s="1">
        <v>581</v>
      </c>
      <c r="AV598" s="75">
        <f t="shared" ca="1" si="99"/>
        <v>0.52824045242147</v>
      </c>
      <c r="AW598" s="75">
        <f t="shared" ca="1" si="100"/>
        <v>36.804045660824571</v>
      </c>
      <c r="AX598" s="75">
        <f t="shared" ca="1" si="101"/>
        <v>24.394573704466172</v>
      </c>
      <c r="AY598" s="75">
        <v>42.652256887498595</v>
      </c>
      <c r="AZ598" s="75">
        <v>22.542461884705158</v>
      </c>
    </row>
    <row r="599" spans="1:52" x14ac:dyDescent="0.25">
      <c r="A599" s="1">
        <v>546</v>
      </c>
      <c r="B599" s="62">
        <f t="shared" ca="1" si="96"/>
        <v>0.49265876616025039</v>
      </c>
      <c r="C599" s="75">
        <f t="shared" ca="1" si="97"/>
        <v>38.693905918480183</v>
      </c>
      <c r="D599" s="75">
        <v>42.830003834311576</v>
      </c>
      <c r="E599" s="75">
        <f t="shared" ca="1" si="98"/>
        <v>21.073015129703563</v>
      </c>
      <c r="F599" s="75">
        <v>26.012023669420962</v>
      </c>
      <c r="AU599" s="1">
        <v>582</v>
      </c>
      <c r="AV599" s="75">
        <f t="shared" ca="1" si="99"/>
        <v>0.60038229327712078</v>
      </c>
      <c r="AW599" s="75">
        <f t="shared" ca="1" si="100"/>
        <v>38.24530197587049</v>
      </c>
      <c r="AX599" s="75">
        <f t="shared" ca="1" si="101"/>
        <v>26.035403087579446</v>
      </c>
      <c r="AY599" s="75">
        <v>34.21758462117316</v>
      </c>
      <c r="AZ599" s="75">
        <v>28.619110089256957</v>
      </c>
    </row>
    <row r="600" spans="1:52" x14ac:dyDescent="0.25">
      <c r="A600" s="1">
        <v>547</v>
      </c>
      <c r="B600" s="62">
        <f t="shared" ca="1" si="96"/>
        <v>0.97436102557198956</v>
      </c>
      <c r="C600" s="75">
        <f t="shared" ca="1" si="97"/>
        <v>44.74138731093727</v>
      </c>
      <c r="D600" s="75">
        <v>33.740899819846177</v>
      </c>
      <c r="E600" s="75">
        <f t="shared" ca="1" si="98"/>
        <v>36.153839708995726</v>
      </c>
      <c r="F600" s="75">
        <v>24.987199255879275</v>
      </c>
      <c r="AU600" s="1">
        <v>583</v>
      </c>
      <c r="AV600" s="75">
        <f t="shared" ca="1" si="99"/>
        <v>0.16088665735855467</v>
      </c>
      <c r="AW600" s="75">
        <f t="shared" ca="1" si="100"/>
        <v>27.03320371400315</v>
      </c>
      <c r="AX600" s="75">
        <f t="shared" ca="1" si="101"/>
        <v>17.519060998988756</v>
      </c>
      <c r="AY600" s="75">
        <v>39.866712862279527</v>
      </c>
      <c r="AZ600" s="75">
        <v>27.73298692025881</v>
      </c>
    </row>
    <row r="601" spans="1:52" x14ac:dyDescent="0.25">
      <c r="A601" s="1">
        <v>548</v>
      </c>
      <c r="B601" s="62">
        <f t="shared" ca="1" si="96"/>
        <v>0.19436619133761779</v>
      </c>
      <c r="C601" s="75">
        <f t="shared" ca="1" si="97"/>
        <v>32.37780139829939</v>
      </c>
      <c r="D601" s="75">
        <v>44.287232451673923</v>
      </c>
      <c r="E601" s="75">
        <f t="shared" ca="1" si="98"/>
        <v>17.085245303848609</v>
      </c>
      <c r="F601" s="75">
        <v>24.983570168627491</v>
      </c>
      <c r="AU601" s="1">
        <v>584</v>
      </c>
      <c r="AV601" s="75">
        <f t="shared" ca="1" si="99"/>
        <v>0.39109892431034055</v>
      </c>
      <c r="AW601" s="75">
        <f t="shared" ca="1" si="100"/>
        <v>33.76137073561808</v>
      </c>
      <c r="AX601" s="75">
        <f t="shared" ca="1" si="101"/>
        <v>21.590365912285311</v>
      </c>
      <c r="AY601" s="75">
        <v>39.20299694502701</v>
      </c>
      <c r="AZ601" s="75">
        <v>23.726050465358099</v>
      </c>
    </row>
    <row r="602" spans="1:52" x14ac:dyDescent="0.25">
      <c r="A602" s="1">
        <v>549</v>
      </c>
      <c r="B602" s="62">
        <f t="shared" ca="1" si="96"/>
        <v>0.8525065947981133</v>
      </c>
      <c r="C602" s="75">
        <f t="shared" ca="1" si="97"/>
        <v>43.44595402676434</v>
      </c>
      <c r="D602" s="75">
        <v>38.596338099971447</v>
      </c>
      <c r="E602" s="75">
        <f t="shared" ca="1" si="98"/>
        <v>29.149409157418532</v>
      </c>
      <c r="F602" s="75">
        <v>39.400102361860114</v>
      </c>
      <c r="AU602" s="1">
        <v>585</v>
      </c>
      <c r="AV602" s="75">
        <f t="shared" ca="1" si="99"/>
        <v>0.18348647761619163</v>
      </c>
      <c r="AW602" s="75">
        <f t="shared" ca="1" si="100"/>
        <v>27.850596478551978</v>
      </c>
      <c r="AX602" s="75">
        <f t="shared" ca="1" si="101"/>
        <v>17.891658661116363</v>
      </c>
      <c r="AY602" s="75">
        <v>31.975843790906353</v>
      </c>
      <c r="AZ602" s="75">
        <v>16.672855122726528</v>
      </c>
    </row>
    <row r="603" spans="1:52" x14ac:dyDescent="0.25">
      <c r="A603" s="1">
        <v>550</v>
      </c>
      <c r="B603" s="62">
        <f t="shared" ca="1" si="96"/>
        <v>0.54817545795425093</v>
      </c>
      <c r="C603" s="75">
        <f t="shared" ca="1" si="97"/>
        <v>39.552428260198624</v>
      </c>
      <c r="D603" s="75">
        <v>44.95468749598102</v>
      </c>
      <c r="E603" s="75">
        <f t="shared" ca="1" si="98"/>
        <v>21.979688619561674</v>
      </c>
      <c r="F603" s="75">
        <v>22.043894109086914</v>
      </c>
      <c r="AU603" s="1">
        <v>586</v>
      </c>
      <c r="AV603" s="75">
        <f t="shared" ca="1" si="99"/>
        <v>0.78757414208961962</v>
      </c>
      <c r="AW603" s="75">
        <f t="shared" ca="1" si="100"/>
        <v>41.623612224502097</v>
      </c>
      <c r="AX603" s="75">
        <f t="shared" ca="1" si="101"/>
        <v>31.17309607615131</v>
      </c>
      <c r="AY603" s="75">
        <v>28.326771755769443</v>
      </c>
      <c r="AZ603" s="75">
        <v>23.205906214798656</v>
      </c>
    </row>
    <row r="604" spans="1:52" x14ac:dyDescent="0.25">
      <c r="A604" s="1">
        <v>551</v>
      </c>
      <c r="B604" s="62">
        <f t="shared" ca="1" si="96"/>
        <v>0.474934880413313</v>
      </c>
      <c r="C604" s="75">
        <f t="shared" ca="1" si="97"/>
        <v>38.406291543177986</v>
      </c>
      <c r="D604" s="75">
        <v>42.345408195571665</v>
      </c>
      <c r="E604" s="75">
        <f t="shared" ca="1" si="98"/>
        <v>20.797569724271362</v>
      </c>
      <c r="F604" s="75">
        <v>23.085911807631142</v>
      </c>
      <c r="AU604" s="1">
        <v>587</v>
      </c>
      <c r="AV604" s="75">
        <f t="shared" ca="1" si="99"/>
        <v>0.334712816430903</v>
      </c>
      <c r="AW604" s="75">
        <f t="shared" ca="1" si="100"/>
        <v>32.356311093887797</v>
      </c>
      <c r="AX604" s="75">
        <f t="shared" ca="1" si="101"/>
        <v>20.530458418429916</v>
      </c>
      <c r="AY604" s="75">
        <v>41.672008185565318</v>
      </c>
      <c r="AZ604" s="75">
        <v>24.66870487897118</v>
      </c>
    </row>
    <row r="605" spans="1:52" x14ac:dyDescent="0.25">
      <c r="A605" s="1">
        <v>552</v>
      </c>
      <c r="B605" s="62">
        <f t="shared" ca="1" si="96"/>
        <v>0.49216119997344088</v>
      </c>
      <c r="C605" s="75">
        <f t="shared" ca="1" si="97"/>
        <v>38.685926590553279</v>
      </c>
      <c r="D605" s="75">
        <v>35.750881866557364</v>
      </c>
      <c r="E605" s="75">
        <f t="shared" ca="1" si="98"/>
        <v>21.065195692482025</v>
      </c>
      <c r="F605" s="75">
        <v>26.921332814602188</v>
      </c>
      <c r="AU605" s="1">
        <v>588</v>
      </c>
      <c r="AV605" s="75">
        <f t="shared" ca="1" si="99"/>
        <v>0.951560488714152</v>
      </c>
      <c r="AW605" s="75">
        <f t="shared" ca="1" si="100"/>
        <v>44.264388595061007</v>
      </c>
      <c r="AX605" s="75">
        <f t="shared" ca="1" si="101"/>
        <v>38.397306598268912</v>
      </c>
      <c r="AY605" s="75">
        <v>22.97389481459189</v>
      </c>
      <c r="AZ605" s="75">
        <v>23.174427834371542</v>
      </c>
    </row>
    <row r="606" spans="1:52" x14ac:dyDescent="0.25">
      <c r="A606" s="1">
        <v>553</v>
      </c>
      <c r="B606" s="62">
        <f t="shared" ca="1" si="96"/>
        <v>0.34058275964640616</v>
      </c>
      <c r="C606" s="75">
        <f t="shared" ca="1" si="97"/>
        <v>35.950552223091819</v>
      </c>
      <c r="D606" s="75">
        <v>37.228542629533976</v>
      </c>
      <c r="E606" s="75">
        <f t="shared" ca="1" si="98"/>
        <v>18.887926838672676</v>
      </c>
      <c r="F606" s="75">
        <v>34.259712457235366</v>
      </c>
      <c r="AU606" s="1">
        <v>589</v>
      </c>
      <c r="AV606" s="75">
        <f t="shared" ca="1" si="99"/>
        <v>0.87060757726097537</v>
      </c>
      <c r="AW606" s="75">
        <f t="shared" ca="1" si="100"/>
        <v>42.991906321915224</v>
      </c>
      <c r="AX606" s="75">
        <f t="shared" ca="1" si="101"/>
        <v>34.208652518562744</v>
      </c>
      <c r="AY606" s="75">
        <v>25.335266818130535</v>
      </c>
      <c r="AZ606" s="75">
        <v>31.893884075015603</v>
      </c>
    </row>
    <row r="607" spans="1:52" x14ac:dyDescent="0.25">
      <c r="A607" s="1">
        <v>554</v>
      </c>
      <c r="B607" s="62">
        <f t="shared" ca="1" si="96"/>
        <v>0.38693788424575115</v>
      </c>
      <c r="C607" s="75">
        <f t="shared" ca="1" si="97"/>
        <v>36.86091516679047</v>
      </c>
      <c r="D607" s="75">
        <v>43.833791937570112</v>
      </c>
      <c r="E607" s="75">
        <f t="shared" ca="1" si="98"/>
        <v>19.514719695839322</v>
      </c>
      <c r="F607" s="75">
        <v>24.438332875483304</v>
      </c>
      <c r="AU607" s="1">
        <v>590</v>
      </c>
      <c r="AV607" s="75">
        <f t="shared" ca="1" si="99"/>
        <v>0.57963041142057159</v>
      </c>
      <c r="AW607" s="75">
        <f t="shared" ca="1" si="100"/>
        <v>37.840038753875056</v>
      </c>
      <c r="AX607" s="75">
        <f t="shared" ca="1" si="101"/>
        <v>25.549225472452633</v>
      </c>
      <c r="AY607" s="75">
        <v>44.76390653440501</v>
      </c>
      <c r="AZ607" s="75">
        <v>18.891926659203278</v>
      </c>
    </row>
    <row r="608" spans="1:52" x14ac:dyDescent="0.25">
      <c r="A608" s="1">
        <v>555</v>
      </c>
      <c r="B608" s="62">
        <f t="shared" ca="1" si="96"/>
        <v>0.40122435618968733</v>
      </c>
      <c r="C608" s="75">
        <f t="shared" ca="1" si="97"/>
        <v>37.12671885414909</v>
      </c>
      <c r="D608" s="75">
        <v>28.48118048260319</v>
      </c>
      <c r="E608" s="75">
        <f t="shared" ca="1" si="98"/>
        <v>19.714242794551563</v>
      </c>
      <c r="F608" s="75">
        <v>15.917950147739141</v>
      </c>
      <c r="AU608" s="1">
        <v>591</v>
      </c>
      <c r="AV608" s="75">
        <f t="shared" ca="1" si="99"/>
        <v>0.90357394732416196</v>
      </c>
      <c r="AW608" s="75">
        <f t="shared" ca="1" si="100"/>
        <v>43.51695202141606</v>
      </c>
      <c r="AX608" s="75">
        <f t="shared" ca="1" si="101"/>
        <v>35.684236616988699</v>
      </c>
      <c r="AY608" s="75">
        <v>35.321959273720708</v>
      </c>
      <c r="AZ608" s="75">
        <v>16.176987147609488</v>
      </c>
    </row>
    <row r="609" spans="1:52" x14ac:dyDescent="0.25">
      <c r="A609" s="1">
        <v>556</v>
      </c>
      <c r="B609" s="62">
        <f t="shared" ca="1" si="96"/>
        <v>0.78378290644033211</v>
      </c>
      <c r="C609" s="75">
        <f t="shared" ca="1" si="97"/>
        <v>42.6600642104505</v>
      </c>
      <c r="D609" s="75">
        <v>33.953533659192544</v>
      </c>
      <c r="E609" s="75">
        <f t="shared" ca="1" si="98"/>
        <v>26.993971642517607</v>
      </c>
      <c r="F609" s="75">
        <v>26.109875485832024</v>
      </c>
      <c r="AU609" s="1">
        <v>592</v>
      </c>
      <c r="AV609" s="75">
        <f t="shared" ca="1" si="99"/>
        <v>0.81794832237894521</v>
      </c>
      <c r="AW609" s="75">
        <f t="shared" ca="1" si="100"/>
        <v>42.132148645860148</v>
      </c>
      <c r="AX609" s="75">
        <f t="shared" ca="1" si="101"/>
        <v>32.199745711160688</v>
      </c>
      <c r="AY609" s="75">
        <v>29.948357255492411</v>
      </c>
      <c r="AZ609" s="75">
        <v>39.599989064545582</v>
      </c>
    </row>
    <row r="610" spans="1:52" x14ac:dyDescent="0.25">
      <c r="A610" s="1">
        <v>557</v>
      </c>
      <c r="B610" s="62">
        <f t="shared" ca="1" si="96"/>
        <v>0.42633611509878477</v>
      </c>
      <c r="C610" s="75">
        <f t="shared" ca="1" si="97"/>
        <v>37.579030793792008</v>
      </c>
      <c r="D610" s="75">
        <v>30.230201797013777</v>
      </c>
      <c r="E610" s="75">
        <f t="shared" ca="1" si="98"/>
        <v>20.07278509189117</v>
      </c>
      <c r="F610" s="75">
        <v>16.686992272413889</v>
      </c>
      <c r="AU610" s="1">
        <v>593</v>
      </c>
      <c r="AV610" s="75">
        <f t="shared" ca="1" si="99"/>
        <v>0.56196734657907976</v>
      </c>
      <c r="AW610" s="75">
        <f t="shared" ca="1" si="100"/>
        <v>37.489344408434228</v>
      </c>
      <c r="AX610" s="75">
        <f t="shared" ca="1" si="101"/>
        <v>25.144789397268326</v>
      </c>
      <c r="AY610" s="75">
        <v>38.482833126413645</v>
      </c>
      <c r="AZ610" s="75">
        <v>21.910226433824654</v>
      </c>
    </row>
    <row r="611" spans="1:52" x14ac:dyDescent="0.25">
      <c r="A611" s="1">
        <v>558</v>
      </c>
      <c r="B611" s="62">
        <f t="shared" ca="1" si="96"/>
        <v>0.22912545996112332</v>
      </c>
      <c r="C611" s="75">
        <f t="shared" ca="1" si="97"/>
        <v>33.357450732203787</v>
      </c>
      <c r="D611" s="75">
        <v>32.536563267187802</v>
      </c>
      <c r="E611" s="75">
        <f t="shared" ca="1" si="98"/>
        <v>17.492624532076043</v>
      </c>
      <c r="F611" s="75">
        <v>19.332809525666679</v>
      </c>
      <c r="AU611" s="1">
        <v>594</v>
      </c>
      <c r="AV611" s="75">
        <f t="shared" ca="1" si="99"/>
        <v>0.35498170788337924</v>
      </c>
      <c r="AW611" s="75">
        <f t="shared" ca="1" si="100"/>
        <v>32.874102413688959</v>
      </c>
      <c r="AX611" s="75">
        <f t="shared" ca="1" si="101"/>
        <v>20.906090750877336</v>
      </c>
      <c r="AY611" s="75">
        <v>41.744554005389958</v>
      </c>
      <c r="AZ611" s="75">
        <v>37.819351476454997</v>
      </c>
    </row>
    <row r="612" spans="1:52" x14ac:dyDescent="0.25">
      <c r="A612" s="1">
        <v>559</v>
      </c>
      <c r="B612" s="62">
        <f t="shared" ca="1" si="96"/>
        <v>0.73670565379872555</v>
      </c>
      <c r="C612" s="75">
        <f t="shared" ca="1" si="97"/>
        <v>42.094798297460805</v>
      </c>
      <c r="D612" s="75">
        <v>41.803112008106417</v>
      </c>
      <c r="E612" s="75">
        <f t="shared" ca="1" si="98"/>
        <v>25.771956356613696</v>
      </c>
      <c r="F612" s="75">
        <v>31.25736704779013</v>
      </c>
      <c r="AU612" s="1">
        <v>595</v>
      </c>
      <c r="AV612" s="75">
        <f t="shared" ca="1" si="99"/>
        <v>0.15919100473271142</v>
      </c>
      <c r="AW612" s="75">
        <f t="shared" ca="1" si="100"/>
        <v>26.969624232173718</v>
      </c>
      <c r="AX612" s="75">
        <f t="shared" ca="1" si="101"/>
        <v>17.491308723595015</v>
      </c>
      <c r="AY612" s="75">
        <v>37.494991460291082</v>
      </c>
      <c r="AZ612" s="75">
        <v>38.219300147367854</v>
      </c>
    </row>
    <row r="613" spans="1:52" x14ac:dyDescent="0.25">
      <c r="A613" s="1">
        <v>560</v>
      </c>
      <c r="B613" s="62">
        <f t="shared" ca="1" si="96"/>
        <v>0.78373104812233374</v>
      </c>
      <c r="C613" s="75">
        <f t="shared" ca="1" si="97"/>
        <v>42.659454162255429</v>
      </c>
      <c r="D613" s="75">
        <v>44.234819273302776</v>
      </c>
      <c r="E613" s="75">
        <f t="shared" ca="1" si="98"/>
        <v>26.992532213151083</v>
      </c>
      <c r="F613" s="75">
        <v>17.869914376862006</v>
      </c>
      <c r="AU613" s="1">
        <v>596</v>
      </c>
      <c r="AV613" s="75">
        <f t="shared" ca="1" si="99"/>
        <v>0.22105027379584274</v>
      </c>
      <c r="AW613" s="75">
        <f t="shared" ca="1" si="100"/>
        <v>29.104795156834378</v>
      </c>
      <c r="AX613" s="75">
        <f t="shared" ca="1" si="101"/>
        <v>18.522561423284511</v>
      </c>
      <c r="AY613" s="75">
        <v>39.520426628242447</v>
      </c>
      <c r="AZ613" s="75">
        <v>37.724370153890952</v>
      </c>
    </row>
    <row r="614" spans="1:52" x14ac:dyDescent="0.25">
      <c r="A614" s="1">
        <v>561</v>
      </c>
      <c r="B614" s="62">
        <f t="shared" ca="1" si="96"/>
        <v>0.24000032872279864</v>
      </c>
      <c r="C614" s="75">
        <f t="shared" ca="1" si="97"/>
        <v>33.643403547537311</v>
      </c>
      <c r="D614" s="75">
        <v>29.058079665367607</v>
      </c>
      <c r="E614" s="75">
        <f t="shared" ca="1" si="98"/>
        <v>17.622588134863307</v>
      </c>
      <c r="F614" s="75">
        <v>28.181055774800257</v>
      </c>
      <c r="AU614" s="1">
        <v>597</v>
      </c>
      <c r="AV614" s="75">
        <f t="shared" ca="1" si="99"/>
        <v>1.7647115628240728E-2</v>
      </c>
      <c r="AW614" s="75">
        <f t="shared" ca="1" si="100"/>
        <v>18.985273399080249</v>
      </c>
      <c r="AX614" s="75">
        <f t="shared" ca="1" si="101"/>
        <v>15.265884981479886</v>
      </c>
      <c r="AY614" s="75">
        <v>23.658834395230699</v>
      </c>
      <c r="AZ614" s="75">
        <v>16.169048540927932</v>
      </c>
    </row>
    <row r="615" spans="1:52" x14ac:dyDescent="0.25">
      <c r="A615" s="1">
        <v>562</v>
      </c>
      <c r="B615" s="62">
        <f t="shared" ca="1" si="96"/>
        <v>0.46279859582785743</v>
      </c>
      <c r="C615" s="75">
        <f t="shared" ca="1" si="97"/>
        <v>38.205197314191537</v>
      </c>
      <c r="D615" s="75">
        <v>42.231499620009366</v>
      </c>
      <c r="E615" s="75">
        <f t="shared" ca="1" si="98"/>
        <v>20.612517667318805</v>
      </c>
      <c r="F615" s="75">
        <v>22.246025543669365</v>
      </c>
      <c r="AU615" s="1">
        <v>598</v>
      </c>
      <c r="AV615" s="75">
        <f t="shared" ca="1" si="99"/>
        <v>9.6842517647336424E-2</v>
      </c>
      <c r="AW615" s="75">
        <f t="shared" ca="1" si="100"/>
        <v>24.335859140036487</v>
      </c>
      <c r="AX615" s="75">
        <f t="shared" ca="1" si="101"/>
        <v>16.489620589732635</v>
      </c>
      <c r="AY615" s="75">
        <v>37.765873982907891</v>
      </c>
      <c r="AZ615" s="75">
        <v>29.431108890837553</v>
      </c>
    </row>
    <row r="616" spans="1:52" x14ac:dyDescent="0.25">
      <c r="A616" s="1">
        <v>563</v>
      </c>
      <c r="B616" s="62">
        <f t="shared" ca="1" si="96"/>
        <v>0.90904705567265731</v>
      </c>
      <c r="C616" s="75">
        <f t="shared" ca="1" si="97"/>
        <v>44.061411874023896</v>
      </c>
      <c r="D616" s="75">
        <v>26.228626785178321</v>
      </c>
      <c r="E616" s="75">
        <f t="shared" ca="1" si="98"/>
        <v>31.508501929585503</v>
      </c>
      <c r="F616" s="75">
        <v>19.215339746054418</v>
      </c>
      <c r="AU616" s="1">
        <v>599</v>
      </c>
      <c r="AV616" s="75">
        <f t="shared" ca="1" si="99"/>
        <v>0.30159844172400252</v>
      </c>
      <c r="AW616" s="75">
        <f t="shared" ca="1" si="100"/>
        <v>31.475393699441668</v>
      </c>
      <c r="AX616" s="75">
        <f t="shared" ca="1" si="101"/>
        <v>19.928873131660044</v>
      </c>
      <c r="AY616" s="75">
        <v>39.47585040145438</v>
      </c>
      <c r="AZ616" s="75">
        <v>32.303948996089275</v>
      </c>
    </row>
    <row r="617" spans="1:52" x14ac:dyDescent="0.25">
      <c r="A617" s="1">
        <v>564</v>
      </c>
      <c r="B617" s="62">
        <f t="shared" ca="1" si="96"/>
        <v>0.29895228185135458</v>
      </c>
      <c r="C617" s="75">
        <f t="shared" ca="1" si="97"/>
        <v>35.059581998000397</v>
      </c>
      <c r="D617" s="75">
        <v>43.315124222971143</v>
      </c>
      <c r="E617" s="75">
        <f t="shared" ca="1" si="98"/>
        <v>18.349596956340701</v>
      </c>
      <c r="F617" s="75">
        <v>17.709066024632268</v>
      </c>
      <c r="AU617" s="1">
        <v>600</v>
      </c>
      <c r="AV617" s="75">
        <f t="shared" ca="1" si="99"/>
        <v>0.58939751021543063</v>
      </c>
      <c r="AW617" s="75">
        <f t="shared" ca="1" si="100"/>
        <v>38.031668615058862</v>
      </c>
      <c r="AX617" s="75">
        <f t="shared" ca="1" si="101"/>
        <v>25.776518504544697</v>
      </c>
      <c r="AY617" s="75">
        <v>43.215477370280368</v>
      </c>
      <c r="AZ617" s="75">
        <v>17.081123363610427</v>
      </c>
    </row>
    <row r="618" spans="1:52" x14ac:dyDescent="0.25">
      <c r="A618" s="1">
        <v>565</v>
      </c>
      <c r="B618" s="62">
        <f t="shared" ca="1" si="96"/>
        <v>0.78704711326467813</v>
      </c>
      <c r="C618" s="75">
        <f t="shared" ca="1" si="97"/>
        <v>42.698409487907611</v>
      </c>
      <c r="D618" s="75">
        <v>27.310417540973635</v>
      </c>
      <c r="E618" s="75">
        <f t="shared" ca="1" si="98"/>
        <v>27.085043199336596</v>
      </c>
      <c r="F618" s="75">
        <v>21.280868422225698</v>
      </c>
      <c r="AU618" s="1">
        <v>601</v>
      </c>
      <c r="AV618" s="75">
        <f t="shared" ca="1" si="99"/>
        <v>0.15625945460541679</v>
      </c>
      <c r="AW618" s="75">
        <f t="shared" ca="1" si="100"/>
        <v>26.858899997254177</v>
      </c>
      <c r="AX618" s="75">
        <f t="shared" ca="1" si="101"/>
        <v>17.443394787181695</v>
      </c>
      <c r="AY618" s="75">
        <v>37.32727870845595</v>
      </c>
      <c r="AZ618" s="75">
        <v>29.857018763351451</v>
      </c>
    </row>
    <row r="619" spans="1:52" x14ac:dyDescent="0.25">
      <c r="A619" s="1">
        <v>566</v>
      </c>
      <c r="B619" s="62">
        <f t="shared" ca="1" si="96"/>
        <v>0.90322759793145435</v>
      </c>
      <c r="C619" s="75">
        <f t="shared" ca="1" si="97"/>
        <v>43.999264802665422</v>
      </c>
      <c r="D619" s="75">
        <v>42.506300872215689</v>
      </c>
      <c r="E619" s="75">
        <f t="shared" ca="1" si="98"/>
        <v>31.226686636655316</v>
      </c>
      <c r="F619" s="75">
        <v>32.252817004098731</v>
      </c>
      <c r="AU619" s="1">
        <v>602</v>
      </c>
      <c r="AV619" s="75">
        <f t="shared" ca="1" si="99"/>
        <v>0.28601724910395643</v>
      </c>
      <c r="AW619" s="75">
        <f t="shared" ca="1" si="100"/>
        <v>31.044174151185246</v>
      </c>
      <c r="AX619" s="75">
        <f t="shared" ca="1" si="101"/>
        <v>19.650749995188434</v>
      </c>
      <c r="AY619" s="75">
        <v>27.582396024990253</v>
      </c>
      <c r="AZ619" s="75">
        <v>26.614611934579649</v>
      </c>
    </row>
    <row r="620" spans="1:52" x14ac:dyDescent="0.25">
      <c r="A620" s="1">
        <v>567</v>
      </c>
      <c r="B620" s="62">
        <f t="shared" ca="1" si="96"/>
        <v>6.714253761245792E-3</v>
      </c>
      <c r="C620" s="75">
        <f t="shared" ca="1" si="97"/>
        <v>20.659618685512235</v>
      </c>
      <c r="D620" s="75">
        <v>44.392139269648162</v>
      </c>
      <c r="E620" s="75">
        <f t="shared" ca="1" si="98"/>
        <v>15.06729337134329</v>
      </c>
      <c r="F620" s="75">
        <v>22.646699141671071</v>
      </c>
      <c r="AU620" s="1">
        <v>603</v>
      </c>
      <c r="AV620" s="75">
        <f t="shared" ca="1" si="99"/>
        <v>0.5118020433060988</v>
      </c>
      <c r="AW620" s="75">
        <f t="shared" ca="1" si="100"/>
        <v>36.462102389455907</v>
      </c>
      <c r="AX620" s="75">
        <f t="shared" ca="1" si="101"/>
        <v>24.038650782344398</v>
      </c>
      <c r="AY620" s="75">
        <v>41.307981012426254</v>
      </c>
      <c r="AZ620" s="75">
        <v>28.374671982294014</v>
      </c>
    </row>
    <row r="621" spans="1:52" x14ac:dyDescent="0.25">
      <c r="A621" s="1">
        <v>568</v>
      </c>
      <c r="B621" s="62">
        <f t="shared" ca="1" si="96"/>
        <v>0.6973633554406079</v>
      </c>
      <c r="C621" s="75">
        <f t="shared" ca="1" si="97"/>
        <v>41.603633869960873</v>
      </c>
      <c r="D621" s="75">
        <v>39.122754921396556</v>
      </c>
      <c r="E621" s="75">
        <f t="shared" ca="1" si="98"/>
        <v>24.858347799952899</v>
      </c>
      <c r="F621" s="75">
        <v>25.844361356140855</v>
      </c>
      <c r="AU621" s="1">
        <v>604</v>
      </c>
      <c r="AV621" s="75">
        <f t="shared" ca="1" si="99"/>
        <v>0.32924227566774089</v>
      </c>
      <c r="AW621" s="75">
        <f t="shared" ca="1" si="100"/>
        <v>32.213891137711045</v>
      </c>
      <c r="AX621" s="75">
        <f t="shared" ca="1" si="101"/>
        <v>20.430059993987911</v>
      </c>
      <c r="AY621" s="75">
        <v>20.906758786039987</v>
      </c>
      <c r="AZ621" s="75">
        <v>28.599178667398661</v>
      </c>
    </row>
    <row r="622" spans="1:52" x14ac:dyDescent="0.25">
      <c r="A622" s="1">
        <v>569</v>
      </c>
      <c r="B622" s="62">
        <f t="shared" ca="1" si="96"/>
        <v>4.4628066898468211E-2</v>
      </c>
      <c r="C622" s="75">
        <f t="shared" ca="1" si="97"/>
        <v>25.641200181722489</v>
      </c>
      <c r="D622" s="75">
        <v>35.611415776963227</v>
      </c>
      <c r="E622" s="75">
        <f t="shared" ca="1" si="98"/>
        <v>15.4530892136465</v>
      </c>
      <c r="F622" s="75">
        <v>21.573233430353127</v>
      </c>
      <c r="AU622" s="1">
        <v>605</v>
      </c>
      <c r="AV622" s="75">
        <f t="shared" ca="1" si="99"/>
        <v>0.49164750554078429</v>
      </c>
      <c r="AW622" s="75">
        <f t="shared" ca="1" si="100"/>
        <v>36.035274064929737</v>
      </c>
      <c r="AX622" s="75">
        <f t="shared" ca="1" si="101"/>
        <v>23.610347244209546</v>
      </c>
      <c r="AY622" s="75">
        <v>31.639740074161061</v>
      </c>
      <c r="AZ622" s="75">
        <v>30.539421147816942</v>
      </c>
    </row>
    <row r="623" spans="1:52" x14ac:dyDescent="0.25">
      <c r="A623" s="1">
        <v>570</v>
      </c>
      <c r="B623" s="62">
        <f t="shared" ca="1" si="96"/>
        <v>0.53248623786236216</v>
      </c>
      <c r="C623" s="75">
        <f t="shared" ca="1" si="97"/>
        <v>39.31592064246901</v>
      </c>
      <c r="D623" s="75">
        <v>27.752624631374502</v>
      </c>
      <c r="E623" s="75">
        <f t="shared" ca="1" si="98"/>
        <v>21.716261060305367</v>
      </c>
      <c r="F623" s="75">
        <v>23.590611800319714</v>
      </c>
      <c r="AU623" s="1">
        <v>606</v>
      </c>
      <c r="AV623" s="75">
        <f t="shared" ca="1" si="99"/>
        <v>0.78538350796727119</v>
      </c>
      <c r="AW623" s="75">
        <f t="shared" ca="1" si="100"/>
        <v>41.58655970919412</v>
      </c>
      <c r="AX623" s="75">
        <f t="shared" ca="1" si="101"/>
        <v>31.101984212505155</v>
      </c>
      <c r="AY623" s="75">
        <v>44.794256602374112</v>
      </c>
      <c r="AZ623" s="75">
        <v>20.34330285771491</v>
      </c>
    </row>
    <row r="624" spans="1:52" x14ac:dyDescent="0.25">
      <c r="A624" s="1">
        <v>571</v>
      </c>
      <c r="B624" s="62">
        <f t="shared" ca="1" si="96"/>
        <v>0.29364171516764015</v>
      </c>
      <c r="C624" s="75">
        <f t="shared" ca="1" si="97"/>
        <v>34.940092659299097</v>
      </c>
      <c r="D624" s="75">
        <v>34.619469107465747</v>
      </c>
      <c r="E624" s="75">
        <f t="shared" ca="1" si="98"/>
        <v>18.282472248359777</v>
      </c>
      <c r="F624" s="75">
        <v>15.483016573545637</v>
      </c>
      <c r="AU624" s="1">
        <v>607</v>
      </c>
      <c r="AV624" s="75">
        <f t="shared" ca="1" si="99"/>
        <v>0.95141054657249391</v>
      </c>
      <c r="AW624" s="75">
        <f t="shared" ca="1" si="100"/>
        <v>44.262082836244659</v>
      </c>
      <c r="AX624" s="75">
        <f t="shared" ca="1" si="101"/>
        <v>38.387095336786153</v>
      </c>
      <c r="AY624" s="75">
        <v>38.816484328222217</v>
      </c>
      <c r="AZ624" s="75">
        <v>16.353129342105397</v>
      </c>
    </row>
    <row r="625" spans="1:52" x14ac:dyDescent="0.25">
      <c r="A625" s="1">
        <v>572</v>
      </c>
      <c r="B625" s="62">
        <f t="shared" ca="1" si="96"/>
        <v>0.95606138769230231</v>
      </c>
      <c r="C625" s="75">
        <f t="shared" ca="1" si="97"/>
        <v>44.554016694242591</v>
      </c>
      <c r="D625" s="75">
        <v>37.735787497596135</v>
      </c>
      <c r="E625" s="75">
        <f t="shared" ca="1" si="98"/>
        <v>34.413882739542764</v>
      </c>
      <c r="F625" s="75">
        <v>25.525148114175778</v>
      </c>
      <c r="AU625" s="1">
        <v>608</v>
      </c>
      <c r="AV625" s="75">
        <f t="shared" ca="1" si="99"/>
        <v>0.24875275849641787</v>
      </c>
      <c r="AW625" s="75">
        <f t="shared" ca="1" si="100"/>
        <v>29.962535969773846</v>
      </c>
      <c r="AX625" s="75">
        <f t="shared" ca="1" si="101"/>
        <v>18.997644003797966</v>
      </c>
      <c r="AY625" s="75">
        <v>35.827421509866483</v>
      </c>
      <c r="AZ625" s="75">
        <v>26.13090193097517</v>
      </c>
    </row>
    <row r="626" spans="1:52" x14ac:dyDescent="0.25">
      <c r="A626" s="1">
        <v>573</v>
      </c>
      <c r="B626" s="62">
        <f t="shared" ca="1" si="96"/>
        <v>0.10793832796998781</v>
      </c>
      <c r="C626" s="75">
        <f t="shared" ca="1" si="97"/>
        <v>29.28388955422076</v>
      </c>
      <c r="D626" s="75">
        <v>35.001555609899931</v>
      </c>
      <c r="E626" s="75">
        <f t="shared" ca="1" si="98"/>
        <v>16.120729757886743</v>
      </c>
      <c r="F626" s="75">
        <v>17.014395526020245</v>
      </c>
      <c r="AU626" s="1">
        <v>609</v>
      </c>
      <c r="AV626" s="75">
        <f t="shared" ca="1" si="99"/>
        <v>0.19273207694840266</v>
      </c>
      <c r="AW626" s="75">
        <f t="shared" ca="1" si="100"/>
        <v>28.170378477992287</v>
      </c>
      <c r="AX626" s="75">
        <f t="shared" ca="1" si="101"/>
        <v>18.045573077016876</v>
      </c>
      <c r="AY626" s="75">
        <v>41.465315248012473</v>
      </c>
      <c r="AZ626" s="75">
        <v>22.479021792152903</v>
      </c>
    </row>
    <row r="627" spans="1:52" x14ac:dyDescent="0.25">
      <c r="A627" s="1">
        <v>574</v>
      </c>
      <c r="B627" s="62">
        <f t="shared" ca="1" si="96"/>
        <v>0.44687007450357974</v>
      </c>
      <c r="C627" s="75">
        <f t="shared" ca="1" si="97"/>
        <v>37.93585910885664</v>
      </c>
      <c r="D627" s="75">
        <v>36.329583670689935</v>
      </c>
      <c r="E627" s="75">
        <f t="shared" ca="1" si="98"/>
        <v>20.373824330072324</v>
      </c>
      <c r="F627" s="75">
        <v>19.983072809196575</v>
      </c>
      <c r="AU627" s="1">
        <v>610</v>
      </c>
      <c r="AV627" s="75">
        <f t="shared" ca="1" si="99"/>
        <v>0.39838749734663237</v>
      </c>
      <c r="AW627" s="75">
        <f t="shared" ca="1" si="100"/>
        <v>33.935383482041473</v>
      </c>
      <c r="AX627" s="75">
        <f t="shared" ca="1" si="101"/>
        <v>21.73089489498939</v>
      </c>
      <c r="AY627" s="75">
        <v>41.381527879304798</v>
      </c>
      <c r="AZ627" s="75">
        <v>16.458772212523193</v>
      </c>
    </row>
    <row r="628" spans="1:52" x14ac:dyDescent="0.25">
      <c r="A628" s="1">
        <v>575</v>
      </c>
      <c r="B628" s="62">
        <f t="shared" ca="1" si="96"/>
        <v>0.89655532587279041</v>
      </c>
      <c r="C628" s="75">
        <f t="shared" ca="1" si="97"/>
        <v>43.927681000203648</v>
      </c>
      <c r="D628" s="75">
        <v>43.734243493032196</v>
      </c>
      <c r="E628" s="75">
        <f t="shared" ca="1" si="98"/>
        <v>30.917147412355298</v>
      </c>
      <c r="F628" s="75">
        <v>32.797112573177976</v>
      </c>
      <c r="AU628" s="1">
        <v>611</v>
      </c>
      <c r="AV628" s="75">
        <f t="shared" ca="1" si="99"/>
        <v>0.89387134852971983</v>
      </c>
      <c r="AW628" s="75">
        <f t="shared" ca="1" si="100"/>
        <v>43.363430922170679</v>
      </c>
      <c r="AX628" s="75">
        <f t="shared" ca="1" si="101"/>
        <v>35.226782191967061</v>
      </c>
      <c r="AY628" s="75">
        <v>41.764766819652756</v>
      </c>
      <c r="AZ628" s="75">
        <v>25.690400461766824</v>
      </c>
    </row>
    <row r="629" spans="1:52" x14ac:dyDescent="0.25">
      <c r="A629" s="1">
        <v>576</v>
      </c>
      <c r="B629" s="62">
        <f t="shared" ca="1" si="96"/>
        <v>2.1431937052859729E-2</v>
      </c>
      <c r="C629" s="75">
        <f t="shared" ca="1" si="97"/>
        <v>23.333134592866482</v>
      </c>
      <c r="D629" s="75">
        <v>29.309359161553797</v>
      </c>
      <c r="E629" s="75">
        <f t="shared" ca="1" si="98"/>
        <v>15.215868958411189</v>
      </c>
      <c r="F629" s="75">
        <v>17.580664911265561</v>
      </c>
      <c r="AU629" s="1">
        <v>612</v>
      </c>
      <c r="AV629" s="75">
        <f t="shared" ca="1" si="99"/>
        <v>0.56738370483389033</v>
      </c>
      <c r="AW629" s="75">
        <f t="shared" ca="1" si="100"/>
        <v>37.597463006950605</v>
      </c>
      <c r="AX629" s="75">
        <f t="shared" ca="1" si="101"/>
        <v>25.267927994011913</v>
      </c>
      <c r="AY629" s="75">
        <v>38.817738880366164</v>
      </c>
      <c r="AZ629" s="75">
        <v>17.986192101363269</v>
      </c>
    </row>
    <row r="630" spans="1:52" x14ac:dyDescent="0.25">
      <c r="A630" s="1">
        <v>577</v>
      </c>
      <c r="B630" s="62">
        <f t="shared" ca="1" si="96"/>
        <v>0.62439105567576125</v>
      </c>
      <c r="C630" s="75">
        <f t="shared" ca="1" si="97"/>
        <v>40.641306252091624</v>
      </c>
      <c r="D630" s="75">
        <v>34.765584773234515</v>
      </c>
      <c r="E630" s="75">
        <f t="shared" ca="1" si="98"/>
        <v>23.354552782242152</v>
      </c>
      <c r="F630" s="75">
        <v>27.452403684226468</v>
      </c>
      <c r="AU630" s="1">
        <v>613</v>
      </c>
      <c r="AV630" s="75">
        <f t="shared" ca="1" si="99"/>
        <v>0.80172825043989393</v>
      </c>
      <c r="AW630" s="75">
        <f t="shared" ca="1" si="100"/>
        <v>41.861783734441474</v>
      </c>
      <c r="AX630" s="75">
        <f t="shared" ca="1" si="101"/>
        <v>31.641685188464248</v>
      </c>
      <c r="AY630" s="75">
        <v>22.462523526485299</v>
      </c>
      <c r="AZ630" s="75">
        <v>18.651115157689897</v>
      </c>
    </row>
    <row r="631" spans="1:52" x14ac:dyDescent="0.25">
      <c r="A631" s="1">
        <v>578</v>
      </c>
      <c r="B631" s="62">
        <f t="shared" ref="B631:B694" ca="1" si="102">RAND()</f>
        <v>0.55639151383917729</v>
      </c>
      <c r="C631" s="75">
        <f t="shared" ref="C631:C694" ca="1" si="103">$R$2+($R$3-$R$2)*(B631)^(1/3)</f>
        <v>39.674484446528908</v>
      </c>
      <c r="D631" s="75">
        <v>41.267891189477425</v>
      </c>
      <c r="E631" s="75">
        <f t="shared" ref="E631:E694" ca="1" si="104">$R$3-($R$3-$R$2)*(1-B631)^(1/3)</f>
        <v>22.120078158159913</v>
      </c>
      <c r="F631" s="75">
        <v>16.205849748332476</v>
      </c>
      <c r="AU631" s="1">
        <v>614</v>
      </c>
      <c r="AV631" s="75">
        <f t="shared" ca="1" si="99"/>
        <v>0.26832177882572794</v>
      </c>
      <c r="AW631" s="75">
        <f t="shared" ca="1" si="100"/>
        <v>30.539935680148588</v>
      </c>
      <c r="AX631" s="75">
        <f t="shared" ca="1" si="101"/>
        <v>19.338542538334949</v>
      </c>
      <c r="AY631" s="75">
        <v>37.456008104847115</v>
      </c>
      <c r="AZ631" s="75">
        <v>33.988612563945139</v>
      </c>
    </row>
    <row r="632" spans="1:52" x14ac:dyDescent="0.25">
      <c r="A632" s="1">
        <v>579</v>
      </c>
      <c r="B632" s="62">
        <f t="shared" ca="1" si="102"/>
        <v>0.91114050941061464</v>
      </c>
      <c r="C632" s="75">
        <f t="shared" ca="1" si="103"/>
        <v>44.083703378282884</v>
      </c>
      <c r="D632" s="75">
        <v>33.527032844876246</v>
      </c>
      <c r="E632" s="75">
        <f t="shared" ca="1" si="104"/>
        <v>31.612817175384979</v>
      </c>
      <c r="F632" s="75">
        <v>18.895670398405681</v>
      </c>
      <c r="AU632" s="1">
        <v>615</v>
      </c>
      <c r="AV632" s="75">
        <f t="shared" ca="1" si="99"/>
        <v>0.54809893790117947</v>
      </c>
      <c r="AW632" s="75">
        <f t="shared" ca="1" si="100"/>
        <v>37.210111303437031</v>
      </c>
      <c r="AX632" s="75">
        <f t="shared" ca="1" si="101"/>
        <v>24.832923962831437</v>
      </c>
      <c r="AY632" s="75">
        <v>43.449874428302678</v>
      </c>
      <c r="AZ632" s="75">
        <v>22.907638086221933</v>
      </c>
    </row>
    <row r="633" spans="1:52" x14ac:dyDescent="0.25">
      <c r="A633" s="1">
        <v>580</v>
      </c>
      <c r="B633" s="62">
        <f t="shared" ca="1" si="102"/>
        <v>0.88353286790396901</v>
      </c>
      <c r="C633" s="75">
        <f t="shared" ca="1" si="103"/>
        <v>43.786939259125852</v>
      </c>
      <c r="D633" s="75">
        <v>24.296469259341698</v>
      </c>
      <c r="E633" s="75">
        <f t="shared" ca="1" si="104"/>
        <v>30.349389742105352</v>
      </c>
      <c r="F633" s="75">
        <v>17.216683033211559</v>
      </c>
      <c r="AU633" s="1">
        <v>616</v>
      </c>
      <c r="AV633" s="75">
        <f t="shared" ca="1" si="99"/>
        <v>0.77783846754188823</v>
      </c>
      <c r="AW633" s="75">
        <f t="shared" ca="1" si="100"/>
        <v>41.458545326372331</v>
      </c>
      <c r="AX633" s="75">
        <f t="shared" ca="1" si="101"/>
        <v>30.859795644606102</v>
      </c>
      <c r="AY633" s="75">
        <v>21.714359445732313</v>
      </c>
      <c r="AZ633" s="75">
        <v>17.549672338221285</v>
      </c>
    </row>
    <row r="634" spans="1:52" x14ac:dyDescent="0.25">
      <c r="A634" s="1">
        <v>581</v>
      </c>
      <c r="B634" s="62">
        <f t="shared" ca="1" si="102"/>
        <v>0.60612995165774863</v>
      </c>
      <c r="C634" s="75">
        <f t="shared" ca="1" si="103"/>
        <v>40.388858183328352</v>
      </c>
      <c r="D634" s="75">
        <v>30.101796595369816</v>
      </c>
      <c r="E634" s="75">
        <f t="shared" ca="1" si="104"/>
        <v>23.009307445893363</v>
      </c>
      <c r="F634" s="75">
        <v>17.51206577907784</v>
      </c>
      <c r="AU634" s="1">
        <v>617</v>
      </c>
      <c r="AV634" s="75">
        <f t="shared" ca="1" si="99"/>
        <v>0.87087159505111067</v>
      </c>
      <c r="AW634" s="75">
        <f t="shared" ca="1" si="100"/>
        <v>42.996150370113384</v>
      </c>
      <c r="AX634" s="75">
        <f t="shared" ca="1" si="101"/>
        <v>34.219667702060363</v>
      </c>
      <c r="AY634" s="75">
        <v>36.891121917900563</v>
      </c>
      <c r="AZ634" s="75">
        <v>35.390117007401223</v>
      </c>
    </row>
    <row r="635" spans="1:52" x14ac:dyDescent="0.25">
      <c r="A635" s="1">
        <v>582</v>
      </c>
      <c r="B635" s="62">
        <f t="shared" ca="1" si="102"/>
        <v>0.19517277923668619</v>
      </c>
      <c r="C635" s="75">
        <f t="shared" ca="1" si="103"/>
        <v>32.401806567380362</v>
      </c>
      <c r="D635" s="75">
        <v>39.781626174237715</v>
      </c>
      <c r="E635" s="75">
        <f t="shared" ca="1" si="104"/>
        <v>17.09456435236509</v>
      </c>
      <c r="F635" s="75">
        <v>17.645305507880614</v>
      </c>
      <c r="AU635" s="1">
        <v>618</v>
      </c>
      <c r="AV635" s="75">
        <f t="shared" ca="1" si="99"/>
        <v>0.58909949822426855</v>
      </c>
      <c r="AW635" s="75">
        <f t="shared" ca="1" si="100"/>
        <v>38.025845226654369</v>
      </c>
      <c r="AX635" s="75">
        <f t="shared" ca="1" si="101"/>
        <v>25.769543645608451</v>
      </c>
      <c r="AY635" s="75">
        <v>32.679354817509093</v>
      </c>
      <c r="AZ635" s="75">
        <v>26.89200113438331</v>
      </c>
    </row>
    <row r="636" spans="1:52" x14ac:dyDescent="0.25">
      <c r="A636" s="1">
        <v>583</v>
      </c>
      <c r="B636" s="62">
        <f t="shared" ca="1" si="102"/>
        <v>0.45891124513508164</v>
      </c>
      <c r="C636" s="75">
        <f t="shared" ca="1" si="103"/>
        <v>38.140042626633928</v>
      </c>
      <c r="D636" s="75">
        <v>40.093952057006284</v>
      </c>
      <c r="E636" s="75">
        <f t="shared" ca="1" si="104"/>
        <v>20.55383394279945</v>
      </c>
      <c r="F636" s="75">
        <v>25.470870334344202</v>
      </c>
      <c r="AU636" s="1">
        <v>619</v>
      </c>
      <c r="AV636" s="75">
        <f t="shared" ca="1" si="99"/>
        <v>0.63901495743144465</v>
      </c>
      <c r="AW636" s="75">
        <f t="shared" ca="1" si="100"/>
        <v>38.981523339610852</v>
      </c>
      <c r="AX636" s="75">
        <f t="shared" ca="1" si="101"/>
        <v>26.975390758418648</v>
      </c>
      <c r="AY636" s="75">
        <v>41.06217524099754</v>
      </c>
      <c r="AZ636" s="75">
        <v>34.20677021354706</v>
      </c>
    </row>
    <row r="637" spans="1:52" x14ac:dyDescent="0.25">
      <c r="A637" s="1">
        <v>584</v>
      </c>
      <c r="B637" s="62">
        <f t="shared" ca="1" si="102"/>
        <v>8.0008640711122347E-2</v>
      </c>
      <c r="C637" s="75">
        <f t="shared" ca="1" si="103"/>
        <v>27.927073519631378</v>
      </c>
      <c r="D637" s="75">
        <v>38.693094126002663</v>
      </c>
      <c r="E637" s="75">
        <f t="shared" ca="1" si="104"/>
        <v>15.822426560014737</v>
      </c>
      <c r="F637" s="75">
        <v>31.527204502769493</v>
      </c>
      <c r="AU637" s="1">
        <v>620</v>
      </c>
      <c r="AV637" s="75">
        <f t="shared" ca="1" si="99"/>
        <v>0.72674016738056713</v>
      </c>
      <c r="AW637" s="75">
        <f t="shared" ca="1" si="100"/>
        <v>40.574717019793404</v>
      </c>
      <c r="AX637" s="75">
        <f t="shared" ca="1" si="101"/>
        <v>29.317721805888993</v>
      </c>
      <c r="AY637" s="75">
        <v>29.31617996848852</v>
      </c>
      <c r="AZ637" s="75">
        <v>27.497857088773806</v>
      </c>
    </row>
    <row r="638" spans="1:52" x14ac:dyDescent="0.25">
      <c r="A638" s="1">
        <v>585</v>
      </c>
      <c r="B638" s="62">
        <f t="shared" ca="1" si="102"/>
        <v>0.30424446490335544</v>
      </c>
      <c r="C638" s="75">
        <f t="shared" ca="1" si="103"/>
        <v>35.177258130149234</v>
      </c>
      <c r="D638" s="75">
        <v>43.616461769145431</v>
      </c>
      <c r="E638" s="75">
        <f t="shared" ca="1" si="104"/>
        <v>18.416827380411611</v>
      </c>
      <c r="F638" s="75">
        <v>18.883216182693051</v>
      </c>
      <c r="AU638" s="1">
        <v>621</v>
      </c>
      <c r="AV638" s="75">
        <f t="shared" ca="1" si="99"/>
        <v>0.32674269886711427</v>
      </c>
      <c r="AW638" s="75">
        <f t="shared" ca="1" si="100"/>
        <v>32.148423512976429</v>
      </c>
      <c r="AX638" s="75">
        <f t="shared" ca="1" si="101"/>
        <v>20.384322657712683</v>
      </c>
      <c r="AY638" s="75">
        <v>19.883331881556551</v>
      </c>
      <c r="AZ638" s="75">
        <v>23.699361046448413</v>
      </c>
    </row>
    <row r="639" spans="1:52" x14ac:dyDescent="0.25">
      <c r="A639" s="1">
        <v>586</v>
      </c>
      <c r="B639" s="62">
        <f t="shared" ca="1" si="102"/>
        <v>0.88217335041521827</v>
      </c>
      <c r="C639" s="75">
        <f t="shared" ca="1" si="103"/>
        <v>43.772166581776105</v>
      </c>
      <c r="D639" s="75">
        <v>37.70447419699569</v>
      </c>
      <c r="E639" s="75">
        <f t="shared" ca="1" si="104"/>
        <v>30.292604737902408</v>
      </c>
      <c r="F639" s="75">
        <v>22.467718896306245</v>
      </c>
      <c r="AU639" s="1">
        <v>622</v>
      </c>
      <c r="AV639" s="75">
        <f t="shared" ca="1" si="99"/>
        <v>0.14008905183337972</v>
      </c>
      <c r="AW639" s="75">
        <f t="shared" ca="1" si="100"/>
        <v>26.228541608331945</v>
      </c>
      <c r="AX639" s="75">
        <f t="shared" ca="1" si="101"/>
        <v>17.180584956725667</v>
      </c>
      <c r="AY639" s="75">
        <v>29.072165028876327</v>
      </c>
      <c r="AZ639" s="75">
        <v>39.097842953477191</v>
      </c>
    </row>
    <row r="640" spans="1:52" x14ac:dyDescent="0.25">
      <c r="A640" s="1">
        <v>587</v>
      </c>
      <c r="B640" s="62">
        <f t="shared" ca="1" si="102"/>
        <v>0.99634538677045148</v>
      </c>
      <c r="C640" s="75">
        <f t="shared" ca="1" si="103"/>
        <v>44.963409256432058</v>
      </c>
      <c r="D640" s="75">
        <v>43.985598811681058</v>
      </c>
      <c r="E640" s="75">
        <f t="shared" ca="1" si="104"/>
        <v>40.379009644951253</v>
      </c>
      <c r="F640" s="75">
        <v>19.60842835136966</v>
      </c>
      <c r="AU640" s="1">
        <v>623</v>
      </c>
      <c r="AV640" s="75">
        <f t="shared" ca="1" si="99"/>
        <v>0.35353450046321022</v>
      </c>
      <c r="AW640" s="75">
        <f t="shared" ca="1" si="100"/>
        <v>32.837630179395731</v>
      </c>
      <c r="AX640" s="75">
        <f t="shared" ca="1" si="101"/>
        <v>20.879076518857932</v>
      </c>
      <c r="AY640" s="75">
        <v>42.789918862211003</v>
      </c>
      <c r="AZ640" s="75">
        <v>29.77812002985203</v>
      </c>
    </row>
    <row r="641" spans="1:52" x14ac:dyDescent="0.25">
      <c r="A641" s="1">
        <v>588</v>
      </c>
      <c r="B641" s="62">
        <f t="shared" ca="1" si="102"/>
        <v>3.4594646679380614E-2</v>
      </c>
      <c r="C641" s="75">
        <f t="shared" ca="1" si="103"/>
        <v>24.775167799853303</v>
      </c>
      <c r="D641" s="75">
        <v>35.233436016547529</v>
      </c>
      <c r="E641" s="75">
        <f t="shared" ca="1" si="104"/>
        <v>15.350014251089899</v>
      </c>
      <c r="F641" s="75">
        <v>22.440706454075109</v>
      </c>
      <c r="AU641" s="1">
        <v>624</v>
      </c>
      <c r="AV641" s="75">
        <f t="shared" ca="1" si="99"/>
        <v>0.47401096640685814</v>
      </c>
      <c r="AW641" s="75">
        <f t="shared" ca="1" si="100"/>
        <v>35.654536299955325</v>
      </c>
      <c r="AX641" s="75">
        <f t="shared" ca="1" si="101"/>
        <v>23.24246957410314</v>
      </c>
      <c r="AY641" s="75">
        <v>35.359158407187792</v>
      </c>
      <c r="AZ641" s="75">
        <v>30.198553032340865</v>
      </c>
    </row>
    <row r="642" spans="1:52" x14ac:dyDescent="0.25">
      <c r="A642" s="1">
        <v>589</v>
      </c>
      <c r="B642" s="62">
        <f t="shared" ca="1" si="102"/>
        <v>8.2738528114988386E-2</v>
      </c>
      <c r="C642" s="75">
        <f t="shared" ca="1" si="103"/>
        <v>28.072455886309235</v>
      </c>
      <c r="D642" s="75">
        <v>31.549626259266024</v>
      </c>
      <c r="E642" s="75">
        <f t="shared" ca="1" si="104"/>
        <v>15.851314658705107</v>
      </c>
      <c r="F642" s="75">
        <v>15.370159806154131</v>
      </c>
      <c r="AU642" s="1">
        <v>625</v>
      </c>
      <c r="AV642" s="75">
        <f t="shared" ca="1" si="99"/>
        <v>0.83374189070826876</v>
      </c>
      <c r="AW642" s="75">
        <f t="shared" ca="1" si="100"/>
        <v>42.392840335340217</v>
      </c>
      <c r="AX642" s="75">
        <f t="shared" ca="1" si="101"/>
        <v>32.767571853366228</v>
      </c>
      <c r="AY642" s="75">
        <v>41.199240312955602</v>
      </c>
      <c r="AZ642" s="75">
        <v>25.351724189225326</v>
      </c>
    </row>
    <row r="643" spans="1:52" x14ac:dyDescent="0.25">
      <c r="A643" s="1">
        <v>590</v>
      </c>
      <c r="B643" s="62">
        <f t="shared" ca="1" si="102"/>
        <v>0.72903091261055897</v>
      </c>
      <c r="C643" s="75">
        <f t="shared" ca="1" si="103"/>
        <v>42.000381631773195</v>
      </c>
      <c r="D643" s="75">
        <v>41.839452895392085</v>
      </c>
      <c r="E643" s="75">
        <f t="shared" ca="1" si="104"/>
        <v>25.586917316787474</v>
      </c>
      <c r="F643" s="75">
        <v>19.14517080804157</v>
      </c>
      <c r="AU643" s="1">
        <v>626</v>
      </c>
      <c r="AV643" s="75">
        <f t="shared" ca="1" si="99"/>
        <v>0.67135505932493711</v>
      </c>
      <c r="AW643" s="75">
        <f t="shared" ca="1" si="100"/>
        <v>39.580877799469313</v>
      </c>
      <c r="AX643" s="75">
        <f t="shared" ca="1" si="101"/>
        <v>27.801731290401449</v>
      </c>
      <c r="AY643" s="75">
        <v>16.019645947548785</v>
      </c>
      <c r="AZ643" s="75">
        <v>29.97787914600314</v>
      </c>
    </row>
    <row r="644" spans="1:52" x14ac:dyDescent="0.25">
      <c r="A644" s="1">
        <v>591</v>
      </c>
      <c r="B644" s="62">
        <f t="shared" ca="1" si="102"/>
        <v>0.95571299363841344</v>
      </c>
      <c r="C644" s="75">
        <f t="shared" ca="1" si="103"/>
        <v>44.550426375753176</v>
      </c>
      <c r="D644" s="75">
        <v>29.40574378300272</v>
      </c>
      <c r="E644" s="75">
        <f t="shared" ca="1" si="104"/>
        <v>34.385976873157503</v>
      </c>
      <c r="F644" s="75">
        <v>23.296488024494632</v>
      </c>
      <c r="AU644" s="1">
        <v>627</v>
      </c>
      <c r="AV644" s="75">
        <f t="shared" ca="1" si="99"/>
        <v>0.66303397058398827</v>
      </c>
      <c r="AW644" s="75">
        <f t="shared" ca="1" si="100"/>
        <v>39.42806937777911</v>
      </c>
      <c r="AX644" s="75">
        <f t="shared" ca="1" si="101"/>
        <v>27.58536746082736</v>
      </c>
      <c r="AY644" s="75">
        <v>44.416359435594281</v>
      </c>
      <c r="AZ644" s="75">
        <v>26.374279868203512</v>
      </c>
    </row>
    <row r="645" spans="1:52" x14ac:dyDescent="0.25">
      <c r="A645" s="1">
        <v>592</v>
      </c>
      <c r="B645" s="62">
        <f t="shared" ca="1" si="102"/>
        <v>0.20448898785412961</v>
      </c>
      <c r="C645" s="75">
        <f t="shared" ca="1" si="103"/>
        <v>32.674395263551091</v>
      </c>
      <c r="D645" s="75">
        <v>43.215572405303746</v>
      </c>
      <c r="E645" s="75">
        <f t="shared" ca="1" si="104"/>
        <v>17.20265482284087</v>
      </c>
      <c r="F645" s="75">
        <v>31.266399841613783</v>
      </c>
      <c r="AU645" s="1">
        <v>628</v>
      </c>
      <c r="AV645" s="75">
        <f t="shared" ca="1" si="99"/>
        <v>0.1343581706035234</v>
      </c>
      <c r="AW645" s="75">
        <f t="shared" ca="1" si="100"/>
        <v>25.996470049209933</v>
      </c>
      <c r="AX645" s="75">
        <f t="shared" ca="1" si="101"/>
        <v>17.088037574243746</v>
      </c>
      <c r="AY645" s="75">
        <v>38.521733932102514</v>
      </c>
      <c r="AZ645" s="75">
        <v>20.330056747483233</v>
      </c>
    </row>
    <row r="646" spans="1:52" x14ac:dyDescent="0.25">
      <c r="A646" s="1">
        <v>593</v>
      </c>
      <c r="B646" s="62">
        <f t="shared" ca="1" si="102"/>
        <v>6.5686457301234125E-2</v>
      </c>
      <c r="C646" s="75">
        <f t="shared" ca="1" si="103"/>
        <v>27.104491075019098</v>
      </c>
      <c r="D646" s="75">
        <v>43.800799379206239</v>
      </c>
      <c r="E646" s="75">
        <f t="shared" ca="1" si="104"/>
        <v>15.671795940659628</v>
      </c>
      <c r="F646" s="75">
        <v>17.341389450714107</v>
      </c>
      <c r="AU646" s="1">
        <v>629</v>
      </c>
      <c r="AV646" s="75">
        <f t="shared" ca="1" si="99"/>
        <v>0.95002133712627146</v>
      </c>
      <c r="AW646" s="75">
        <f t="shared" ca="1" si="100"/>
        <v>44.240711404027849</v>
      </c>
      <c r="AX646" s="75">
        <f t="shared" ca="1" si="101"/>
        <v>38.293227558180035</v>
      </c>
      <c r="AY646" s="75">
        <v>29.489035662080411</v>
      </c>
      <c r="AZ646" s="75">
        <v>18.843913499256175</v>
      </c>
    </row>
    <row r="647" spans="1:52" x14ac:dyDescent="0.25">
      <c r="A647" s="1">
        <v>594</v>
      </c>
      <c r="B647" s="62">
        <f t="shared" ca="1" si="102"/>
        <v>0.63331677812926468</v>
      </c>
      <c r="C647" s="75">
        <f t="shared" ca="1" si="103"/>
        <v>40.762910174068779</v>
      </c>
      <c r="D647" s="75">
        <v>43.251592027116473</v>
      </c>
      <c r="E647" s="75">
        <f t="shared" ca="1" si="104"/>
        <v>23.527385152700703</v>
      </c>
      <c r="F647" s="75">
        <v>17.109835669814906</v>
      </c>
      <c r="AU647" s="1">
        <v>630</v>
      </c>
      <c r="AV647" s="75">
        <f t="shared" ca="1" si="99"/>
        <v>0.93515540821496035</v>
      </c>
      <c r="AW647" s="75">
        <f t="shared" ca="1" si="100"/>
        <v>44.011030098799736</v>
      </c>
      <c r="AX647" s="75">
        <f t="shared" ca="1" si="101"/>
        <v>37.360619618939261</v>
      </c>
      <c r="AY647" s="75">
        <v>41.633192910666487</v>
      </c>
      <c r="AZ647" s="75">
        <v>24.207860028309835</v>
      </c>
    </row>
    <row r="648" spans="1:52" x14ac:dyDescent="0.25">
      <c r="A648" s="1">
        <v>595</v>
      </c>
      <c r="B648" s="62">
        <f t="shared" ca="1" si="102"/>
        <v>0.58921468857135662</v>
      </c>
      <c r="C648" s="75">
        <f t="shared" ca="1" si="103"/>
        <v>40.150450946321321</v>
      </c>
      <c r="D648" s="75">
        <v>38.552333904151254</v>
      </c>
      <c r="E648" s="75">
        <f t="shared" ca="1" si="104"/>
        <v>22.698903169787641</v>
      </c>
      <c r="F648" s="75">
        <v>32.877558383561691</v>
      </c>
      <c r="AU648" s="1">
        <v>631</v>
      </c>
      <c r="AV648" s="75">
        <f t="shared" ca="1" si="99"/>
        <v>0.82241353197404821</v>
      </c>
      <c r="AW648" s="75">
        <f t="shared" ca="1" si="100"/>
        <v>42.206105542260971</v>
      </c>
      <c r="AX648" s="75">
        <f t="shared" ca="1" si="101"/>
        <v>32.357697155052939</v>
      </c>
      <c r="AY648" s="75">
        <v>22.639686807708955</v>
      </c>
      <c r="AZ648" s="75">
        <v>23.502807833802436</v>
      </c>
    </row>
    <row r="649" spans="1:52" x14ac:dyDescent="0.25">
      <c r="A649" s="1">
        <v>596</v>
      </c>
      <c r="B649" s="62">
        <f t="shared" ca="1" si="102"/>
        <v>0.97882665257040746</v>
      </c>
      <c r="C649" s="75">
        <f t="shared" ca="1" si="103"/>
        <v>44.786754326639191</v>
      </c>
      <c r="D649" s="75">
        <v>35.826342002568182</v>
      </c>
      <c r="E649" s="75">
        <f t="shared" ca="1" si="104"/>
        <v>36.700515924075518</v>
      </c>
      <c r="F649" s="75">
        <v>20.296920458066072</v>
      </c>
      <c r="AU649" s="1">
        <v>632</v>
      </c>
      <c r="AV649" s="75">
        <f t="shared" ca="1" si="99"/>
        <v>0.56922084744091017</v>
      </c>
      <c r="AW649" s="75">
        <f t="shared" ca="1" si="100"/>
        <v>37.634017820458197</v>
      </c>
      <c r="AX649" s="75">
        <f t="shared" ca="1" si="101"/>
        <v>25.309869545805931</v>
      </c>
      <c r="AY649" s="75">
        <v>20.57403844315871</v>
      </c>
      <c r="AZ649" s="75">
        <v>19.852817819147951</v>
      </c>
    </row>
    <row r="650" spans="1:52" x14ac:dyDescent="0.25">
      <c r="A650" s="1">
        <v>597</v>
      </c>
      <c r="B650" s="62">
        <f t="shared" ca="1" si="102"/>
        <v>0.52789919879586944</v>
      </c>
      <c r="C650" s="75">
        <f t="shared" ca="1" si="103"/>
        <v>39.245896988178799</v>
      </c>
      <c r="D650" s="75">
        <v>40.652048421959577</v>
      </c>
      <c r="E650" s="75">
        <f t="shared" ca="1" si="104"/>
        <v>21.640358831902454</v>
      </c>
      <c r="F650" s="75">
        <v>18.694340997484737</v>
      </c>
      <c r="AU650" s="1">
        <v>633</v>
      </c>
      <c r="AV650" s="75">
        <f t="shared" ca="1" si="99"/>
        <v>0.18271042606308341</v>
      </c>
      <c r="AW650" s="75">
        <f t="shared" ca="1" si="100"/>
        <v>27.823392041763952</v>
      </c>
      <c r="AX650" s="75">
        <f t="shared" ca="1" si="101"/>
        <v>17.87877922100067</v>
      </c>
      <c r="AY650" s="75">
        <v>41.558795782870178</v>
      </c>
      <c r="AZ650" s="75">
        <v>23.396909191810344</v>
      </c>
    </row>
    <row r="651" spans="1:52" x14ac:dyDescent="0.25">
      <c r="A651" s="1">
        <v>598</v>
      </c>
      <c r="B651" s="62">
        <f t="shared" ca="1" si="102"/>
        <v>0.6764394567254538</v>
      </c>
      <c r="C651" s="75">
        <f t="shared" ca="1" si="103"/>
        <v>41.33485301548432</v>
      </c>
      <c r="D651" s="75">
        <v>42.988288500742058</v>
      </c>
      <c r="E651" s="75">
        <f t="shared" ca="1" si="104"/>
        <v>24.404463633709678</v>
      </c>
      <c r="F651" s="75">
        <v>28.537018782353314</v>
      </c>
      <c r="AU651" s="1">
        <v>634</v>
      </c>
      <c r="AV651" s="75">
        <f t="shared" ca="1" si="99"/>
        <v>0.23799197489958213</v>
      </c>
      <c r="AW651" s="75">
        <f t="shared" ca="1" si="100"/>
        <v>29.635326351319399</v>
      </c>
      <c r="AX651" s="75">
        <f t="shared" ca="1" si="101"/>
        <v>18.812078689014353</v>
      </c>
      <c r="AY651" s="75">
        <v>38.210084044983518</v>
      </c>
      <c r="AZ651" s="75">
        <v>18.500126335157283</v>
      </c>
    </row>
    <row r="652" spans="1:52" x14ac:dyDescent="0.25">
      <c r="A652" s="1">
        <v>599</v>
      </c>
      <c r="B652" s="62">
        <f t="shared" ca="1" si="102"/>
        <v>0.83018164969854913</v>
      </c>
      <c r="C652" s="75">
        <f t="shared" ca="1" si="103"/>
        <v>43.195445730108744</v>
      </c>
      <c r="D652" s="75">
        <v>44.576374402205857</v>
      </c>
      <c r="E652" s="75">
        <f t="shared" ca="1" si="104"/>
        <v>28.386946617248395</v>
      </c>
      <c r="F652" s="75">
        <v>22.323043433129211</v>
      </c>
      <c r="AU652" s="1">
        <v>635</v>
      </c>
      <c r="AV652" s="75">
        <f t="shared" ca="1" si="99"/>
        <v>0.42024819691865856</v>
      </c>
      <c r="AW652" s="75">
        <f t="shared" ca="1" si="100"/>
        <v>34.447965889182157</v>
      </c>
      <c r="AX652" s="75">
        <f t="shared" ca="1" si="101"/>
        <v>22.157569683301926</v>
      </c>
      <c r="AY652" s="75">
        <v>40.791941766601866</v>
      </c>
      <c r="AZ652" s="75">
        <v>15.077531984792358</v>
      </c>
    </row>
    <row r="653" spans="1:52" x14ac:dyDescent="0.25">
      <c r="A653" s="1">
        <v>600</v>
      </c>
      <c r="B653" s="62">
        <f t="shared" ca="1" si="102"/>
        <v>0.56113667200654904</v>
      </c>
      <c r="C653" s="75">
        <f t="shared" ca="1" si="103"/>
        <v>39.744431026275969</v>
      </c>
      <c r="D653" s="75">
        <v>44.901899930589948</v>
      </c>
      <c r="E653" s="75">
        <f t="shared" ca="1" si="104"/>
        <v>22.201950859552774</v>
      </c>
      <c r="F653" s="75">
        <v>15.044803741380331</v>
      </c>
      <c r="AU653" s="1">
        <v>636</v>
      </c>
      <c r="AV653" s="75">
        <f t="shared" ca="1" si="99"/>
        <v>0.74818125257995594</v>
      </c>
      <c r="AW653" s="75">
        <f t="shared" ca="1" si="100"/>
        <v>40.949241363129687</v>
      </c>
      <c r="AX653" s="75">
        <f t="shared" ca="1" si="101"/>
        <v>29.945536453329211</v>
      </c>
      <c r="AY653" s="75">
        <v>28.818114585191005</v>
      </c>
      <c r="AZ653" s="75">
        <v>31.391719822735329</v>
      </c>
    </row>
    <row r="654" spans="1:52" x14ac:dyDescent="0.25">
      <c r="A654" s="1">
        <v>601</v>
      </c>
      <c r="B654" s="62">
        <f t="shared" ca="1" si="102"/>
        <v>0.25775556788038323</v>
      </c>
      <c r="C654" s="75">
        <f t="shared" ca="1" si="103"/>
        <v>34.09225706342464</v>
      </c>
      <c r="D654" s="75">
        <v>40.181117781825662</v>
      </c>
      <c r="E654" s="75">
        <f t="shared" ca="1" si="104"/>
        <v>17.837468839905373</v>
      </c>
      <c r="F654" s="75">
        <v>15.078047730360517</v>
      </c>
      <c r="AU654" s="1">
        <v>637</v>
      </c>
      <c r="AV654" s="75">
        <f t="shared" ca="1" si="99"/>
        <v>0.21516359512355598</v>
      </c>
      <c r="AW654" s="75">
        <f t="shared" ca="1" si="100"/>
        <v>28.915719011650111</v>
      </c>
      <c r="AX654" s="75">
        <f t="shared" ca="1" si="101"/>
        <v>18.422702086389602</v>
      </c>
      <c r="AY654" s="75">
        <v>30.129494204276725</v>
      </c>
      <c r="AZ654" s="75">
        <v>17.345350279473642</v>
      </c>
    </row>
    <row r="655" spans="1:52" x14ac:dyDescent="0.25">
      <c r="A655" s="1">
        <v>602</v>
      </c>
      <c r="B655" s="62">
        <f t="shared" ca="1" si="102"/>
        <v>0.63815193835712281</v>
      </c>
      <c r="C655" s="75">
        <f t="shared" ca="1" si="103"/>
        <v>40.828307739000344</v>
      </c>
      <c r="D655" s="75">
        <v>31.181511811030823</v>
      </c>
      <c r="E655" s="75">
        <f t="shared" ca="1" si="104"/>
        <v>23.622183828991478</v>
      </c>
      <c r="F655" s="75">
        <v>17.669075636546612</v>
      </c>
      <c r="AU655" s="1">
        <v>638</v>
      </c>
      <c r="AV655" s="75">
        <f t="shared" ca="1" si="99"/>
        <v>0.45077466896802343</v>
      </c>
      <c r="AW655" s="75">
        <f t="shared" ca="1" si="100"/>
        <v>35.141926473682233</v>
      </c>
      <c r="AX655" s="75">
        <f t="shared" ca="1" si="101"/>
        <v>22.767078511163252</v>
      </c>
      <c r="AY655" s="75">
        <v>33.627809536647653</v>
      </c>
      <c r="AZ655" s="75">
        <v>42.018008399929158</v>
      </c>
    </row>
    <row r="656" spans="1:52" x14ac:dyDescent="0.25">
      <c r="A656" s="1">
        <v>603</v>
      </c>
      <c r="B656" s="62">
        <f t="shared" ca="1" si="102"/>
        <v>1.1600245729603054E-2</v>
      </c>
      <c r="C656" s="75">
        <f t="shared" ca="1" si="103"/>
        <v>21.791155128774463</v>
      </c>
      <c r="D656" s="75">
        <v>39.098649802457658</v>
      </c>
      <c r="E656" s="75">
        <f t="shared" ca="1" si="104"/>
        <v>15.116453922911877</v>
      </c>
      <c r="F656" s="75">
        <v>26.28955788601829</v>
      </c>
      <c r="AU656" s="1">
        <v>639</v>
      </c>
      <c r="AV656" s="75">
        <f t="shared" ca="1" si="99"/>
        <v>0.93545857203199201</v>
      </c>
      <c r="AW656" s="75">
        <f t="shared" ca="1" si="100"/>
        <v>44.01573219529007</v>
      </c>
      <c r="AX656" s="75">
        <f t="shared" ca="1" si="101"/>
        <v>37.378498496279938</v>
      </c>
      <c r="AY656" s="75">
        <v>42.536645986168821</v>
      </c>
      <c r="AZ656" s="75">
        <v>34.484967298027968</v>
      </c>
    </row>
    <row r="657" spans="1:52" x14ac:dyDescent="0.25">
      <c r="A657" s="1">
        <v>604</v>
      </c>
      <c r="B657" s="62">
        <f t="shared" ca="1" si="102"/>
        <v>0.48867622707932823</v>
      </c>
      <c r="C657" s="75">
        <f t="shared" ca="1" si="103"/>
        <v>38.629887759951387</v>
      </c>
      <c r="D657" s="75">
        <v>38.432148192103341</v>
      </c>
      <c r="E657" s="75">
        <f t="shared" ca="1" si="104"/>
        <v>21.010570703254594</v>
      </c>
      <c r="F657" s="75">
        <v>23.617089660591727</v>
      </c>
      <c r="AU657" s="1">
        <v>640</v>
      </c>
      <c r="AV657" s="75">
        <f t="shared" ca="1" si="99"/>
        <v>0.14397084099920321</v>
      </c>
      <c r="AW657" s="75">
        <f t="shared" ca="1" si="100"/>
        <v>26.383046907541186</v>
      </c>
      <c r="AX657" s="75">
        <f t="shared" ca="1" si="101"/>
        <v>17.243446844020472</v>
      </c>
      <c r="AY657" s="75">
        <v>38.737413308586447</v>
      </c>
      <c r="AZ657" s="75">
        <v>31.102530862149756</v>
      </c>
    </row>
    <row r="658" spans="1:52" x14ac:dyDescent="0.25">
      <c r="A658" s="1">
        <v>605</v>
      </c>
      <c r="B658" s="62">
        <f t="shared" ca="1" si="102"/>
        <v>0.22889553896468651</v>
      </c>
      <c r="C658" s="75">
        <f t="shared" ca="1" si="103"/>
        <v>33.351308280874989</v>
      </c>
      <c r="D658" s="75">
        <v>37.293536455983016</v>
      </c>
      <c r="E658" s="75">
        <f t="shared" ca="1" si="104"/>
        <v>17.489890021175899</v>
      </c>
      <c r="F658" s="75">
        <v>23.797687872566492</v>
      </c>
      <c r="AU658" s="1">
        <v>641</v>
      </c>
      <c r="AV658" s="75">
        <f t="shared" ca="1" si="99"/>
        <v>0.39007806524225297</v>
      </c>
      <c r="AW658" s="75">
        <f t="shared" ca="1" si="100"/>
        <v>33.736868967840593</v>
      </c>
      <c r="AX658" s="75">
        <f t="shared" ca="1" si="101"/>
        <v>21.570750304758533</v>
      </c>
      <c r="AY658" s="75">
        <v>40.542778946666765</v>
      </c>
      <c r="AZ658" s="75">
        <v>32.238112605765217</v>
      </c>
    </row>
    <row r="659" spans="1:52" x14ac:dyDescent="0.25">
      <c r="A659" s="1">
        <v>606</v>
      </c>
      <c r="B659" s="62">
        <f t="shared" ca="1" si="102"/>
        <v>7.5664439404363848E-2</v>
      </c>
      <c r="C659" s="75">
        <f t="shared" ca="1" si="103"/>
        <v>27.688740850781247</v>
      </c>
      <c r="D659" s="75">
        <v>32.93551269297889</v>
      </c>
      <c r="E659" s="75">
        <f t="shared" ca="1" si="104"/>
        <v>15.776573134903529</v>
      </c>
      <c r="F659" s="75">
        <v>20.494010106225954</v>
      </c>
      <c r="AU659" s="1">
        <v>642</v>
      </c>
      <c r="AV659" s="75">
        <f t="shared" ref="AV659:AV722" ca="1" si="105">RAND()</f>
        <v>0.11784340768411772</v>
      </c>
      <c r="AW659" s="75">
        <f t="shared" ref="AW659:AW722" ca="1" si="106">$R$2+($R$3-$R$2)*SQRT(AV659)</f>
        <v>25.298498284493036</v>
      </c>
      <c r="AX659" s="75">
        <f t="shared" ref="AX659:AX722" ca="1" si="107">$R$3-($R$3-$R$2)*SQRT(1-AV659)</f>
        <v>16.823042515482726</v>
      </c>
      <c r="AY659" s="75">
        <v>27.461242911204486</v>
      </c>
      <c r="AZ659" s="75">
        <v>30.318677050307706</v>
      </c>
    </row>
    <row r="660" spans="1:52" x14ac:dyDescent="0.25">
      <c r="A660" s="1">
        <v>607</v>
      </c>
      <c r="B660" s="62">
        <f t="shared" ca="1" si="102"/>
        <v>0.89847152338000025</v>
      </c>
      <c r="C660" s="75">
        <f t="shared" ca="1" si="103"/>
        <v>43.948275269796135</v>
      </c>
      <c r="D660" s="75">
        <v>39.520226446215744</v>
      </c>
      <c r="E660" s="75">
        <f t="shared" ca="1" si="104"/>
        <v>31.004646322906456</v>
      </c>
      <c r="F660" s="75">
        <v>15.937595268506232</v>
      </c>
      <c r="AU660" s="1">
        <v>643</v>
      </c>
      <c r="AV660" s="75">
        <f t="shared" ca="1" si="105"/>
        <v>9.0165005586668179E-2</v>
      </c>
      <c r="AW660" s="75">
        <f t="shared" ca="1" si="106"/>
        <v>24.008246501289882</v>
      </c>
      <c r="AX660" s="75">
        <f t="shared" ca="1" si="107"/>
        <v>16.384418667935496</v>
      </c>
      <c r="AY660" s="75">
        <v>44.17720830105911</v>
      </c>
      <c r="AZ660" s="75">
        <v>29.974097919726809</v>
      </c>
    </row>
    <row r="661" spans="1:52" x14ac:dyDescent="0.25">
      <c r="A661" s="1">
        <v>608</v>
      </c>
      <c r="B661" s="62">
        <f t="shared" ca="1" si="102"/>
        <v>0.63373103681896092</v>
      </c>
      <c r="C661" s="75">
        <f t="shared" ca="1" si="103"/>
        <v>40.768526206796615</v>
      </c>
      <c r="D661" s="75">
        <v>32.687404296523809</v>
      </c>
      <c r="E661" s="75">
        <f t="shared" ca="1" si="104"/>
        <v>23.535474395805068</v>
      </c>
      <c r="F661" s="75">
        <v>26.051235594623748</v>
      </c>
      <c r="AU661" s="1">
        <v>644</v>
      </c>
      <c r="AV661" s="75">
        <f t="shared" ca="1" si="105"/>
        <v>0.27420651657576178</v>
      </c>
      <c r="AW661" s="75">
        <f t="shared" ca="1" si="106"/>
        <v>30.709419623849428</v>
      </c>
      <c r="AX661" s="75">
        <f t="shared" ca="1" si="107"/>
        <v>19.441945788424849</v>
      </c>
      <c r="AY661" s="75">
        <v>42.537731057304612</v>
      </c>
      <c r="AZ661" s="75">
        <v>40.565078194844169</v>
      </c>
    </row>
    <row r="662" spans="1:52" x14ac:dyDescent="0.25">
      <c r="A662" s="1">
        <v>609</v>
      </c>
      <c r="B662" s="62">
        <f t="shared" ca="1" si="102"/>
        <v>0.97395022687733734</v>
      </c>
      <c r="C662" s="75">
        <f t="shared" ca="1" si="103"/>
        <v>44.737206984823629</v>
      </c>
      <c r="D662" s="75">
        <v>36.775567169499276</v>
      </c>
      <c r="E662" s="75">
        <f t="shared" ca="1" si="104"/>
        <v>36.106844152928396</v>
      </c>
      <c r="F662" s="75">
        <v>18.508139805139773</v>
      </c>
      <c r="AU662" s="1">
        <v>645</v>
      </c>
      <c r="AV662" s="75">
        <f t="shared" ca="1" si="105"/>
        <v>4.1312813042457819E-2</v>
      </c>
      <c r="AW662" s="75">
        <f t="shared" ca="1" si="106"/>
        <v>21.097666089432252</v>
      </c>
      <c r="AX662" s="75">
        <f t="shared" ca="1" si="107"/>
        <v>15.626228225476595</v>
      </c>
      <c r="AY662" s="75">
        <v>35.371225270681542</v>
      </c>
      <c r="AZ662" s="75">
        <v>35.242782549833045</v>
      </c>
    </row>
    <row r="663" spans="1:52" x14ac:dyDescent="0.25">
      <c r="A663" s="1">
        <v>610</v>
      </c>
      <c r="B663" s="62">
        <f t="shared" ca="1" si="102"/>
        <v>0.74875584618883684</v>
      </c>
      <c r="C663" s="75">
        <f t="shared" ca="1" si="103"/>
        <v>42.241728700631398</v>
      </c>
      <c r="D663" s="75">
        <v>38.751787207920898</v>
      </c>
      <c r="E663" s="75">
        <f t="shared" ca="1" si="104"/>
        <v>26.069885403554306</v>
      </c>
      <c r="F663" s="75">
        <v>17.604617434636417</v>
      </c>
      <c r="AU663" s="1">
        <v>646</v>
      </c>
      <c r="AV663" s="75">
        <f t="shared" ca="1" si="105"/>
        <v>0.82963545686924833</v>
      </c>
      <c r="AW663" s="75">
        <f t="shared" ca="1" si="106"/>
        <v>42.325298007200644</v>
      </c>
      <c r="AX663" s="75">
        <f t="shared" ca="1" si="107"/>
        <v>32.617428020896611</v>
      </c>
      <c r="AY663" s="75">
        <v>41.368812002365445</v>
      </c>
      <c r="AZ663" s="75">
        <v>27.359893211765833</v>
      </c>
    </row>
    <row r="664" spans="1:52" x14ac:dyDescent="0.25">
      <c r="A664" s="1">
        <v>611</v>
      </c>
      <c r="B664" s="62">
        <f t="shared" ca="1" si="102"/>
        <v>0.96813975095333771</v>
      </c>
      <c r="C664" s="75">
        <f t="shared" ca="1" si="103"/>
        <v>44.677952732166034</v>
      </c>
      <c r="D664" s="75">
        <v>30.761037187572263</v>
      </c>
      <c r="E664" s="75">
        <f t="shared" ca="1" si="104"/>
        <v>35.489478971847326</v>
      </c>
      <c r="F664" s="75">
        <v>36.350137434543321</v>
      </c>
      <c r="AU664" s="1">
        <v>647</v>
      </c>
      <c r="AV664" s="75">
        <f t="shared" ca="1" si="105"/>
        <v>0.45099871479635945</v>
      </c>
      <c r="AW664" s="75">
        <f t="shared" ca="1" si="106"/>
        <v>35.146931362287496</v>
      </c>
      <c r="AX664" s="75">
        <f t="shared" ca="1" si="107"/>
        <v>22.771613718416795</v>
      </c>
      <c r="AY664" s="75">
        <v>38.503214834351226</v>
      </c>
      <c r="AZ664" s="75">
        <v>29.253600804635319</v>
      </c>
    </row>
    <row r="665" spans="1:52" x14ac:dyDescent="0.25">
      <c r="A665" s="1">
        <v>612</v>
      </c>
      <c r="B665" s="62">
        <f t="shared" ca="1" si="102"/>
        <v>0.71871670819716504</v>
      </c>
      <c r="C665" s="75">
        <f t="shared" ca="1" si="103"/>
        <v>41.87244411795853</v>
      </c>
      <c r="D665" s="75">
        <v>43.535711042038642</v>
      </c>
      <c r="E665" s="75">
        <f t="shared" ca="1" si="104"/>
        <v>25.343664025536242</v>
      </c>
      <c r="F665" s="75">
        <v>18.500765788088831</v>
      </c>
      <c r="AU665" s="1">
        <v>648</v>
      </c>
      <c r="AV665" s="75">
        <f t="shared" ca="1" si="105"/>
        <v>0.71975462495312226</v>
      </c>
      <c r="AW665" s="75">
        <f t="shared" ca="1" si="106"/>
        <v>40.451506094096082</v>
      </c>
      <c r="AX665" s="75">
        <f t="shared" ca="1" si="107"/>
        <v>29.118537928068775</v>
      </c>
      <c r="AY665" s="75">
        <v>24.405759893683634</v>
      </c>
      <c r="AZ665" s="75">
        <v>22.628713649581702</v>
      </c>
    </row>
    <row r="666" spans="1:52" x14ac:dyDescent="0.25">
      <c r="A666" s="1">
        <v>613</v>
      </c>
      <c r="B666" s="62">
        <f t="shared" ca="1" si="102"/>
        <v>4.1426248637295382E-2</v>
      </c>
      <c r="C666" s="75">
        <f t="shared" ca="1" si="103"/>
        <v>25.380376931523841</v>
      </c>
      <c r="D666" s="75">
        <v>36.577012904799858</v>
      </c>
      <c r="E666" s="75">
        <f t="shared" ca="1" si="104"/>
        <v>15.420118337077305</v>
      </c>
      <c r="F666" s="75">
        <v>32.240013950058994</v>
      </c>
      <c r="AU666" s="1">
        <v>649</v>
      </c>
      <c r="AV666" s="75">
        <f t="shared" ca="1" si="105"/>
        <v>0.11513911807276433</v>
      </c>
      <c r="AW666" s="75">
        <f t="shared" ca="1" si="106"/>
        <v>25.179646667025722</v>
      </c>
      <c r="AX666" s="75">
        <f t="shared" ca="1" si="107"/>
        <v>16.779886716483364</v>
      </c>
      <c r="AY666" s="75">
        <v>41.284263932434826</v>
      </c>
      <c r="AZ666" s="75">
        <v>15.83974175237876</v>
      </c>
    </row>
    <row r="667" spans="1:52" x14ac:dyDescent="0.25">
      <c r="A667" s="1">
        <v>614</v>
      </c>
      <c r="B667" s="62">
        <f t="shared" ca="1" si="102"/>
        <v>0.98450795079995457</v>
      </c>
      <c r="C667" s="75">
        <f t="shared" ca="1" si="103"/>
        <v>44.844272538649008</v>
      </c>
      <c r="D667" s="75">
        <v>42.943974186412106</v>
      </c>
      <c r="E667" s="75">
        <f t="shared" ca="1" si="104"/>
        <v>37.521332748617567</v>
      </c>
      <c r="F667" s="75">
        <v>32.887663857177571</v>
      </c>
      <c r="AU667" s="1">
        <v>650</v>
      </c>
      <c r="AV667" s="75">
        <f t="shared" ca="1" si="105"/>
        <v>0.27006899343947699</v>
      </c>
      <c r="AW667" s="75">
        <f t="shared" ca="1" si="106"/>
        <v>30.590448809945443</v>
      </c>
      <c r="AX667" s="75">
        <f t="shared" ca="1" si="107"/>
        <v>19.369200053364104</v>
      </c>
      <c r="AY667" s="75">
        <v>33.866512215417956</v>
      </c>
      <c r="AZ667" s="75">
        <v>36.348203241489443</v>
      </c>
    </row>
    <row r="668" spans="1:52" x14ac:dyDescent="0.25">
      <c r="A668" s="1">
        <v>615</v>
      </c>
      <c r="B668" s="62">
        <f t="shared" ca="1" si="102"/>
        <v>0.36799911492811466</v>
      </c>
      <c r="C668" s="75">
        <f t="shared" ca="1" si="103"/>
        <v>36.498269991000697</v>
      </c>
      <c r="D668" s="75">
        <v>43.190536594662071</v>
      </c>
      <c r="E668" s="75">
        <f t="shared" ca="1" si="104"/>
        <v>19.254945419803345</v>
      </c>
      <c r="F668" s="75">
        <v>19.930228334027635</v>
      </c>
      <c r="AU668" s="1">
        <v>651</v>
      </c>
      <c r="AV668" s="75">
        <f t="shared" ca="1" si="105"/>
        <v>0.56254970908268243</v>
      </c>
      <c r="AW668" s="75">
        <f t="shared" ca="1" si="106"/>
        <v>37.500994159690237</v>
      </c>
      <c r="AX668" s="75">
        <f t="shared" ca="1" si="107"/>
        <v>25.157992495072836</v>
      </c>
      <c r="AY668" s="75">
        <v>40.405584418105263</v>
      </c>
      <c r="AZ668" s="75">
        <v>25.943218838896257</v>
      </c>
    </row>
    <row r="669" spans="1:52" x14ac:dyDescent="0.25">
      <c r="A669" s="1">
        <v>616</v>
      </c>
      <c r="B669" s="62">
        <f t="shared" ca="1" si="102"/>
        <v>0.88832025003754367</v>
      </c>
      <c r="C669" s="75">
        <f t="shared" ca="1" si="103"/>
        <v>43.838839200525335</v>
      </c>
      <c r="D669" s="75">
        <v>42.099675059190687</v>
      </c>
      <c r="E669" s="75">
        <f t="shared" ca="1" si="104"/>
        <v>30.552942575472084</v>
      </c>
      <c r="F669" s="75">
        <v>22.927536544380281</v>
      </c>
      <c r="AU669" s="1">
        <v>652</v>
      </c>
      <c r="AV669" s="75">
        <f t="shared" ca="1" si="105"/>
        <v>0.74805752964145922</v>
      </c>
      <c r="AW669" s="75">
        <f t="shared" ca="1" si="106"/>
        <v>40.947095727216052</v>
      </c>
      <c r="AX669" s="75">
        <f t="shared" ca="1" si="107"/>
        <v>29.941838647341878</v>
      </c>
      <c r="AY669" s="75">
        <v>30.074646108658236</v>
      </c>
      <c r="AZ669" s="75">
        <v>15.167170420518541</v>
      </c>
    </row>
    <row r="670" spans="1:52" x14ac:dyDescent="0.25">
      <c r="A670" s="1">
        <v>617</v>
      </c>
      <c r="B670" s="62">
        <f t="shared" ca="1" si="102"/>
        <v>0.58526128751896744</v>
      </c>
      <c r="C670" s="75">
        <f t="shared" ca="1" si="103"/>
        <v>40.094074760481504</v>
      </c>
      <c r="D670" s="75">
        <v>28.393561808975193</v>
      </c>
      <c r="E670" s="75">
        <f t="shared" ca="1" si="104"/>
        <v>22.627589480541637</v>
      </c>
      <c r="F670" s="75">
        <v>16.065746061657265</v>
      </c>
      <c r="AU670" s="1">
        <v>653</v>
      </c>
      <c r="AV670" s="75">
        <f t="shared" ca="1" si="105"/>
        <v>0.24633332263884589</v>
      </c>
      <c r="AW670" s="75">
        <f t="shared" ca="1" si="106"/>
        <v>29.889593358280855</v>
      </c>
      <c r="AX670" s="75">
        <f t="shared" ca="1" si="107"/>
        <v>18.955806604445613</v>
      </c>
      <c r="AY670" s="75">
        <v>29.642216086062056</v>
      </c>
      <c r="AZ670" s="75">
        <v>29.239074273188052</v>
      </c>
    </row>
    <row r="671" spans="1:52" x14ac:dyDescent="0.25">
      <c r="A671" s="1">
        <v>618</v>
      </c>
      <c r="B671" s="62">
        <f t="shared" ca="1" si="102"/>
        <v>0.74663823227235204</v>
      </c>
      <c r="C671" s="75">
        <f t="shared" ca="1" si="103"/>
        <v>42.216022976859676</v>
      </c>
      <c r="D671" s="75">
        <v>41.047528434154025</v>
      </c>
      <c r="E671" s="75">
        <f t="shared" ca="1" si="104"/>
        <v>26.01684990764042</v>
      </c>
      <c r="F671" s="75">
        <v>18.86592053790795</v>
      </c>
      <c r="AU671" s="1">
        <v>654</v>
      </c>
      <c r="AV671" s="75">
        <f t="shared" ca="1" si="105"/>
        <v>0.44872052651126959</v>
      </c>
      <c r="AW671" s="75">
        <f t="shared" ca="1" si="106"/>
        <v>35.095981535126434</v>
      </c>
      <c r="AX671" s="75">
        <f t="shared" ca="1" si="107"/>
        <v>22.725540946190019</v>
      </c>
      <c r="AY671" s="75">
        <v>27.607899604332896</v>
      </c>
      <c r="AZ671" s="75">
        <v>28.700237906618323</v>
      </c>
    </row>
    <row r="672" spans="1:52" x14ac:dyDescent="0.25">
      <c r="A672" s="1">
        <v>619</v>
      </c>
      <c r="B672" s="62">
        <f t="shared" ca="1" si="102"/>
        <v>0.80659453365651401</v>
      </c>
      <c r="C672" s="75">
        <f t="shared" ca="1" si="103"/>
        <v>42.925846480417491</v>
      </c>
      <c r="D672" s="75">
        <v>41.974503802594427</v>
      </c>
      <c r="E672" s="75">
        <f t="shared" ca="1" si="104"/>
        <v>27.65087792312611</v>
      </c>
      <c r="F672" s="75">
        <v>21.451818428820442</v>
      </c>
      <c r="AU672" s="1">
        <v>655</v>
      </c>
      <c r="AV672" s="75">
        <f t="shared" ca="1" si="105"/>
        <v>0.70227851429462618</v>
      </c>
      <c r="AW672" s="75">
        <f t="shared" ca="1" si="106"/>
        <v>40.140617790045724</v>
      </c>
      <c r="AX672" s="75">
        <f t="shared" ca="1" si="107"/>
        <v>28.630841892912255</v>
      </c>
      <c r="AY672" s="75">
        <v>43.188145323511506</v>
      </c>
      <c r="AZ672" s="75">
        <v>16.445169514441336</v>
      </c>
    </row>
    <row r="673" spans="1:52" x14ac:dyDescent="0.25">
      <c r="A673" s="1">
        <v>620</v>
      </c>
      <c r="B673" s="62">
        <f t="shared" ca="1" si="102"/>
        <v>4.9376381112769763E-2</v>
      </c>
      <c r="C673" s="75">
        <f t="shared" ca="1" si="103"/>
        <v>26.005953499109541</v>
      </c>
      <c r="D673" s="75">
        <v>44.498534357059768</v>
      </c>
      <c r="E673" s="75">
        <f t="shared" ca="1" si="104"/>
        <v>15.502121110104877</v>
      </c>
      <c r="F673" s="75">
        <v>27.551579705479234</v>
      </c>
      <c r="AU673" s="1">
        <v>656</v>
      </c>
      <c r="AV673" s="75">
        <f t="shared" ca="1" si="105"/>
        <v>0.43724120277129441</v>
      </c>
      <c r="AW673" s="75">
        <f t="shared" ca="1" si="106"/>
        <v>34.837264995310342</v>
      </c>
      <c r="AX673" s="75">
        <f t="shared" ca="1" si="107"/>
        <v>22.494824650631244</v>
      </c>
      <c r="AY673" s="75">
        <v>39.597619655049414</v>
      </c>
      <c r="AZ673" s="75">
        <v>41.288882611267972</v>
      </c>
    </row>
    <row r="674" spans="1:52" x14ac:dyDescent="0.25">
      <c r="A674" s="1">
        <v>621</v>
      </c>
      <c r="B674" s="62">
        <f t="shared" ca="1" si="102"/>
        <v>0.38771016020129878</v>
      </c>
      <c r="C674" s="75">
        <f t="shared" ca="1" si="103"/>
        <v>36.875449316788234</v>
      </c>
      <c r="D674" s="75">
        <v>41.689908179850399</v>
      </c>
      <c r="E674" s="75">
        <f t="shared" ca="1" si="104"/>
        <v>19.525425483954404</v>
      </c>
      <c r="F674" s="75">
        <v>19.701937312267791</v>
      </c>
      <c r="AU674" s="1">
        <v>657</v>
      </c>
      <c r="AV674" s="75">
        <f t="shared" ca="1" si="105"/>
        <v>0.84562824184600738</v>
      </c>
      <c r="AW674" s="75">
        <f t="shared" ca="1" si="106"/>
        <v>42.587414116973825</v>
      </c>
      <c r="AX674" s="75">
        <f t="shared" ca="1" si="107"/>
        <v>33.212948530756584</v>
      </c>
      <c r="AY674" s="75">
        <v>36.671890506312536</v>
      </c>
      <c r="AZ674" s="75">
        <v>24.131937014636989</v>
      </c>
    </row>
    <row r="675" spans="1:52" x14ac:dyDescent="0.25">
      <c r="A675" s="1">
        <v>622</v>
      </c>
      <c r="B675" s="62">
        <f t="shared" ca="1" si="102"/>
        <v>0.72088855346623149</v>
      </c>
      <c r="C675" s="75">
        <f t="shared" ca="1" si="103"/>
        <v>41.899484953764642</v>
      </c>
      <c r="D675" s="75">
        <v>40.10630692453509</v>
      </c>
      <c r="E675" s="75">
        <f t="shared" ca="1" si="104"/>
        <v>25.394384976433841</v>
      </c>
      <c r="F675" s="75">
        <v>25.804183875833836</v>
      </c>
      <c r="AU675" s="1">
        <v>658</v>
      </c>
      <c r="AV675" s="75">
        <f t="shared" ca="1" si="105"/>
        <v>0.56147457013708524</v>
      </c>
      <c r="AW675" s="75">
        <f t="shared" ca="1" si="106"/>
        <v>37.479482047488922</v>
      </c>
      <c r="AX675" s="75">
        <f t="shared" ca="1" si="107"/>
        <v>25.133624213847579</v>
      </c>
      <c r="AY675" s="75">
        <v>44.449047848637832</v>
      </c>
      <c r="AZ675" s="75">
        <v>23.266817675473504</v>
      </c>
    </row>
    <row r="676" spans="1:52" x14ac:dyDescent="0.25">
      <c r="A676" s="1">
        <v>623</v>
      </c>
      <c r="B676" s="62">
        <f t="shared" ca="1" si="102"/>
        <v>0.91858000792909222</v>
      </c>
      <c r="C676" s="75">
        <f t="shared" ca="1" si="103"/>
        <v>44.16264544333611</v>
      </c>
      <c r="D676" s="75">
        <v>29.171160713481868</v>
      </c>
      <c r="E676" s="75">
        <f t="shared" ca="1" si="104"/>
        <v>31.997357961219564</v>
      </c>
      <c r="F676" s="75">
        <v>17.750533535506239</v>
      </c>
      <c r="AU676" s="1">
        <v>659</v>
      </c>
      <c r="AV676" s="75">
        <f t="shared" ca="1" si="105"/>
        <v>0.41601939656223219</v>
      </c>
      <c r="AW676" s="75">
        <f t="shared" ca="1" si="106"/>
        <v>34.349869687054976</v>
      </c>
      <c r="AX676" s="75">
        <f t="shared" ca="1" si="107"/>
        <v>22.074412917135774</v>
      </c>
      <c r="AY676" s="75">
        <v>44.792853989760857</v>
      </c>
      <c r="AZ676" s="75">
        <v>39.469162390613199</v>
      </c>
    </row>
    <row r="677" spans="1:52" x14ac:dyDescent="0.25">
      <c r="A677" s="1">
        <v>624</v>
      </c>
      <c r="B677" s="62">
        <f t="shared" ca="1" si="102"/>
        <v>0.27436165285676539</v>
      </c>
      <c r="C677" s="75">
        <f t="shared" ca="1" si="103"/>
        <v>34.493764938092689</v>
      </c>
      <c r="D677" s="75">
        <v>39.980803789943529</v>
      </c>
      <c r="E677" s="75">
        <f t="shared" ca="1" si="104"/>
        <v>18.041565843890346</v>
      </c>
      <c r="F677" s="75">
        <v>15.314390846421219</v>
      </c>
      <c r="AU677" s="1">
        <v>660</v>
      </c>
      <c r="AV677" s="75">
        <f t="shared" ca="1" si="105"/>
        <v>0.36524063603328027</v>
      </c>
      <c r="AW677" s="75">
        <f t="shared" ca="1" si="106"/>
        <v>33.130542529939703</v>
      </c>
      <c r="AX677" s="75">
        <f t="shared" ca="1" si="107"/>
        <v>21.098463907730789</v>
      </c>
      <c r="AY677" s="75">
        <v>42.273054996060317</v>
      </c>
      <c r="AZ677" s="75">
        <v>24.917777512961347</v>
      </c>
    </row>
    <row r="678" spans="1:52" x14ac:dyDescent="0.25">
      <c r="A678" s="1">
        <v>625</v>
      </c>
      <c r="B678" s="62">
        <f t="shared" ca="1" si="102"/>
        <v>0.32399925159777743</v>
      </c>
      <c r="C678" s="75">
        <f t="shared" ca="1" si="103"/>
        <v>35.604840501009178</v>
      </c>
      <c r="D678" s="75">
        <v>42.315489110157301</v>
      </c>
      <c r="E678" s="75">
        <f t="shared" ca="1" si="104"/>
        <v>18.670841417648585</v>
      </c>
      <c r="F678" s="75">
        <v>22.794738031341627</v>
      </c>
      <c r="AU678" s="1">
        <v>661</v>
      </c>
      <c r="AV678" s="75">
        <f t="shared" ca="1" si="105"/>
        <v>0.11142753751926682</v>
      </c>
      <c r="AW678" s="75">
        <f t="shared" ca="1" si="106"/>
        <v>25.014229065052394</v>
      </c>
      <c r="AX678" s="75">
        <f t="shared" ca="1" si="107"/>
        <v>16.720763513972663</v>
      </c>
      <c r="AY678" s="75">
        <v>30.749425809475429</v>
      </c>
      <c r="AZ678" s="75">
        <v>24.621714675473999</v>
      </c>
    </row>
    <row r="679" spans="1:52" x14ac:dyDescent="0.25">
      <c r="A679" s="1">
        <v>626</v>
      </c>
      <c r="B679" s="62">
        <f t="shared" ca="1" si="102"/>
        <v>4.7638641980480179E-2</v>
      </c>
      <c r="C679" s="75">
        <f t="shared" ca="1" si="103"/>
        <v>25.875294982189715</v>
      </c>
      <c r="D679" s="75">
        <v>43.625034127124678</v>
      </c>
      <c r="E679" s="75">
        <f t="shared" ca="1" si="104"/>
        <v>15.484158019017062</v>
      </c>
      <c r="F679" s="75">
        <v>21.536938045362401</v>
      </c>
      <c r="AU679" s="1">
        <v>662</v>
      </c>
      <c r="AV679" s="75">
        <f t="shared" ca="1" si="105"/>
        <v>0.68169813409180435</v>
      </c>
      <c r="AW679" s="75">
        <f t="shared" ca="1" si="106"/>
        <v>39.769503844094736</v>
      </c>
      <c r="AX679" s="75">
        <f t="shared" ca="1" si="107"/>
        <v>28.074525728435965</v>
      </c>
      <c r="AY679" s="75">
        <v>41.393701065780512</v>
      </c>
      <c r="AZ679" s="75">
        <v>17.755524714148386</v>
      </c>
    </row>
    <row r="680" spans="1:52" x14ac:dyDescent="0.25">
      <c r="A680" s="1">
        <v>627</v>
      </c>
      <c r="B680" s="62">
        <f t="shared" ca="1" si="102"/>
        <v>0.19804336848948267</v>
      </c>
      <c r="C680" s="75">
        <f t="shared" ca="1" si="103"/>
        <v>32.486706583980876</v>
      </c>
      <c r="D680" s="75">
        <v>41.692676134165339</v>
      </c>
      <c r="E680" s="75">
        <f t="shared" ca="1" si="104"/>
        <v>17.127780786088877</v>
      </c>
      <c r="F680" s="75">
        <v>16.424316402337364</v>
      </c>
      <c r="AU680" s="1">
        <v>663</v>
      </c>
      <c r="AV680" s="75">
        <f t="shared" ca="1" si="105"/>
        <v>7.8213594378295781E-3</v>
      </c>
      <c r="AW680" s="75">
        <f t="shared" ca="1" si="106"/>
        <v>17.653153499902828</v>
      </c>
      <c r="AX680" s="75">
        <f t="shared" ca="1" si="107"/>
        <v>15.117550694329733</v>
      </c>
      <c r="AY680" s="75">
        <v>42.617552564655028</v>
      </c>
      <c r="AZ680" s="75">
        <v>21.02434919641949</v>
      </c>
    </row>
    <row r="681" spans="1:52" x14ac:dyDescent="0.25">
      <c r="A681" s="1">
        <v>628</v>
      </c>
      <c r="B681" s="62">
        <f t="shared" ca="1" si="102"/>
        <v>0.68731380705698908</v>
      </c>
      <c r="C681" s="75">
        <f t="shared" ca="1" si="103"/>
        <v>41.475222022961191</v>
      </c>
      <c r="D681" s="75">
        <v>33.305168870576949</v>
      </c>
      <c r="E681" s="75">
        <f t="shared" ca="1" si="104"/>
        <v>24.637825435047329</v>
      </c>
      <c r="F681" s="75">
        <v>23.109531760518966</v>
      </c>
      <c r="AU681" s="1">
        <v>664</v>
      </c>
      <c r="AV681" s="75">
        <f t="shared" ca="1" si="105"/>
        <v>0.33571825989178972</v>
      </c>
      <c r="AW681" s="75">
        <f t="shared" ca="1" si="106"/>
        <v>32.382359848496137</v>
      </c>
      <c r="AX681" s="75">
        <f t="shared" ca="1" si="107"/>
        <v>20.548955725830663</v>
      </c>
      <c r="AY681" s="75">
        <v>16.920915131333949</v>
      </c>
      <c r="AZ681" s="75">
        <v>15.740810370673412</v>
      </c>
    </row>
    <row r="682" spans="1:52" x14ac:dyDescent="0.25">
      <c r="A682" s="1">
        <v>629</v>
      </c>
      <c r="B682" s="62">
        <f t="shared" ca="1" si="102"/>
        <v>7.9574969184615263E-2</v>
      </c>
      <c r="C682" s="75">
        <f t="shared" ca="1" si="103"/>
        <v>27.903674949986019</v>
      </c>
      <c r="D682" s="75">
        <v>41.901504312238743</v>
      </c>
      <c r="E682" s="75">
        <f t="shared" ca="1" si="104"/>
        <v>15.81784264192348</v>
      </c>
      <c r="F682" s="75">
        <v>18.067633244427224</v>
      </c>
      <c r="AU682" s="1">
        <v>665</v>
      </c>
      <c r="AV682" s="75">
        <f t="shared" ca="1" si="105"/>
        <v>0.5498634692368003</v>
      </c>
      <c r="AW682" s="75">
        <f t="shared" ca="1" si="106"/>
        <v>37.245833819237262</v>
      </c>
      <c r="AX682" s="75">
        <f t="shared" ca="1" si="107"/>
        <v>24.872335513356752</v>
      </c>
      <c r="AY682" s="75">
        <v>40.914790656480534</v>
      </c>
      <c r="AZ682" s="75">
        <v>18.291188130770177</v>
      </c>
    </row>
    <row r="683" spans="1:52" x14ac:dyDescent="0.25">
      <c r="A683" s="1">
        <v>630</v>
      </c>
      <c r="B683" s="62">
        <f t="shared" ca="1" si="102"/>
        <v>1.3579673514105939E-2</v>
      </c>
      <c r="C683" s="75">
        <f t="shared" ca="1" si="103"/>
        <v>22.157329825790544</v>
      </c>
      <c r="D683" s="75">
        <v>28.681150062624653</v>
      </c>
      <c r="E683" s="75">
        <f t="shared" ca="1" si="104"/>
        <v>15.136416106718787</v>
      </c>
      <c r="F683" s="75">
        <v>24.10351240643115</v>
      </c>
      <c r="AU683" s="1">
        <v>666</v>
      </c>
      <c r="AV683" s="75">
        <f t="shared" ca="1" si="105"/>
        <v>0.15425489236496803</v>
      </c>
      <c r="AW683" s="75">
        <f t="shared" ca="1" si="106"/>
        <v>26.782588982412619</v>
      </c>
      <c r="AX683" s="75">
        <f t="shared" ca="1" si="107"/>
        <v>17.410679659123009</v>
      </c>
      <c r="AY683" s="75">
        <v>37.470308024328595</v>
      </c>
      <c r="AZ683" s="75">
        <v>38.006402695919078</v>
      </c>
    </row>
    <row r="684" spans="1:52" x14ac:dyDescent="0.25">
      <c r="A684" s="1">
        <v>631</v>
      </c>
      <c r="B684" s="62">
        <f t="shared" ca="1" si="102"/>
        <v>0.33719876657157799</v>
      </c>
      <c r="C684" s="75">
        <f t="shared" ca="1" si="103"/>
        <v>35.880933671660401</v>
      </c>
      <c r="D684" s="75">
        <v>35.664309102867733</v>
      </c>
      <c r="E684" s="75">
        <f t="shared" ca="1" si="104"/>
        <v>18.843335773948564</v>
      </c>
      <c r="F684" s="75">
        <v>33.994844643700517</v>
      </c>
      <c r="AU684" s="1">
        <v>667</v>
      </c>
      <c r="AV684" s="75">
        <f t="shared" ca="1" si="105"/>
        <v>0.75108895333239833</v>
      </c>
      <c r="AW684" s="75">
        <f t="shared" ca="1" si="106"/>
        <v>40.999616497155465</v>
      </c>
      <c r="AX684" s="75">
        <f t="shared" ca="1" si="107"/>
        <v>30.032704252242439</v>
      </c>
      <c r="AY684" s="75">
        <v>44.253577930524827</v>
      </c>
      <c r="AZ684" s="75">
        <v>18.731318037296813</v>
      </c>
    </row>
    <row r="685" spans="1:52" x14ac:dyDescent="0.25">
      <c r="A685" s="1">
        <v>632</v>
      </c>
      <c r="B685" s="62">
        <f t="shared" ca="1" si="102"/>
        <v>0.77075758699649821</v>
      </c>
      <c r="C685" s="75">
        <f t="shared" ca="1" si="103"/>
        <v>42.505984305986956</v>
      </c>
      <c r="D685" s="75">
        <v>31.679081316397571</v>
      </c>
      <c r="E685" s="75">
        <f t="shared" ca="1" si="104"/>
        <v>26.63942638695935</v>
      </c>
      <c r="F685" s="75">
        <v>21.354707076408122</v>
      </c>
      <c r="AU685" s="1">
        <v>668</v>
      </c>
      <c r="AV685" s="75">
        <f t="shared" ca="1" si="105"/>
        <v>0.27682101856894348</v>
      </c>
      <c r="AW685" s="75">
        <f t="shared" ca="1" si="106"/>
        <v>30.784134968760533</v>
      </c>
      <c r="AX685" s="75">
        <f t="shared" ca="1" si="107"/>
        <v>19.488020788501121</v>
      </c>
      <c r="AY685" s="75">
        <v>29.420776664264693</v>
      </c>
      <c r="AZ685" s="75">
        <v>17.558467770251369</v>
      </c>
    </row>
    <row r="686" spans="1:52" x14ac:dyDescent="0.25">
      <c r="A686" s="1">
        <v>633</v>
      </c>
      <c r="B686" s="62">
        <f t="shared" ca="1" si="102"/>
        <v>0.96143693972974431</v>
      </c>
      <c r="C686" s="75">
        <f t="shared" ca="1" si="103"/>
        <v>44.609303356328098</v>
      </c>
      <c r="D686" s="75">
        <v>40.10535881494927</v>
      </c>
      <c r="E686" s="75">
        <f t="shared" ca="1" si="104"/>
        <v>34.864502167584206</v>
      </c>
      <c r="F686" s="75">
        <v>23.600116884636357</v>
      </c>
      <c r="AU686" s="1">
        <v>669</v>
      </c>
      <c r="AV686" s="75">
        <f t="shared" ca="1" si="105"/>
        <v>0.3527582803843804</v>
      </c>
      <c r="AW686" s="75">
        <f t="shared" ca="1" si="106"/>
        <v>32.81803727535506</v>
      </c>
      <c r="AX686" s="75">
        <f t="shared" ca="1" si="107"/>
        <v>20.864599699734466</v>
      </c>
      <c r="AY686" s="75">
        <v>28.968118563723994</v>
      </c>
      <c r="AZ686" s="75">
        <v>34.443165712959591</v>
      </c>
    </row>
    <row r="687" spans="1:52" x14ac:dyDescent="0.25">
      <c r="A687" s="1">
        <v>634</v>
      </c>
      <c r="B687" s="62">
        <f t="shared" ca="1" si="102"/>
        <v>0.4485850915697478</v>
      </c>
      <c r="C687" s="75">
        <f t="shared" ca="1" si="103"/>
        <v>37.965163059486109</v>
      </c>
      <c r="D687" s="75">
        <v>35.908884426927003</v>
      </c>
      <c r="E687" s="75">
        <f t="shared" ca="1" si="104"/>
        <v>20.399302392920173</v>
      </c>
      <c r="F687" s="75">
        <v>26.095112345379313</v>
      </c>
      <c r="AU687" s="1">
        <v>670</v>
      </c>
      <c r="AV687" s="75">
        <f t="shared" ca="1" si="105"/>
        <v>0.30858528954497455</v>
      </c>
      <c r="AW687" s="75">
        <f t="shared" ca="1" si="106"/>
        <v>31.66513608076685</v>
      </c>
      <c r="AX687" s="75">
        <f t="shared" ca="1" si="107"/>
        <v>20.054594823705052</v>
      </c>
      <c r="AY687" s="75">
        <v>34.21684767449527</v>
      </c>
      <c r="AZ687" s="75">
        <v>20.657342212973301</v>
      </c>
    </row>
    <row r="688" spans="1:52" x14ac:dyDescent="0.25">
      <c r="A688" s="1">
        <v>635</v>
      </c>
      <c r="B688" s="62">
        <f t="shared" ca="1" si="102"/>
        <v>0.57804296300070401</v>
      </c>
      <c r="C688" s="75">
        <f t="shared" ca="1" si="103"/>
        <v>39.990481710423261</v>
      </c>
      <c r="D688" s="75">
        <v>37.304113442518258</v>
      </c>
      <c r="E688" s="75">
        <f t="shared" ca="1" si="104"/>
        <v>22.498541658981605</v>
      </c>
      <c r="F688" s="75">
        <v>32.474603280329845</v>
      </c>
      <c r="AU688" s="1">
        <v>671</v>
      </c>
      <c r="AV688" s="75">
        <f t="shared" ca="1" si="105"/>
        <v>0.41500793726582497</v>
      </c>
      <c r="AW688" s="75">
        <f t="shared" ca="1" si="106"/>
        <v>34.32633290459529</v>
      </c>
      <c r="AX688" s="75">
        <f t="shared" ca="1" si="107"/>
        <v>22.054567851950193</v>
      </c>
      <c r="AY688" s="75">
        <v>21.98673269941645</v>
      </c>
      <c r="AZ688" s="75">
        <v>16.622976324849276</v>
      </c>
    </row>
    <row r="689" spans="1:52" x14ac:dyDescent="0.25">
      <c r="A689" s="1">
        <v>636</v>
      </c>
      <c r="B689" s="62">
        <f t="shared" ca="1" si="102"/>
        <v>0.78688337444700018</v>
      </c>
      <c r="C689" s="75">
        <f t="shared" ca="1" si="103"/>
        <v>42.696488544297729</v>
      </c>
      <c r="D689" s="75">
        <v>39.908682858506126</v>
      </c>
      <c r="E689" s="75">
        <f t="shared" ca="1" si="104"/>
        <v>27.080452790646458</v>
      </c>
      <c r="F689" s="75">
        <v>22.686882881427387</v>
      </c>
      <c r="AU689" s="1">
        <v>672</v>
      </c>
      <c r="AV689" s="75">
        <f t="shared" ca="1" si="105"/>
        <v>0.61411205428188065</v>
      </c>
      <c r="AW689" s="75">
        <f t="shared" ca="1" si="106"/>
        <v>38.50959057180053</v>
      </c>
      <c r="AX689" s="75">
        <f t="shared" ca="1" si="107"/>
        <v>26.364036082179506</v>
      </c>
      <c r="AY689" s="75">
        <v>33.62083337888663</v>
      </c>
      <c r="AZ689" s="75">
        <v>29.425631349479858</v>
      </c>
    </row>
    <row r="690" spans="1:52" x14ac:dyDescent="0.25">
      <c r="A690" s="1">
        <v>637</v>
      </c>
      <c r="B690" s="62">
        <f t="shared" ca="1" si="102"/>
        <v>0.83844471593170822</v>
      </c>
      <c r="C690" s="75">
        <f t="shared" ca="1" si="103"/>
        <v>43.288683197634768</v>
      </c>
      <c r="D690" s="75">
        <v>35.149269306821189</v>
      </c>
      <c r="E690" s="75">
        <f t="shared" ca="1" si="104"/>
        <v>28.660893239772932</v>
      </c>
      <c r="F690" s="75">
        <v>27.961866322396045</v>
      </c>
      <c r="AU690" s="1">
        <v>673</v>
      </c>
      <c r="AV690" s="75">
        <f t="shared" ca="1" si="105"/>
        <v>0.20129642172835294</v>
      </c>
      <c r="AW690" s="75">
        <f t="shared" ca="1" si="106"/>
        <v>28.459820933263472</v>
      </c>
      <c r="AX690" s="75">
        <f t="shared" ca="1" si="107"/>
        <v>18.188934738722477</v>
      </c>
      <c r="AY690" s="75">
        <v>39.872480729740062</v>
      </c>
      <c r="AZ690" s="75">
        <v>24.763081537394285</v>
      </c>
    </row>
    <row r="691" spans="1:52" x14ac:dyDescent="0.25">
      <c r="A691" s="1">
        <v>638</v>
      </c>
      <c r="B691" s="62">
        <f t="shared" ca="1" si="102"/>
        <v>0.90418142499013532</v>
      </c>
      <c r="C691" s="75">
        <f t="shared" ca="1" si="103"/>
        <v>44.009469153009078</v>
      </c>
      <c r="D691" s="75">
        <v>32.091832404636236</v>
      </c>
      <c r="E691" s="75">
        <f t="shared" ca="1" si="104"/>
        <v>31.27208786999023</v>
      </c>
      <c r="F691" s="75">
        <v>16.632049904622733</v>
      </c>
      <c r="AU691" s="1">
        <v>674</v>
      </c>
      <c r="AV691" s="75">
        <f t="shared" ca="1" si="105"/>
        <v>0.932451589772608</v>
      </c>
      <c r="AW691" s="75">
        <f t="shared" ca="1" si="106"/>
        <v>43.969059888014094</v>
      </c>
      <c r="AX691" s="75">
        <f t="shared" ca="1" si="107"/>
        <v>37.202976901108165</v>
      </c>
      <c r="AY691" s="75">
        <v>28.325709035663991</v>
      </c>
      <c r="AZ691" s="75">
        <v>16.729627561941108</v>
      </c>
    </row>
    <row r="692" spans="1:52" x14ac:dyDescent="0.25">
      <c r="A692" s="1">
        <v>639</v>
      </c>
      <c r="B692" s="62">
        <f t="shared" ca="1" si="102"/>
        <v>0.17967123512221772</v>
      </c>
      <c r="C692" s="75">
        <f t="shared" ca="1" si="103"/>
        <v>31.92832958172318</v>
      </c>
      <c r="D692" s="75">
        <v>40.262957924104825</v>
      </c>
      <c r="E692" s="75">
        <f t="shared" ca="1" si="104"/>
        <v>16.916542940632961</v>
      </c>
      <c r="F692" s="75">
        <v>19.190389873178447</v>
      </c>
      <c r="AU692" s="1">
        <v>675</v>
      </c>
      <c r="AV692" s="75">
        <f t="shared" ca="1" si="105"/>
        <v>1.3404781501427321E-2</v>
      </c>
      <c r="AW692" s="75">
        <f t="shared" ca="1" si="106"/>
        <v>18.473370603791739</v>
      </c>
      <c r="AX692" s="75">
        <f t="shared" ca="1" si="107"/>
        <v>15.201750107620157</v>
      </c>
      <c r="AY692" s="75">
        <v>43.334356259131241</v>
      </c>
      <c r="AZ692" s="75">
        <v>25.347623821687925</v>
      </c>
    </row>
    <row r="693" spans="1:52" x14ac:dyDescent="0.25">
      <c r="A693" s="1">
        <v>640</v>
      </c>
      <c r="B693" s="62">
        <f t="shared" ca="1" si="102"/>
        <v>0.38044939413263335</v>
      </c>
      <c r="C693" s="75">
        <f t="shared" ca="1" si="103"/>
        <v>36.738031829532275</v>
      </c>
      <c r="D693" s="75">
        <v>35.610221174865558</v>
      </c>
      <c r="E693" s="75">
        <f t="shared" ca="1" si="104"/>
        <v>19.425125176799789</v>
      </c>
      <c r="F693" s="75">
        <v>23.431003847656939</v>
      </c>
      <c r="AU693" s="1">
        <v>676</v>
      </c>
      <c r="AV693" s="75">
        <f t="shared" ca="1" si="105"/>
        <v>0.19426556098570524</v>
      </c>
      <c r="AW693" s="75">
        <f t="shared" ca="1" si="106"/>
        <v>28.222670111862229</v>
      </c>
      <c r="AX693" s="75">
        <f t="shared" ca="1" si="107"/>
        <v>18.071186526085757</v>
      </c>
      <c r="AY693" s="75">
        <v>42.306173717997311</v>
      </c>
      <c r="AZ693" s="75">
        <v>26.844645957270068</v>
      </c>
    </row>
    <row r="694" spans="1:52" x14ac:dyDescent="0.25">
      <c r="A694" s="1">
        <v>641</v>
      </c>
      <c r="B694" s="62">
        <f t="shared" ca="1" si="102"/>
        <v>0.95251837653856197</v>
      </c>
      <c r="C694" s="75">
        <f t="shared" ca="1" si="103"/>
        <v>44.517464012045529</v>
      </c>
      <c r="D694" s="75">
        <v>29.440288795707573</v>
      </c>
      <c r="E694" s="75">
        <f t="shared" ca="1" si="104"/>
        <v>34.136666611808437</v>
      </c>
      <c r="F694" s="75">
        <v>21.74554498560666</v>
      </c>
      <c r="AU694" s="1">
        <v>677</v>
      </c>
      <c r="AV694" s="75">
        <f t="shared" ca="1" si="105"/>
        <v>0.48512269414599885</v>
      </c>
      <c r="AW694" s="75">
        <f t="shared" ca="1" si="106"/>
        <v>35.895224926556764</v>
      </c>
      <c r="AX694" s="75">
        <f t="shared" ca="1" si="107"/>
        <v>23.473514563017932</v>
      </c>
      <c r="AY694" s="75">
        <v>29.810510260300148</v>
      </c>
      <c r="AZ694" s="75">
        <v>30.581059234650859</v>
      </c>
    </row>
    <row r="695" spans="1:52" x14ac:dyDescent="0.25">
      <c r="A695" s="1">
        <v>642</v>
      </c>
      <c r="B695" s="62">
        <f t="shared" ref="B695:B758" ca="1" si="108">RAND()</f>
        <v>0.90195177915651914</v>
      </c>
      <c r="C695" s="75">
        <f t="shared" ref="C695:C758" ca="1" si="109">$R$2+($R$3-$R$2)*(B695)^(1/3)</f>
        <v>43.985604443528032</v>
      </c>
      <c r="D695" s="75">
        <v>35.171983399657108</v>
      </c>
      <c r="E695" s="75">
        <f t="shared" ref="E695:E758" ca="1" si="110">$R$3-($R$3-$R$2)*(1-B695)^(1/3)</f>
        <v>31.166422933286057</v>
      </c>
      <c r="F695" s="75">
        <v>38.783074704749268</v>
      </c>
      <c r="AU695" s="1">
        <v>678</v>
      </c>
      <c r="AV695" s="75">
        <f t="shared" ca="1" si="105"/>
        <v>6.8977796009671577E-3</v>
      </c>
      <c r="AW695" s="75">
        <f t="shared" ca="1" si="106"/>
        <v>17.491586169665911</v>
      </c>
      <c r="AX695" s="75">
        <f t="shared" ca="1" si="107"/>
        <v>15.103645734653036</v>
      </c>
      <c r="AY695" s="75">
        <v>17.637339201088803</v>
      </c>
      <c r="AZ695" s="75">
        <v>31.994455896163799</v>
      </c>
    </row>
    <row r="696" spans="1:52" x14ac:dyDescent="0.25">
      <c r="A696" s="1">
        <v>643</v>
      </c>
      <c r="B696" s="62">
        <f t="shared" ca="1" si="108"/>
        <v>0.27587256374715741</v>
      </c>
      <c r="C696" s="75">
        <f t="shared" ca="1" si="109"/>
        <v>34.529483535157908</v>
      </c>
      <c r="D696" s="75">
        <v>44.519705244812691</v>
      </c>
      <c r="E696" s="75">
        <f t="shared" ca="1" si="110"/>
        <v>18.060289631478224</v>
      </c>
      <c r="F696" s="75">
        <v>25.577301042919103</v>
      </c>
      <c r="AU696" s="1">
        <v>679</v>
      </c>
      <c r="AV696" s="75">
        <f t="shared" ca="1" si="105"/>
        <v>0.47573474924733961</v>
      </c>
      <c r="AW696" s="75">
        <f t="shared" ca="1" si="106"/>
        <v>35.692058242780142</v>
      </c>
      <c r="AX696" s="75">
        <f t="shared" ca="1" si="107"/>
        <v>23.278150960901272</v>
      </c>
      <c r="AY696" s="75">
        <v>42.266152166391208</v>
      </c>
      <c r="AZ696" s="75">
        <v>24.074613459886098</v>
      </c>
    </row>
    <row r="697" spans="1:52" x14ac:dyDescent="0.25">
      <c r="A697" s="1">
        <v>644</v>
      </c>
      <c r="B697" s="62">
        <f t="shared" ca="1" si="108"/>
        <v>0.7339266169268025</v>
      </c>
      <c r="C697" s="75">
        <f t="shared" ca="1" si="109"/>
        <v>42.06068592966794</v>
      </c>
      <c r="D697" s="75">
        <v>39.397090771299531</v>
      </c>
      <c r="E697" s="75">
        <f t="shared" ca="1" si="110"/>
        <v>25.704543166265513</v>
      </c>
      <c r="F697" s="75">
        <v>28.377496293697213</v>
      </c>
      <c r="AU697" s="1">
        <v>680</v>
      </c>
      <c r="AV697" s="75">
        <f t="shared" ca="1" si="105"/>
        <v>1.2906831343529324E-2</v>
      </c>
      <c r="AW697" s="75">
        <f t="shared" ca="1" si="106"/>
        <v>18.408247087459532</v>
      </c>
      <c r="AX697" s="75">
        <f t="shared" ca="1" si="107"/>
        <v>15.1942312330176</v>
      </c>
      <c r="AY697" s="75">
        <v>44.738926665922293</v>
      </c>
      <c r="AZ697" s="75">
        <v>18.183211449488553</v>
      </c>
    </row>
    <row r="698" spans="1:52" x14ac:dyDescent="0.25">
      <c r="A698" s="1">
        <v>645</v>
      </c>
      <c r="B698" s="62">
        <f t="shared" ca="1" si="108"/>
        <v>0.93566111831001275</v>
      </c>
      <c r="C698" s="75">
        <f t="shared" ca="1" si="109"/>
        <v>44.342297467622231</v>
      </c>
      <c r="D698" s="75">
        <v>44.040438832783259</v>
      </c>
      <c r="E698" s="75">
        <f t="shared" ca="1" si="110"/>
        <v>32.978857167866252</v>
      </c>
      <c r="F698" s="75">
        <v>17.667890743668629</v>
      </c>
      <c r="AU698" s="1">
        <v>681</v>
      </c>
      <c r="AV698" s="75">
        <f t="shared" ca="1" si="105"/>
        <v>0.3488298630508333</v>
      </c>
      <c r="AW698" s="75">
        <f t="shared" ca="1" si="106"/>
        <v>32.718546123927609</v>
      </c>
      <c r="AX698" s="75">
        <f t="shared" ca="1" si="107"/>
        <v>20.791465900343116</v>
      </c>
      <c r="AY698" s="75">
        <v>44.696876550927492</v>
      </c>
      <c r="AZ698" s="75">
        <v>33.157560415971673</v>
      </c>
    </row>
    <row r="699" spans="1:52" x14ac:dyDescent="0.25">
      <c r="A699" s="1">
        <v>646</v>
      </c>
      <c r="B699" s="62">
        <f t="shared" ca="1" si="108"/>
        <v>0.1881585679352511</v>
      </c>
      <c r="C699" s="75">
        <f t="shared" ca="1" si="109"/>
        <v>32.19079340335179</v>
      </c>
      <c r="D699" s="75">
        <v>30.953292240800341</v>
      </c>
      <c r="E699" s="75">
        <f t="shared" ca="1" si="110"/>
        <v>17.013731790338444</v>
      </c>
      <c r="F699" s="75">
        <v>19.638522228879243</v>
      </c>
      <c r="AU699" s="1">
        <v>682</v>
      </c>
      <c r="AV699" s="75">
        <f t="shared" ca="1" si="105"/>
        <v>0.78437881680385835</v>
      </c>
      <c r="AW699" s="75">
        <f t="shared" ca="1" si="106"/>
        <v>41.569549019948994</v>
      </c>
      <c r="AX699" s="75">
        <f t="shared" ca="1" si="107"/>
        <v>31.069491578677845</v>
      </c>
      <c r="AY699" s="75">
        <v>41.74402446940293</v>
      </c>
      <c r="AZ699" s="75">
        <v>25.614615116353836</v>
      </c>
    </row>
    <row r="700" spans="1:52" x14ac:dyDescent="0.25">
      <c r="A700" s="1">
        <v>647</v>
      </c>
      <c r="B700" s="62">
        <f t="shared" ca="1" si="108"/>
        <v>0.45578879001930261</v>
      </c>
      <c r="C700" s="75">
        <f t="shared" ca="1" si="109"/>
        <v>38.087441141260584</v>
      </c>
      <c r="D700" s="75">
        <v>28.887142611330276</v>
      </c>
      <c r="E700" s="75">
        <f t="shared" ca="1" si="110"/>
        <v>20.506900363679854</v>
      </c>
      <c r="F700" s="75">
        <v>18.758951241895421</v>
      </c>
      <c r="AU700" s="1">
        <v>683</v>
      </c>
      <c r="AV700" s="75">
        <f t="shared" ca="1" si="105"/>
        <v>0.42474261828445892</v>
      </c>
      <c r="AW700" s="75">
        <f t="shared" ca="1" si="106"/>
        <v>34.551684235789331</v>
      </c>
      <c r="AX700" s="75">
        <f t="shared" ca="1" si="107"/>
        <v>22.246282863145481</v>
      </c>
      <c r="AY700" s="75">
        <v>43.922061925744607</v>
      </c>
      <c r="AZ700" s="75">
        <v>21.482270040337717</v>
      </c>
    </row>
    <row r="701" spans="1:52" x14ac:dyDescent="0.25">
      <c r="A701" s="1">
        <v>648</v>
      </c>
      <c r="B701" s="62">
        <f t="shared" ca="1" si="108"/>
        <v>0.10267571999582281</v>
      </c>
      <c r="C701" s="75">
        <f t="shared" ca="1" si="109"/>
        <v>29.047870887866033</v>
      </c>
      <c r="D701" s="75">
        <v>34.850568225673335</v>
      </c>
      <c r="E701" s="75">
        <f t="shared" ca="1" si="110"/>
        <v>16.064051168909518</v>
      </c>
      <c r="F701" s="75">
        <v>29.790870213650415</v>
      </c>
      <c r="AU701" s="1">
        <v>684</v>
      </c>
      <c r="AV701" s="75">
        <f t="shared" ca="1" si="105"/>
        <v>0.807614610801624</v>
      </c>
      <c r="AW701" s="75">
        <f t="shared" ca="1" si="106"/>
        <v>41.960214200214764</v>
      </c>
      <c r="AX701" s="75">
        <f t="shared" ca="1" si="107"/>
        <v>31.841472336217155</v>
      </c>
      <c r="AY701" s="75">
        <v>34.03159732219796</v>
      </c>
      <c r="AZ701" s="75">
        <v>17.743536184651408</v>
      </c>
    </row>
    <row r="702" spans="1:52" x14ac:dyDescent="0.25">
      <c r="A702" s="1">
        <v>649</v>
      </c>
      <c r="B702" s="62">
        <f t="shared" ca="1" si="108"/>
        <v>0.55537224215154379</v>
      </c>
      <c r="C702" s="75">
        <f t="shared" ca="1" si="109"/>
        <v>39.659407906521054</v>
      </c>
      <c r="D702" s="75">
        <v>41.760394855955028</v>
      </c>
      <c r="E702" s="75">
        <f t="shared" ca="1" si="110"/>
        <v>22.102567959618852</v>
      </c>
      <c r="F702" s="75">
        <v>36.694848826312985</v>
      </c>
      <c r="AU702" s="1">
        <v>685</v>
      </c>
      <c r="AV702" s="75">
        <f t="shared" ca="1" si="105"/>
        <v>0.22720808994513886</v>
      </c>
      <c r="AW702" s="75">
        <f t="shared" ca="1" si="106"/>
        <v>29.299904928027495</v>
      </c>
      <c r="AX702" s="75">
        <f t="shared" ca="1" si="107"/>
        <v>18.6274248688268</v>
      </c>
      <c r="AY702" s="75">
        <v>35.135452275081064</v>
      </c>
      <c r="AZ702" s="75">
        <v>24.063680027295121</v>
      </c>
    </row>
    <row r="703" spans="1:52" x14ac:dyDescent="0.25">
      <c r="A703" s="1">
        <v>650</v>
      </c>
      <c r="B703" s="62">
        <f t="shared" ca="1" si="108"/>
        <v>0.48033014456411349</v>
      </c>
      <c r="C703" s="75">
        <f t="shared" ca="1" si="109"/>
        <v>38.494589913941581</v>
      </c>
      <c r="D703" s="75">
        <v>32.75045263004781</v>
      </c>
      <c r="E703" s="75">
        <f t="shared" ca="1" si="110"/>
        <v>20.880751993756704</v>
      </c>
      <c r="F703" s="75">
        <v>23.023514278563571</v>
      </c>
      <c r="AU703" s="1">
        <v>686</v>
      </c>
      <c r="AV703" s="75">
        <f t="shared" ca="1" si="105"/>
        <v>0.78090760119737279</v>
      </c>
      <c r="AW703" s="75">
        <f t="shared" ca="1" si="106"/>
        <v>41.510692957326398</v>
      </c>
      <c r="AX703" s="75">
        <f t="shared" ca="1" si="107"/>
        <v>30.957807901813744</v>
      </c>
      <c r="AY703" s="75">
        <v>37.765251900175528</v>
      </c>
      <c r="AZ703" s="75">
        <v>21.196180889668863</v>
      </c>
    </row>
    <row r="704" spans="1:52" x14ac:dyDescent="0.25">
      <c r="A704" s="1">
        <v>651</v>
      </c>
      <c r="B704" s="62">
        <f t="shared" ca="1" si="108"/>
        <v>0.81176441869968874</v>
      </c>
      <c r="C704" s="75">
        <f t="shared" ca="1" si="109"/>
        <v>42.985383231897131</v>
      </c>
      <c r="D704" s="75">
        <v>34.751695685484052</v>
      </c>
      <c r="E704" s="75">
        <f t="shared" ca="1" si="110"/>
        <v>27.806861517394847</v>
      </c>
      <c r="F704" s="75">
        <v>26.533736745627237</v>
      </c>
      <c r="AU704" s="1">
        <v>687</v>
      </c>
      <c r="AV704" s="75">
        <f t="shared" ca="1" si="105"/>
        <v>0.9646500580048244</v>
      </c>
      <c r="AW704" s="75">
        <f t="shared" ca="1" si="106"/>
        <v>44.464980098488816</v>
      </c>
      <c r="AX704" s="75">
        <f t="shared" ca="1" si="107"/>
        <v>39.359525924564672</v>
      </c>
      <c r="AY704" s="75">
        <v>20.43399283330513</v>
      </c>
      <c r="AZ704" s="75">
        <v>19.148589147630378</v>
      </c>
    </row>
    <row r="705" spans="1:52" x14ac:dyDescent="0.25">
      <c r="A705" s="1">
        <v>652</v>
      </c>
      <c r="B705" s="62">
        <f t="shared" ca="1" si="108"/>
        <v>0.3544861954358276</v>
      </c>
      <c r="C705" s="75">
        <f t="shared" ca="1" si="109"/>
        <v>36.231843149222399</v>
      </c>
      <c r="D705" s="75">
        <v>38.863093191462625</v>
      </c>
      <c r="E705" s="75">
        <f t="shared" ca="1" si="110"/>
        <v>19.072751344599148</v>
      </c>
      <c r="F705" s="75">
        <v>15.729949553371377</v>
      </c>
      <c r="AU705" s="1">
        <v>688</v>
      </c>
      <c r="AV705" s="75">
        <f t="shared" ca="1" si="105"/>
        <v>0.36367560031065105</v>
      </c>
      <c r="AW705" s="75">
        <f t="shared" ca="1" si="106"/>
        <v>33.091656648289174</v>
      </c>
      <c r="AX705" s="75">
        <f t="shared" ca="1" si="107"/>
        <v>21.069016741462249</v>
      </c>
      <c r="AY705" s="75">
        <v>38.602193496284933</v>
      </c>
      <c r="AZ705" s="75">
        <v>21.136980436295289</v>
      </c>
    </row>
    <row r="706" spans="1:52" x14ac:dyDescent="0.25">
      <c r="A706" s="1">
        <v>653</v>
      </c>
      <c r="B706" s="62">
        <f t="shared" ca="1" si="108"/>
        <v>0.28379509477502218</v>
      </c>
      <c r="C706" s="75">
        <f t="shared" ca="1" si="109"/>
        <v>34.714671711847672</v>
      </c>
      <c r="D706" s="75">
        <v>37.585323402837354</v>
      </c>
      <c r="E706" s="75">
        <f t="shared" ca="1" si="110"/>
        <v>18.158897424200298</v>
      </c>
      <c r="F706" s="75">
        <v>16.677701585952569</v>
      </c>
      <c r="AU706" s="1">
        <v>689</v>
      </c>
      <c r="AV706" s="75">
        <f t="shared" ca="1" si="105"/>
        <v>0.57194578551014064</v>
      </c>
      <c r="AW706" s="75">
        <f t="shared" ca="1" si="106"/>
        <v>37.688129208004938</v>
      </c>
      <c r="AX706" s="75">
        <f t="shared" ca="1" si="107"/>
        <v>25.372244319819103</v>
      </c>
      <c r="AY706" s="75">
        <v>43.791811331750338</v>
      </c>
      <c r="AZ706" s="75">
        <v>17.863021304913083</v>
      </c>
    </row>
    <row r="707" spans="1:52" x14ac:dyDescent="0.25">
      <c r="A707" s="1">
        <v>654</v>
      </c>
      <c r="B707" s="62">
        <f t="shared" ca="1" si="108"/>
        <v>5.5487490988112009E-3</v>
      </c>
      <c r="C707" s="75">
        <f t="shared" ca="1" si="109"/>
        <v>20.311122077281432</v>
      </c>
      <c r="D707" s="75">
        <v>33.655402753297821</v>
      </c>
      <c r="E707" s="75">
        <f t="shared" ca="1" si="110"/>
        <v>15.055590437252302</v>
      </c>
      <c r="F707" s="75">
        <v>30.550741005399573</v>
      </c>
      <c r="AU707" s="1">
        <v>690</v>
      </c>
      <c r="AV707" s="75">
        <f t="shared" ca="1" si="105"/>
        <v>2.2529609832590336E-2</v>
      </c>
      <c r="AW707" s="75">
        <f t="shared" ca="1" si="106"/>
        <v>19.502960009741514</v>
      </c>
      <c r="AX707" s="75">
        <f t="shared" ca="1" si="107"/>
        <v>15.339869333553693</v>
      </c>
      <c r="AY707" s="75">
        <v>28.393360877781696</v>
      </c>
      <c r="AZ707" s="75">
        <v>18.064239788257151</v>
      </c>
    </row>
    <row r="708" spans="1:52" x14ac:dyDescent="0.25">
      <c r="A708" s="1">
        <v>655</v>
      </c>
      <c r="B708" s="62">
        <f t="shared" ca="1" si="108"/>
        <v>0.62533023978197888</v>
      </c>
      <c r="C708" s="75">
        <f t="shared" ca="1" si="109"/>
        <v>40.654156021376238</v>
      </c>
      <c r="D708" s="75">
        <v>43.103270297951475</v>
      </c>
      <c r="E708" s="75">
        <f t="shared" ca="1" si="110"/>
        <v>23.372608819586429</v>
      </c>
      <c r="F708" s="75">
        <v>15.266328455221515</v>
      </c>
      <c r="AU708" s="1">
        <v>691</v>
      </c>
      <c r="AV708" s="75">
        <f t="shared" ca="1" si="105"/>
        <v>0.66553244511853604</v>
      </c>
      <c r="AW708" s="75">
        <f t="shared" ca="1" si="106"/>
        <v>39.474051577266124</v>
      </c>
      <c r="AX708" s="75">
        <f t="shared" ca="1" si="107"/>
        <v>27.650049008907327</v>
      </c>
      <c r="AY708" s="75">
        <v>43.366235896196841</v>
      </c>
      <c r="AZ708" s="75">
        <v>27.321280876380293</v>
      </c>
    </row>
    <row r="709" spans="1:52" x14ac:dyDescent="0.25">
      <c r="A709" s="1">
        <v>656</v>
      </c>
      <c r="B709" s="62">
        <f t="shared" ca="1" si="108"/>
        <v>0.45463977403636024</v>
      </c>
      <c r="C709" s="75">
        <f t="shared" ca="1" si="109"/>
        <v>38.068024134653456</v>
      </c>
      <c r="D709" s="75">
        <v>38.600335778924361</v>
      </c>
      <c r="E709" s="75">
        <f t="shared" ca="1" si="110"/>
        <v>20.489674711111721</v>
      </c>
      <c r="F709" s="75">
        <v>24.184717077858167</v>
      </c>
      <c r="AU709" s="1">
        <v>692</v>
      </c>
      <c r="AV709" s="75">
        <f t="shared" ca="1" si="105"/>
        <v>0.27372335175028772</v>
      </c>
      <c r="AW709" s="75">
        <f t="shared" ca="1" si="106"/>
        <v>30.695573152174433</v>
      </c>
      <c r="AX709" s="75">
        <f t="shared" ca="1" si="107"/>
        <v>19.433440133159465</v>
      </c>
      <c r="AY709" s="75">
        <v>22.480322535109252</v>
      </c>
      <c r="AZ709" s="75">
        <v>19.377751381810391</v>
      </c>
    </row>
    <row r="710" spans="1:52" x14ac:dyDescent="0.25">
      <c r="A710" s="1">
        <v>657</v>
      </c>
      <c r="B710" s="62">
        <f t="shared" ca="1" si="108"/>
        <v>0.2858001060401032</v>
      </c>
      <c r="C710" s="75">
        <f t="shared" ca="1" si="109"/>
        <v>34.760990827927941</v>
      </c>
      <c r="D710" s="75">
        <v>33.364139836245862</v>
      </c>
      <c r="E710" s="75">
        <f t="shared" ca="1" si="110"/>
        <v>18.183968001416279</v>
      </c>
      <c r="F710" s="75">
        <v>30.783363388902991</v>
      </c>
      <c r="AU710" s="1">
        <v>693</v>
      </c>
      <c r="AV710" s="75">
        <f t="shared" ca="1" si="105"/>
        <v>0.77576922551738969</v>
      </c>
      <c r="AW710" s="75">
        <f t="shared" ca="1" si="106"/>
        <v>41.423328763909566</v>
      </c>
      <c r="AX710" s="75">
        <f t="shared" ca="1" si="107"/>
        <v>30.794096402046463</v>
      </c>
      <c r="AY710" s="75">
        <v>34.191682409422768</v>
      </c>
      <c r="AZ710" s="75">
        <v>31.510646090500799</v>
      </c>
    </row>
    <row r="711" spans="1:52" x14ac:dyDescent="0.25">
      <c r="A711" s="1">
        <v>658</v>
      </c>
      <c r="B711" s="62">
        <f t="shared" ca="1" si="108"/>
        <v>9.5796621079427657E-2</v>
      </c>
      <c r="C711" s="75">
        <f t="shared" ca="1" si="109"/>
        <v>28.726863604542604</v>
      </c>
      <c r="D711" s="75">
        <v>39.614629157340673</v>
      </c>
      <c r="E711" s="75">
        <f t="shared" ca="1" si="110"/>
        <v>15.990296061251485</v>
      </c>
      <c r="F711" s="75">
        <v>22.604075125676506</v>
      </c>
      <c r="AU711" s="1">
        <v>694</v>
      </c>
      <c r="AV711" s="75">
        <f t="shared" ca="1" si="105"/>
        <v>0.10999167504657381</v>
      </c>
      <c r="AW711" s="75">
        <f t="shared" ca="1" si="106"/>
        <v>24.949497853757066</v>
      </c>
      <c r="AX711" s="75">
        <f t="shared" ca="1" si="107"/>
        <v>16.69792423764498</v>
      </c>
      <c r="AY711" s="75">
        <v>44.79378126993813</v>
      </c>
      <c r="AZ711" s="75">
        <v>39.326892576834297</v>
      </c>
    </row>
    <row r="712" spans="1:52" x14ac:dyDescent="0.25">
      <c r="A712" s="1">
        <v>659</v>
      </c>
      <c r="B712" s="62">
        <f t="shared" ca="1" si="108"/>
        <v>0.39335512791001204</v>
      </c>
      <c r="C712" s="75">
        <f t="shared" ca="1" si="109"/>
        <v>36.981105301432557</v>
      </c>
      <c r="D712" s="75">
        <v>37.895065265216161</v>
      </c>
      <c r="E712" s="75">
        <f t="shared" ca="1" si="110"/>
        <v>19.603954391191781</v>
      </c>
      <c r="F712" s="75">
        <v>28.756190895774086</v>
      </c>
      <c r="AU712" s="1">
        <v>695</v>
      </c>
      <c r="AV712" s="75">
        <f t="shared" ca="1" si="105"/>
        <v>0.18774940927618944</v>
      </c>
      <c r="AW712" s="75">
        <f t="shared" ca="1" si="106"/>
        <v>27.999017976315383</v>
      </c>
      <c r="AX712" s="75">
        <f t="shared" ca="1" si="107"/>
        <v>17.962516173811039</v>
      </c>
      <c r="AY712" s="75">
        <v>44.961407693806571</v>
      </c>
      <c r="AZ712" s="75">
        <v>24.317907976844939</v>
      </c>
    </row>
    <row r="713" spans="1:52" x14ac:dyDescent="0.25">
      <c r="A713" s="1">
        <v>660</v>
      </c>
      <c r="B713" s="62">
        <f t="shared" ca="1" si="108"/>
        <v>0.99509960844887702</v>
      </c>
      <c r="C713" s="75">
        <f t="shared" ca="1" si="109"/>
        <v>44.950915819729005</v>
      </c>
      <c r="D713" s="75">
        <v>31.289365758936668</v>
      </c>
      <c r="E713" s="75">
        <f t="shared" ca="1" si="110"/>
        <v>39.904366522544763</v>
      </c>
      <c r="F713" s="75">
        <v>16.875157335949606</v>
      </c>
      <c r="AU713" s="1">
        <v>696</v>
      </c>
      <c r="AV713" s="75">
        <f t="shared" ca="1" si="105"/>
        <v>0.99338875380358893</v>
      </c>
      <c r="AW713" s="75">
        <f t="shared" ca="1" si="106"/>
        <v>44.90066685582832</v>
      </c>
      <c r="AX713" s="75">
        <f t="shared" ca="1" si="107"/>
        <v>42.560712895789024</v>
      </c>
      <c r="AY713" s="75">
        <v>28.954635837345258</v>
      </c>
      <c r="AZ713" s="75">
        <v>32.916006785905125</v>
      </c>
    </row>
    <row r="714" spans="1:52" x14ac:dyDescent="0.25">
      <c r="A714" s="1">
        <v>661</v>
      </c>
      <c r="B714" s="62">
        <f t="shared" ca="1" si="108"/>
        <v>5.3492921955995421E-3</v>
      </c>
      <c r="C714" s="75">
        <f t="shared" ca="1" si="109"/>
        <v>20.246705588872729</v>
      </c>
      <c r="D714" s="75">
        <v>38.177640234138849</v>
      </c>
      <c r="E714" s="75">
        <f t="shared" ca="1" si="110"/>
        <v>15.05358858952307</v>
      </c>
      <c r="F714" s="75">
        <v>37.129521827132486</v>
      </c>
      <c r="AU714" s="1">
        <v>697</v>
      </c>
      <c r="AV714" s="75">
        <f t="shared" ca="1" si="105"/>
        <v>0.75381827810243307</v>
      </c>
      <c r="AW714" s="75">
        <f t="shared" ca="1" si="106"/>
        <v>41.046812670501353</v>
      </c>
      <c r="AX714" s="75">
        <f t="shared" ca="1" si="107"/>
        <v>30.114989092788335</v>
      </c>
      <c r="AY714" s="75">
        <v>26.44001470343105</v>
      </c>
      <c r="AZ714" s="75">
        <v>34.308873239810723</v>
      </c>
    </row>
    <row r="715" spans="1:52" x14ac:dyDescent="0.25">
      <c r="A715" s="1">
        <v>662</v>
      </c>
      <c r="B715" s="62">
        <f t="shared" ca="1" si="108"/>
        <v>0.74081254996016199</v>
      </c>
      <c r="C715" s="75">
        <f t="shared" ca="1" si="109"/>
        <v>42.145053278552567</v>
      </c>
      <c r="D715" s="75">
        <v>43.249252910018015</v>
      </c>
      <c r="E715" s="75">
        <f t="shared" ca="1" si="110"/>
        <v>25.872454470869354</v>
      </c>
      <c r="F715" s="75">
        <v>19.248520287889875</v>
      </c>
      <c r="AU715" s="1">
        <v>698</v>
      </c>
      <c r="AV715" s="75">
        <f t="shared" ca="1" si="105"/>
        <v>0.31562702644639018</v>
      </c>
      <c r="AW715" s="75">
        <f t="shared" ca="1" si="106"/>
        <v>31.854207896004816</v>
      </c>
      <c r="AX715" s="75">
        <f t="shared" ca="1" si="107"/>
        <v>20.181948581763137</v>
      </c>
      <c r="AY715" s="75">
        <v>41.380991056428094</v>
      </c>
      <c r="AZ715" s="75">
        <v>29.545773475031289</v>
      </c>
    </row>
    <row r="716" spans="1:52" x14ac:dyDescent="0.25">
      <c r="A716" s="1">
        <v>663</v>
      </c>
      <c r="B716" s="62">
        <f t="shared" ca="1" si="108"/>
        <v>6.6945751069875659E-3</v>
      </c>
      <c r="C716" s="75">
        <f t="shared" ca="1" si="109"/>
        <v>20.654084058813297</v>
      </c>
      <c r="D716" s="75">
        <v>42.659750004785352</v>
      </c>
      <c r="E716" s="75">
        <f t="shared" ca="1" si="110"/>
        <v>15.067095700298108</v>
      </c>
      <c r="F716" s="75">
        <v>18.394121001643434</v>
      </c>
      <c r="AU716" s="1">
        <v>699</v>
      </c>
      <c r="AV716" s="75">
        <f t="shared" ca="1" si="105"/>
        <v>0.96254515337060542</v>
      </c>
      <c r="AW716" s="75">
        <f t="shared" ca="1" si="106"/>
        <v>44.432815666081709</v>
      </c>
      <c r="AX716" s="75">
        <f t="shared" ca="1" si="107"/>
        <v>39.194023599216486</v>
      </c>
      <c r="AY716" s="75">
        <v>27.1166731468841</v>
      </c>
      <c r="AZ716" s="75">
        <v>15.335772953082934</v>
      </c>
    </row>
    <row r="717" spans="1:52" x14ac:dyDescent="0.25">
      <c r="A717" s="1">
        <v>664</v>
      </c>
      <c r="B717" s="62">
        <f t="shared" ca="1" si="108"/>
        <v>3.7711228995670143E-2</v>
      </c>
      <c r="C717" s="75">
        <f t="shared" ca="1" si="109"/>
        <v>25.060312781793272</v>
      </c>
      <c r="D717" s="75">
        <v>40.621364092006822</v>
      </c>
      <c r="E717" s="75">
        <f t="shared" ca="1" si="110"/>
        <v>15.381954629741045</v>
      </c>
      <c r="F717" s="75">
        <v>30.193330374538125</v>
      </c>
      <c r="AU717" s="1">
        <v>700</v>
      </c>
      <c r="AV717" s="75">
        <f t="shared" ca="1" si="105"/>
        <v>0.98112938968373298</v>
      </c>
      <c r="AW717" s="75">
        <f t="shared" ca="1" si="106"/>
        <v>44.715592720243016</v>
      </c>
      <c r="AX717" s="75">
        <f t="shared" ca="1" si="107"/>
        <v>40.878889799503014</v>
      </c>
      <c r="AY717" s="75">
        <v>38.81714427142996</v>
      </c>
      <c r="AZ717" s="75">
        <v>32.591242969061867</v>
      </c>
    </row>
    <row r="718" spans="1:52" x14ac:dyDescent="0.25">
      <c r="A718" s="1">
        <v>665</v>
      </c>
      <c r="B718" s="62">
        <f t="shared" ca="1" si="108"/>
        <v>0.97151967814739659</v>
      </c>
      <c r="C718" s="75">
        <f t="shared" ca="1" si="109"/>
        <v>44.712449409409359</v>
      </c>
      <c r="D718" s="75">
        <v>35.272516006513641</v>
      </c>
      <c r="E718" s="75">
        <f t="shared" ca="1" si="110"/>
        <v>35.838437422849779</v>
      </c>
      <c r="F718" s="75">
        <v>19.630329850891599</v>
      </c>
      <c r="AU718" s="1">
        <v>701</v>
      </c>
      <c r="AV718" s="75">
        <f t="shared" ca="1" si="105"/>
        <v>0.96379709590807749</v>
      </c>
      <c r="AW718" s="75">
        <f t="shared" ca="1" si="106"/>
        <v>44.451950467112866</v>
      </c>
      <c r="AX718" s="75">
        <f t="shared" ca="1" si="107"/>
        <v>39.291881773935458</v>
      </c>
      <c r="AY718" s="75">
        <v>34.650706924214802</v>
      </c>
      <c r="AZ718" s="75">
        <v>27.640003905604402</v>
      </c>
    </row>
    <row r="719" spans="1:52" x14ac:dyDescent="0.25">
      <c r="A719" s="1">
        <v>666</v>
      </c>
      <c r="B719" s="62">
        <f t="shared" ca="1" si="108"/>
        <v>3.7928817296216333E-2</v>
      </c>
      <c r="C719" s="75">
        <f t="shared" ca="1" si="109"/>
        <v>25.07962453393624</v>
      </c>
      <c r="D719" s="75">
        <v>27.853784923631498</v>
      </c>
      <c r="E719" s="75">
        <f t="shared" ca="1" si="110"/>
        <v>15.384187163310806</v>
      </c>
      <c r="F719" s="75">
        <v>20.498634494985559</v>
      </c>
      <c r="AU719" s="1">
        <v>702</v>
      </c>
      <c r="AV719" s="75">
        <f t="shared" ca="1" si="105"/>
        <v>0.55684001052203735</v>
      </c>
      <c r="AW719" s="75">
        <f t="shared" ca="1" si="106"/>
        <v>37.386514008881193</v>
      </c>
      <c r="AX719" s="75">
        <f t="shared" ca="1" si="107"/>
        <v>25.028921147565253</v>
      </c>
      <c r="AY719" s="75">
        <v>37.45537743788249</v>
      </c>
      <c r="AZ719" s="75">
        <v>23.893553422347118</v>
      </c>
    </row>
    <row r="720" spans="1:52" x14ac:dyDescent="0.25">
      <c r="A720" s="1">
        <v>667</v>
      </c>
      <c r="B720" s="62">
        <f t="shared" ca="1" si="108"/>
        <v>0.26696777425054263</v>
      </c>
      <c r="C720" s="75">
        <f t="shared" ca="1" si="109"/>
        <v>34.317052862697317</v>
      </c>
      <c r="D720" s="75">
        <v>31.181056980503428</v>
      </c>
      <c r="E720" s="75">
        <f t="shared" ca="1" si="110"/>
        <v>17.950310935847238</v>
      </c>
      <c r="F720" s="75">
        <v>23.177923180268849</v>
      </c>
      <c r="AU720" s="1">
        <v>703</v>
      </c>
      <c r="AV720" s="75">
        <f t="shared" ca="1" si="105"/>
        <v>0.49518476153794544</v>
      </c>
      <c r="AW720" s="75">
        <f t="shared" ca="1" si="106"/>
        <v>36.110809680922969</v>
      </c>
      <c r="AX720" s="75">
        <f t="shared" ca="1" si="107"/>
        <v>23.684894684382883</v>
      </c>
      <c r="AY720" s="75">
        <v>30.487297382830484</v>
      </c>
      <c r="AZ720" s="75">
        <v>35.244069142646453</v>
      </c>
    </row>
    <row r="721" spans="1:52" x14ac:dyDescent="0.25">
      <c r="A721" s="1">
        <v>668</v>
      </c>
      <c r="B721" s="62">
        <f t="shared" ca="1" si="108"/>
        <v>0.93797431760412298</v>
      </c>
      <c r="C721" s="75">
        <f t="shared" ca="1" si="109"/>
        <v>44.366458182287403</v>
      </c>
      <c r="D721" s="75">
        <v>36.629957003273383</v>
      </c>
      <c r="E721" s="75">
        <f t="shared" ca="1" si="110"/>
        <v>33.124685911167219</v>
      </c>
      <c r="F721" s="75">
        <v>32.050706470149905</v>
      </c>
      <c r="AU721" s="1">
        <v>704</v>
      </c>
      <c r="AV721" s="75">
        <f t="shared" ca="1" si="105"/>
        <v>0.62116258870516838</v>
      </c>
      <c r="AW721" s="75">
        <f t="shared" ca="1" si="106"/>
        <v>38.644160586382668</v>
      </c>
      <c r="AX721" s="75">
        <f t="shared" ca="1" si="107"/>
        <v>26.535069180596736</v>
      </c>
      <c r="AY721" s="75">
        <v>41.965287822861569</v>
      </c>
      <c r="AZ721" s="75">
        <v>20.367059274239541</v>
      </c>
    </row>
    <row r="722" spans="1:52" x14ac:dyDescent="0.25">
      <c r="A722" s="1">
        <v>669</v>
      </c>
      <c r="B722" s="62">
        <f t="shared" ca="1" si="108"/>
        <v>0.55593170239387868</v>
      </c>
      <c r="C722" s="75">
        <f t="shared" ca="1" si="109"/>
        <v>39.667685434855279</v>
      </c>
      <c r="D722" s="75">
        <v>25.973461464845631</v>
      </c>
      <c r="E722" s="75">
        <f t="shared" ca="1" si="110"/>
        <v>22.112175681504759</v>
      </c>
      <c r="F722" s="75">
        <v>21.263991871950694</v>
      </c>
      <c r="AU722" s="1">
        <v>705</v>
      </c>
      <c r="AV722" s="75">
        <f t="shared" ca="1" si="105"/>
        <v>0.33885950328363668</v>
      </c>
      <c r="AW722" s="75">
        <f t="shared" ca="1" si="106"/>
        <v>32.46349200347035</v>
      </c>
      <c r="AX722" s="75">
        <f t="shared" ca="1" si="107"/>
        <v>20.606836059159381</v>
      </c>
      <c r="AY722" s="75">
        <v>43.82318500898927</v>
      </c>
      <c r="AZ722" s="75">
        <v>19.256324405874935</v>
      </c>
    </row>
    <row r="723" spans="1:52" x14ac:dyDescent="0.25">
      <c r="A723" s="1">
        <v>670</v>
      </c>
      <c r="B723" s="62">
        <f t="shared" ca="1" si="108"/>
        <v>8.7207192029421399E-2</v>
      </c>
      <c r="C723" s="75">
        <f t="shared" ca="1" si="109"/>
        <v>28.303687116872073</v>
      </c>
      <c r="D723" s="75">
        <v>44.230728893569747</v>
      </c>
      <c r="E723" s="75">
        <f t="shared" ca="1" si="110"/>
        <v>15.898726721984239</v>
      </c>
      <c r="F723" s="75">
        <v>29.421258232866933</v>
      </c>
      <c r="AU723" s="1">
        <v>706</v>
      </c>
      <c r="AV723" s="75">
        <f t="shared" ref="AV723:AV786" ca="1" si="111">RAND()</f>
        <v>0.14898226426733308</v>
      </c>
      <c r="AW723" s="75">
        <f t="shared" ref="AW723:AW786" ca="1" si="112">$R$2+($R$3-$R$2)*SQRT(AV723)</f>
        <v>26.579466215702681</v>
      </c>
      <c r="AX723" s="75">
        <f t="shared" ref="AX723:AX786" ca="1" si="113">$R$3-($R$3-$R$2)*SQRT(1-AV723)</f>
        <v>17.324813240749389</v>
      </c>
      <c r="AY723" s="75">
        <v>33.265404803512695</v>
      </c>
      <c r="AZ723" s="75">
        <v>18.252807497130028</v>
      </c>
    </row>
    <row r="724" spans="1:52" x14ac:dyDescent="0.25">
      <c r="A724" s="1">
        <v>671</v>
      </c>
      <c r="B724" s="62">
        <f t="shared" ca="1" si="108"/>
        <v>0.58806425701742626</v>
      </c>
      <c r="C724" s="75">
        <f t="shared" ca="1" si="109"/>
        <v>40.134071673852688</v>
      </c>
      <c r="D724" s="75">
        <v>35.512872475918698</v>
      </c>
      <c r="E724" s="75">
        <f t="shared" ca="1" si="110"/>
        <v>22.67810400647404</v>
      </c>
      <c r="F724" s="75">
        <v>16.267235984826726</v>
      </c>
      <c r="AU724" s="1">
        <v>707</v>
      </c>
      <c r="AV724" s="75">
        <f t="shared" ca="1" si="111"/>
        <v>0.96701265690383342</v>
      </c>
      <c r="AW724" s="75">
        <f t="shared" ca="1" si="112"/>
        <v>44.501040510691318</v>
      </c>
      <c r="AX724" s="75">
        <f t="shared" ca="1" si="113"/>
        <v>39.551274572292165</v>
      </c>
      <c r="AY724" s="75">
        <v>25.473681469784268</v>
      </c>
      <c r="AZ724" s="75">
        <v>20.02802488413689</v>
      </c>
    </row>
    <row r="725" spans="1:52" x14ac:dyDescent="0.25">
      <c r="A725" s="1">
        <v>672</v>
      </c>
      <c r="B725" s="62">
        <f t="shared" ca="1" si="108"/>
        <v>0.78811995584940708</v>
      </c>
      <c r="C725" s="75">
        <f t="shared" ca="1" si="109"/>
        <v>42.710989226669213</v>
      </c>
      <c r="D725" s="75">
        <v>42.560355165775213</v>
      </c>
      <c r="E725" s="75">
        <f t="shared" ca="1" si="110"/>
        <v>27.115178652830853</v>
      </c>
      <c r="F725" s="75">
        <v>41.075171831387848</v>
      </c>
      <c r="AU725" s="1">
        <v>708</v>
      </c>
      <c r="AV725" s="75">
        <f t="shared" ca="1" si="111"/>
        <v>0.17177960279101856</v>
      </c>
      <c r="AW725" s="75">
        <f t="shared" ca="1" si="112"/>
        <v>27.433890883867235</v>
      </c>
      <c r="AX725" s="75">
        <f t="shared" ca="1" si="113"/>
        <v>17.698015502749925</v>
      </c>
      <c r="AY725" s="75">
        <v>29.315190699496625</v>
      </c>
      <c r="AZ725" s="75">
        <v>19.889117093312041</v>
      </c>
    </row>
    <row r="726" spans="1:52" x14ac:dyDescent="0.25">
      <c r="A726" s="1">
        <v>673</v>
      </c>
      <c r="B726" s="62">
        <f t="shared" ca="1" si="108"/>
        <v>0.78224920188311375</v>
      </c>
      <c r="C726" s="75">
        <f t="shared" ca="1" si="109"/>
        <v>42.642010713337733</v>
      </c>
      <c r="D726" s="75">
        <v>43.172837289484718</v>
      </c>
      <c r="E726" s="75">
        <f t="shared" ca="1" si="110"/>
        <v>26.951497530229027</v>
      </c>
      <c r="F726" s="75">
        <v>18.490833782598965</v>
      </c>
      <c r="AU726" s="1">
        <v>709</v>
      </c>
      <c r="AV726" s="75">
        <f t="shared" ca="1" si="111"/>
        <v>0.48472006030184822</v>
      </c>
      <c r="AW726" s="75">
        <f t="shared" ca="1" si="112"/>
        <v>35.886551995761849</v>
      </c>
      <c r="AX726" s="75">
        <f t="shared" ca="1" si="113"/>
        <v>23.465099356432205</v>
      </c>
      <c r="AY726" s="75">
        <v>33.823069768331194</v>
      </c>
      <c r="AZ726" s="75">
        <v>37.201092910306556</v>
      </c>
    </row>
    <row r="727" spans="1:52" x14ac:dyDescent="0.25">
      <c r="A727" s="1">
        <v>674</v>
      </c>
      <c r="B727" s="62">
        <f t="shared" ca="1" si="108"/>
        <v>0.55852894323147106</v>
      </c>
      <c r="C727" s="75">
        <f t="shared" ca="1" si="109"/>
        <v>39.706040509480395</v>
      </c>
      <c r="D727" s="75">
        <v>25.599605717008629</v>
      </c>
      <c r="E727" s="75">
        <f t="shared" ca="1" si="110"/>
        <v>22.156884617469018</v>
      </c>
      <c r="F727" s="75">
        <v>24.840966996291197</v>
      </c>
      <c r="AU727" s="1">
        <v>710</v>
      </c>
      <c r="AV727" s="75">
        <f t="shared" ca="1" si="111"/>
        <v>0.13331971397367048</v>
      </c>
      <c r="AW727" s="75">
        <f t="shared" ca="1" si="112"/>
        <v>25.953891663527781</v>
      </c>
      <c r="AX727" s="75">
        <f t="shared" ca="1" si="113"/>
        <v>17.071300470238565</v>
      </c>
      <c r="AY727" s="75">
        <v>44.308295808579544</v>
      </c>
      <c r="AZ727" s="75">
        <v>18.077602486746589</v>
      </c>
    </row>
    <row r="728" spans="1:52" x14ac:dyDescent="0.25">
      <c r="A728" s="1">
        <v>675</v>
      </c>
      <c r="B728" s="62">
        <f t="shared" ca="1" si="108"/>
        <v>0.35607106492933638</v>
      </c>
      <c r="C728" s="75">
        <f t="shared" ca="1" si="109"/>
        <v>36.263437869563234</v>
      </c>
      <c r="D728" s="75">
        <v>38.644347803912623</v>
      </c>
      <c r="E728" s="75">
        <f t="shared" ca="1" si="110"/>
        <v>19.093987647788236</v>
      </c>
      <c r="F728" s="75">
        <v>23.924125386839638</v>
      </c>
      <c r="AU728" s="1">
        <v>711</v>
      </c>
      <c r="AV728" s="75">
        <f t="shared" ca="1" si="111"/>
        <v>0.75308440814177635</v>
      </c>
      <c r="AW728" s="75">
        <f t="shared" ca="1" si="112"/>
        <v>41.034130815673464</v>
      </c>
      <c r="AX728" s="75">
        <f t="shared" ca="1" si="113"/>
        <v>30.092819425780029</v>
      </c>
      <c r="AY728" s="75">
        <v>29.238701331452525</v>
      </c>
      <c r="AZ728" s="75">
        <v>17.818915367673362</v>
      </c>
    </row>
    <row r="729" spans="1:52" x14ac:dyDescent="0.25">
      <c r="A729" s="1">
        <v>676</v>
      </c>
      <c r="B729" s="62">
        <f t="shared" ca="1" si="108"/>
        <v>5.3412351106529865E-4</v>
      </c>
      <c r="C729" s="75">
        <f t="shared" ca="1" si="109"/>
        <v>17.434081710485209</v>
      </c>
      <c r="D729" s="75">
        <v>34.578088574567126</v>
      </c>
      <c r="E729" s="75">
        <f t="shared" ca="1" si="110"/>
        <v>15.005342186352685</v>
      </c>
      <c r="F729" s="75">
        <v>21.764239310193307</v>
      </c>
      <c r="AU729" s="1">
        <v>712</v>
      </c>
      <c r="AV729" s="75">
        <f t="shared" ca="1" si="111"/>
        <v>0.78190164107629045</v>
      </c>
      <c r="AW729" s="75">
        <f t="shared" ca="1" si="112"/>
        <v>41.52756070521113</v>
      </c>
      <c r="AX729" s="75">
        <f t="shared" ca="1" si="113"/>
        <v>30.989699395397022</v>
      </c>
      <c r="AY729" s="75">
        <v>28.24559193287476</v>
      </c>
      <c r="AZ729" s="75">
        <v>41.989541165164312</v>
      </c>
    </row>
    <row r="730" spans="1:52" x14ac:dyDescent="0.25">
      <c r="A730" s="1">
        <v>677</v>
      </c>
      <c r="B730" s="62">
        <f t="shared" ca="1" si="108"/>
        <v>0.24336373211136608</v>
      </c>
      <c r="C730" s="75">
        <f t="shared" ca="1" si="109"/>
        <v>33.730090408636251</v>
      </c>
      <c r="D730" s="75">
        <v>39.852962044943084</v>
      </c>
      <c r="E730" s="75">
        <f t="shared" ca="1" si="110"/>
        <v>17.663034402811423</v>
      </c>
      <c r="F730" s="75">
        <v>19.974249034714585</v>
      </c>
      <c r="AU730" s="1">
        <v>713</v>
      </c>
      <c r="AV730" s="75">
        <f t="shared" ca="1" si="111"/>
        <v>0.91864641173055006</v>
      </c>
      <c r="AW730" s="75">
        <f t="shared" ca="1" si="112"/>
        <v>43.753813148128629</v>
      </c>
      <c r="AX730" s="75">
        <f t="shared" ca="1" si="113"/>
        <v>36.443234872774354</v>
      </c>
      <c r="AY730" s="75">
        <v>42.889781586532798</v>
      </c>
      <c r="AZ730" s="75">
        <v>26.055104368411243</v>
      </c>
    </row>
    <row r="731" spans="1:52" x14ac:dyDescent="0.25">
      <c r="A731" s="1">
        <v>678</v>
      </c>
      <c r="B731" s="62">
        <f t="shared" ca="1" si="108"/>
        <v>0.73782767601779453</v>
      </c>
      <c r="C731" s="75">
        <f t="shared" ca="1" si="109"/>
        <v>42.108546685198704</v>
      </c>
      <c r="D731" s="75">
        <v>23.27322733728921</v>
      </c>
      <c r="E731" s="75">
        <f t="shared" ca="1" si="110"/>
        <v>25.799308521431744</v>
      </c>
      <c r="F731" s="75">
        <v>18.812188202847636</v>
      </c>
      <c r="AU731" s="1">
        <v>714</v>
      </c>
      <c r="AV731" s="75">
        <f t="shared" ca="1" si="111"/>
        <v>0.57026773307450718</v>
      </c>
      <c r="AW731" s="75">
        <f t="shared" ca="1" si="112"/>
        <v>37.654821998132242</v>
      </c>
      <c r="AX731" s="75">
        <f t="shared" ca="1" si="113"/>
        <v>25.333809717361536</v>
      </c>
      <c r="AY731" s="75">
        <v>40.729167348781885</v>
      </c>
      <c r="AZ731" s="75">
        <v>41.044731992405339</v>
      </c>
    </row>
    <row r="732" spans="1:52" x14ac:dyDescent="0.25">
      <c r="A732" s="1">
        <v>679</v>
      </c>
      <c r="B732" s="62">
        <f t="shared" ca="1" si="108"/>
        <v>0.65591651437006493</v>
      </c>
      <c r="C732" s="75">
        <f t="shared" ca="1" si="109"/>
        <v>41.065783069608486</v>
      </c>
      <c r="D732" s="75">
        <v>43.981935936792695</v>
      </c>
      <c r="E732" s="75">
        <f t="shared" ca="1" si="110"/>
        <v>23.977911290376362</v>
      </c>
      <c r="F732" s="75">
        <v>24.098238548043522</v>
      </c>
      <c r="AU732" s="1">
        <v>715</v>
      </c>
      <c r="AV732" s="75">
        <f t="shared" ca="1" si="111"/>
        <v>0.22083018559030854</v>
      </c>
      <c r="AW732" s="75">
        <f t="shared" ca="1" si="112"/>
        <v>29.097771704467259</v>
      </c>
      <c r="AX732" s="75">
        <f t="shared" ca="1" si="113"/>
        <v>18.518821155984721</v>
      </c>
      <c r="AY732" s="75">
        <v>32.198349562737512</v>
      </c>
      <c r="AZ732" s="75">
        <v>15.776324967723166</v>
      </c>
    </row>
    <row r="733" spans="1:52" x14ac:dyDescent="0.25">
      <c r="A733" s="1">
        <v>680</v>
      </c>
      <c r="B733" s="62">
        <f t="shared" ca="1" si="108"/>
        <v>8.5905963053692913E-2</v>
      </c>
      <c r="C733" s="75">
        <f t="shared" ca="1" si="109"/>
        <v>28.237186620703085</v>
      </c>
      <c r="D733" s="75">
        <v>44.959098987322022</v>
      </c>
      <c r="E733" s="75">
        <f t="shared" ca="1" si="110"/>
        <v>15.884904877640672</v>
      </c>
      <c r="F733" s="75">
        <v>25.46094228825314</v>
      </c>
      <c r="AU733" s="1">
        <v>716</v>
      </c>
      <c r="AV733" s="75">
        <f t="shared" ca="1" si="111"/>
        <v>0.67134538495248941</v>
      </c>
      <c r="AW733" s="75">
        <f t="shared" ca="1" si="112"/>
        <v>39.580700690933128</v>
      </c>
      <c r="AX733" s="75">
        <f t="shared" ca="1" si="113"/>
        <v>27.80147815820326</v>
      </c>
      <c r="AY733" s="75">
        <v>38.521131840228804</v>
      </c>
      <c r="AZ733" s="75">
        <v>39.269595655557481</v>
      </c>
    </row>
    <row r="734" spans="1:52" x14ac:dyDescent="0.25">
      <c r="A734" s="1">
        <v>681</v>
      </c>
      <c r="B734" s="62">
        <f t="shared" ca="1" si="108"/>
        <v>0.54500693176577486</v>
      </c>
      <c r="C734" s="75">
        <f t="shared" ca="1" si="109"/>
        <v>39.505031401857948</v>
      </c>
      <c r="D734" s="75">
        <v>42.853343613576051</v>
      </c>
      <c r="E734" s="75">
        <f t="shared" ca="1" si="110"/>
        <v>21.926002133007515</v>
      </c>
      <c r="F734" s="75">
        <v>21.314579011364707</v>
      </c>
      <c r="AU734" s="1">
        <v>717</v>
      </c>
      <c r="AV734" s="75">
        <f t="shared" ca="1" si="111"/>
        <v>0.93797686679318193</v>
      </c>
      <c r="AW734" s="75">
        <f t="shared" ca="1" si="112"/>
        <v>44.054761745949037</v>
      </c>
      <c r="AX734" s="75">
        <f t="shared" ca="1" si="113"/>
        <v>37.528666793259973</v>
      </c>
      <c r="AY734" s="75">
        <v>38.246358417074163</v>
      </c>
      <c r="AZ734" s="75">
        <v>27.934051652530275</v>
      </c>
    </row>
    <row r="735" spans="1:52" x14ac:dyDescent="0.25">
      <c r="A735" s="1">
        <v>682</v>
      </c>
      <c r="B735" s="62">
        <f t="shared" ca="1" si="108"/>
        <v>0.42111216432845411</v>
      </c>
      <c r="C735" s="75">
        <f t="shared" ca="1" si="109"/>
        <v>37.486430294733253</v>
      </c>
      <c r="D735" s="75">
        <v>35.162212450251545</v>
      </c>
      <c r="E735" s="75">
        <f t="shared" ca="1" si="110"/>
        <v>19.997348780831537</v>
      </c>
      <c r="F735" s="75">
        <v>16.234087267471729</v>
      </c>
      <c r="AU735" s="1">
        <v>718</v>
      </c>
      <c r="AV735" s="75">
        <f t="shared" ca="1" si="111"/>
        <v>0.36873206683775639</v>
      </c>
      <c r="AW735" s="75">
        <f t="shared" ca="1" si="112"/>
        <v>33.216993718887338</v>
      </c>
      <c r="AX735" s="75">
        <f t="shared" ca="1" si="113"/>
        <v>21.164288560103365</v>
      </c>
      <c r="AY735" s="75">
        <v>37.166891735650424</v>
      </c>
      <c r="AZ735" s="75">
        <v>28.101054332823885</v>
      </c>
    </row>
    <row r="736" spans="1:52" x14ac:dyDescent="0.25">
      <c r="A736" s="1">
        <v>683</v>
      </c>
      <c r="B736" s="62">
        <f t="shared" ca="1" si="108"/>
        <v>0.51473317829436283</v>
      </c>
      <c r="C736" s="75">
        <f t="shared" ca="1" si="109"/>
        <v>39.042630143966562</v>
      </c>
      <c r="D736" s="75">
        <v>38.913042894642217</v>
      </c>
      <c r="E736" s="75">
        <f t="shared" ca="1" si="110"/>
        <v>21.425194351859759</v>
      </c>
      <c r="F736" s="75">
        <v>21.664866369561977</v>
      </c>
      <c r="AU736" s="1">
        <v>719</v>
      </c>
      <c r="AV736" s="75">
        <f t="shared" ca="1" si="111"/>
        <v>0.76702197561423779</v>
      </c>
      <c r="AW736" s="75">
        <f t="shared" ca="1" si="112"/>
        <v>41.273937239264583</v>
      </c>
      <c r="AX736" s="75">
        <f t="shared" ca="1" si="113"/>
        <v>30.51966084833694</v>
      </c>
      <c r="AY736" s="75">
        <v>28.072807215299555</v>
      </c>
      <c r="AZ736" s="75">
        <v>22.678153096440617</v>
      </c>
    </row>
    <row r="737" spans="1:52" x14ac:dyDescent="0.25">
      <c r="A737" s="1">
        <v>684</v>
      </c>
      <c r="B737" s="62">
        <f t="shared" ca="1" si="108"/>
        <v>5.723916058999523E-2</v>
      </c>
      <c r="C737" s="75">
        <f t="shared" ca="1" si="109"/>
        <v>26.561628402748891</v>
      </c>
      <c r="D737" s="75">
        <v>43.665705406921923</v>
      </c>
      <c r="E737" s="75">
        <f t="shared" ca="1" si="110"/>
        <v>15.583673797006682</v>
      </c>
      <c r="F737" s="75">
        <v>15.146988812423324</v>
      </c>
      <c r="AU737" s="1">
        <v>720</v>
      </c>
      <c r="AV737" s="75">
        <f t="shared" ca="1" si="111"/>
        <v>1.6795987504297893E-2</v>
      </c>
      <c r="AW737" s="75">
        <f t="shared" ca="1" si="112"/>
        <v>18.887980035168404</v>
      </c>
      <c r="AX737" s="75">
        <f t="shared" ca="1" si="113"/>
        <v>15.25300668561389</v>
      </c>
      <c r="AY737" s="75">
        <v>41.704194973244981</v>
      </c>
      <c r="AZ737" s="75">
        <v>22.962712242728752</v>
      </c>
    </row>
    <row r="738" spans="1:52" x14ac:dyDescent="0.25">
      <c r="A738" s="1">
        <v>685</v>
      </c>
      <c r="B738" s="62">
        <f t="shared" ca="1" si="108"/>
        <v>0.22352333398322821</v>
      </c>
      <c r="C738" s="75">
        <f t="shared" ca="1" si="109"/>
        <v>33.206601092959531</v>
      </c>
      <c r="D738" s="75">
        <v>42.800965163836452</v>
      </c>
      <c r="E738" s="75">
        <f t="shared" ca="1" si="110"/>
        <v>17.426151117151409</v>
      </c>
      <c r="F738" s="75">
        <v>16.056322212826963</v>
      </c>
      <c r="AU738" s="1">
        <v>721</v>
      </c>
      <c r="AV738" s="75">
        <f t="shared" ca="1" si="111"/>
        <v>0.54372101119827898</v>
      </c>
      <c r="AW738" s="75">
        <f t="shared" ca="1" si="112"/>
        <v>37.121232110315447</v>
      </c>
      <c r="AX738" s="75">
        <f t="shared" ca="1" si="113"/>
        <v>24.735472126853068</v>
      </c>
      <c r="AY738" s="75">
        <v>23.930030996369226</v>
      </c>
      <c r="AZ738" s="75">
        <v>19.765229361125062</v>
      </c>
    </row>
    <row r="739" spans="1:52" x14ac:dyDescent="0.25">
      <c r="A739" s="1">
        <v>686</v>
      </c>
      <c r="B739" s="62">
        <f t="shared" ca="1" si="108"/>
        <v>0.79812820215611358</v>
      </c>
      <c r="C739" s="75">
        <f t="shared" ca="1" si="109"/>
        <v>42.827795749698637</v>
      </c>
      <c r="D739" s="75">
        <v>42.809370578371173</v>
      </c>
      <c r="E739" s="75">
        <f t="shared" ca="1" si="110"/>
        <v>27.401331731936587</v>
      </c>
      <c r="F739" s="75">
        <v>25.104202589338406</v>
      </c>
      <c r="AU739" s="1">
        <v>722</v>
      </c>
      <c r="AV739" s="75">
        <f t="shared" ca="1" si="111"/>
        <v>0.83237071600127988</v>
      </c>
      <c r="AW739" s="75">
        <f t="shared" ca="1" si="112"/>
        <v>42.370305887971952</v>
      </c>
      <c r="AX739" s="75">
        <f t="shared" ca="1" si="113"/>
        <v>32.717233389873108</v>
      </c>
      <c r="AY739" s="75">
        <v>32.310643430516095</v>
      </c>
      <c r="AZ739" s="75">
        <v>22.813893214165788</v>
      </c>
    </row>
    <row r="740" spans="1:52" x14ac:dyDescent="0.25">
      <c r="A740" s="1">
        <v>687</v>
      </c>
      <c r="B740" s="62">
        <f t="shared" ca="1" si="108"/>
        <v>0.53312673801082133</v>
      </c>
      <c r="C740" s="75">
        <f t="shared" ca="1" si="109"/>
        <v>39.325666190376836</v>
      </c>
      <c r="D740" s="75">
        <v>30.153563864651126</v>
      </c>
      <c r="E740" s="75">
        <f t="shared" ca="1" si="110"/>
        <v>21.726898931736407</v>
      </c>
      <c r="F740" s="75">
        <v>18.936310233632593</v>
      </c>
      <c r="AU740" s="1">
        <v>723</v>
      </c>
      <c r="AV740" s="75">
        <f t="shared" ca="1" si="111"/>
        <v>0.25387298350749843</v>
      </c>
      <c r="AW740" s="75">
        <f t="shared" ca="1" si="112"/>
        <v>30.115742957484706</v>
      </c>
      <c r="AX740" s="75">
        <f t="shared" ca="1" si="113"/>
        <v>19.0864067554642</v>
      </c>
      <c r="AY740" s="75">
        <v>31.246258048061211</v>
      </c>
      <c r="AZ740" s="75">
        <v>20.231538808630834</v>
      </c>
    </row>
    <row r="741" spans="1:52" x14ac:dyDescent="0.25">
      <c r="A741" s="1">
        <v>688</v>
      </c>
      <c r="B741" s="62">
        <f t="shared" ca="1" si="108"/>
        <v>0.98033126109151769</v>
      </c>
      <c r="C741" s="75">
        <f t="shared" ca="1" si="109"/>
        <v>44.802008801671271</v>
      </c>
      <c r="D741" s="75">
        <v>37.059614017881131</v>
      </c>
      <c r="E741" s="75">
        <f t="shared" ca="1" si="110"/>
        <v>36.901956726631198</v>
      </c>
      <c r="F741" s="75">
        <v>18.931896673115393</v>
      </c>
      <c r="AU741" s="1">
        <v>724</v>
      </c>
      <c r="AV741" s="75">
        <f t="shared" ca="1" si="111"/>
        <v>0.31805204546650379</v>
      </c>
      <c r="AW741" s="75">
        <f t="shared" ca="1" si="112"/>
        <v>31.918830956063527</v>
      </c>
      <c r="AX741" s="75">
        <f t="shared" ca="1" si="113"/>
        <v>20.225957958376139</v>
      </c>
      <c r="AY741" s="75">
        <v>28.817089656011902</v>
      </c>
      <c r="AZ741" s="75">
        <v>22.429738077475868</v>
      </c>
    </row>
    <row r="742" spans="1:52" x14ac:dyDescent="0.25">
      <c r="A742" s="1">
        <v>689</v>
      </c>
      <c r="B742" s="62">
        <f t="shared" ca="1" si="108"/>
        <v>0.98112555739575003</v>
      </c>
      <c r="C742" s="75">
        <f t="shared" ca="1" si="109"/>
        <v>44.810055481431959</v>
      </c>
      <c r="D742" s="75">
        <v>37.996669692421833</v>
      </c>
      <c r="E742" s="75">
        <f t="shared" ca="1" si="110"/>
        <v>37.012467595467484</v>
      </c>
      <c r="F742" s="75">
        <v>23.983415139535971</v>
      </c>
      <c r="AU742" s="1">
        <v>725</v>
      </c>
      <c r="AV742" s="75">
        <f t="shared" ca="1" si="111"/>
        <v>0.96193327781814164</v>
      </c>
      <c r="AW742" s="75">
        <f t="shared" ca="1" si="112"/>
        <v>44.423459178626963</v>
      </c>
      <c r="AX742" s="75">
        <f t="shared" ca="1" si="113"/>
        <v>39.146791481275201</v>
      </c>
      <c r="AY742" s="75">
        <v>38.650848190187176</v>
      </c>
      <c r="AZ742" s="75">
        <v>25.715670010883969</v>
      </c>
    </row>
    <row r="743" spans="1:52" x14ac:dyDescent="0.25">
      <c r="A743" s="1">
        <v>690</v>
      </c>
      <c r="B743" s="62">
        <f t="shared" ca="1" si="108"/>
        <v>0.41256581615605203</v>
      </c>
      <c r="C743" s="75">
        <f t="shared" ca="1" si="109"/>
        <v>37.333270957914991</v>
      </c>
      <c r="D743" s="75">
        <v>40.892434491174271</v>
      </c>
      <c r="E743" s="75">
        <f t="shared" ca="1" si="110"/>
        <v>19.874908049787912</v>
      </c>
      <c r="F743" s="75">
        <v>16.175880179170363</v>
      </c>
      <c r="AU743" s="1">
        <v>726</v>
      </c>
      <c r="AV743" s="75">
        <f t="shared" ca="1" si="111"/>
        <v>0.92460053877720871</v>
      </c>
      <c r="AW743" s="75">
        <f t="shared" ca="1" si="112"/>
        <v>43.846845319713694</v>
      </c>
      <c r="AX743" s="75">
        <f t="shared" ca="1" si="113"/>
        <v>36.762311301067989</v>
      </c>
      <c r="AY743" s="75">
        <v>25.389690213711511</v>
      </c>
      <c r="AZ743" s="75">
        <v>18.563806931354367</v>
      </c>
    </row>
    <row r="744" spans="1:52" x14ac:dyDescent="0.25">
      <c r="A744" s="1">
        <v>691</v>
      </c>
      <c r="B744" s="62">
        <f t="shared" ca="1" si="108"/>
        <v>0.46222157044573342</v>
      </c>
      <c r="C744" s="75">
        <f t="shared" ca="1" si="109"/>
        <v>38.195549087955783</v>
      </c>
      <c r="D744" s="75">
        <v>34.516784966784115</v>
      </c>
      <c r="E744" s="75">
        <f t="shared" ca="1" si="110"/>
        <v>20.603788997624083</v>
      </c>
      <c r="F744" s="75">
        <v>33.687138136560279</v>
      </c>
      <c r="AU744" s="1">
        <v>727</v>
      </c>
      <c r="AV744" s="75">
        <f t="shared" ca="1" si="111"/>
        <v>0.59407586248965272</v>
      </c>
      <c r="AW744" s="75">
        <f t="shared" ca="1" si="112"/>
        <v>38.122895066160886</v>
      </c>
      <c r="AX744" s="75">
        <f t="shared" ca="1" si="113"/>
        <v>25.886347189526735</v>
      </c>
      <c r="AY744" s="75">
        <v>28.737827244714659</v>
      </c>
      <c r="AZ744" s="75">
        <v>20.146999282025266</v>
      </c>
    </row>
    <row r="745" spans="1:52" x14ac:dyDescent="0.25">
      <c r="A745" s="1">
        <v>692</v>
      </c>
      <c r="B745" s="62">
        <f t="shared" ca="1" si="108"/>
        <v>0.62994170652407755</v>
      </c>
      <c r="C745" s="75">
        <f t="shared" ca="1" si="109"/>
        <v>40.717063403818983</v>
      </c>
      <c r="D745" s="75">
        <v>30.270092322478213</v>
      </c>
      <c r="E745" s="75">
        <f t="shared" ca="1" si="110"/>
        <v>23.461705943643302</v>
      </c>
      <c r="F745" s="75">
        <v>20.22013929544498</v>
      </c>
      <c r="AU745" s="1">
        <v>728</v>
      </c>
      <c r="AV745" s="75">
        <f t="shared" ca="1" si="111"/>
        <v>0.1019075624136746</v>
      </c>
      <c r="AW745" s="75">
        <f t="shared" ca="1" si="112"/>
        <v>24.57688916988743</v>
      </c>
      <c r="AX745" s="75">
        <f t="shared" ca="1" si="113"/>
        <v>16.569678267249721</v>
      </c>
      <c r="AY745" s="75">
        <v>33.011528674322136</v>
      </c>
      <c r="AZ745" s="75">
        <v>15.282670400971178</v>
      </c>
    </row>
    <row r="746" spans="1:52" x14ac:dyDescent="0.25">
      <c r="A746" s="1">
        <v>693</v>
      </c>
      <c r="B746" s="62">
        <f t="shared" ca="1" si="108"/>
        <v>0.60018468380091894</v>
      </c>
      <c r="C746" s="75">
        <f t="shared" ca="1" si="109"/>
        <v>40.305575831902772</v>
      </c>
      <c r="D746" s="75">
        <v>27.100239299417652</v>
      </c>
      <c r="E746" s="75">
        <f t="shared" ca="1" si="110"/>
        <v>22.899213436555296</v>
      </c>
      <c r="F746" s="75">
        <v>34.227775526794673</v>
      </c>
      <c r="AU746" s="1">
        <v>729</v>
      </c>
      <c r="AV746" s="75">
        <f t="shared" ca="1" si="111"/>
        <v>0.48687958529415509</v>
      </c>
      <c r="AW746" s="75">
        <f t="shared" ca="1" si="112"/>
        <v>35.933027176324487</v>
      </c>
      <c r="AX746" s="75">
        <f t="shared" ca="1" si="113"/>
        <v>23.510272844094544</v>
      </c>
      <c r="AY746" s="75">
        <v>24.104646152175285</v>
      </c>
      <c r="AZ746" s="75">
        <v>19.116192284997172</v>
      </c>
    </row>
    <row r="747" spans="1:52" x14ac:dyDescent="0.25">
      <c r="A747" s="1">
        <v>694</v>
      </c>
      <c r="B747" s="62">
        <f t="shared" ca="1" si="108"/>
        <v>6.9899274707940551E-2</v>
      </c>
      <c r="C747" s="75">
        <f t="shared" ca="1" si="109"/>
        <v>27.357922800374158</v>
      </c>
      <c r="D747" s="75">
        <v>40.023749067818486</v>
      </c>
      <c r="E747" s="75">
        <f t="shared" ca="1" si="110"/>
        <v>15.715942625761276</v>
      </c>
      <c r="F747" s="75">
        <v>21.103166404367471</v>
      </c>
      <c r="AU747" s="1">
        <v>730</v>
      </c>
      <c r="AV747" s="75">
        <f t="shared" ca="1" si="111"/>
        <v>0.10463075584835158</v>
      </c>
      <c r="AW747" s="75">
        <f t="shared" ca="1" si="112"/>
        <v>24.704003311186391</v>
      </c>
      <c r="AX747" s="75">
        <f t="shared" ca="1" si="113"/>
        <v>16.612814163138971</v>
      </c>
      <c r="AY747" s="75">
        <v>43.569790854945289</v>
      </c>
      <c r="AZ747" s="75">
        <v>42.650260947897387</v>
      </c>
    </row>
    <row r="748" spans="1:52" x14ac:dyDescent="0.25">
      <c r="A748" s="1">
        <v>695</v>
      </c>
      <c r="B748" s="62">
        <f t="shared" ca="1" si="108"/>
        <v>0.35986434406964418</v>
      </c>
      <c r="C748" s="75">
        <f t="shared" ca="1" si="109"/>
        <v>36.338678858660671</v>
      </c>
      <c r="D748" s="75">
        <v>34.486147856039466</v>
      </c>
      <c r="E748" s="75">
        <f t="shared" ca="1" si="110"/>
        <v>19.144957212147446</v>
      </c>
      <c r="F748" s="75">
        <v>33.583502157722101</v>
      </c>
      <c r="AU748" s="1">
        <v>731</v>
      </c>
      <c r="AV748" s="75">
        <f t="shared" ca="1" si="111"/>
        <v>0.91942217827276718</v>
      </c>
      <c r="AW748" s="75">
        <f t="shared" ca="1" si="112"/>
        <v>43.765951408661778</v>
      </c>
      <c r="AX748" s="75">
        <f t="shared" ca="1" si="113"/>
        <v>36.48413013518234</v>
      </c>
      <c r="AY748" s="75">
        <v>31.786021252263151</v>
      </c>
      <c r="AZ748" s="75">
        <v>17.928179498045029</v>
      </c>
    </row>
    <row r="749" spans="1:52" x14ac:dyDescent="0.25">
      <c r="A749" s="1">
        <v>696</v>
      </c>
      <c r="B749" s="62">
        <f t="shared" ca="1" si="108"/>
        <v>0.98352111608997383</v>
      </c>
      <c r="C749" s="75">
        <f t="shared" ca="1" si="109"/>
        <v>44.834297603177397</v>
      </c>
      <c r="D749" s="75">
        <v>31.982312559000324</v>
      </c>
      <c r="E749" s="75">
        <f t="shared" ca="1" si="110"/>
        <v>37.365794384813036</v>
      </c>
      <c r="F749" s="75">
        <v>16.362676870851228</v>
      </c>
      <c r="AU749" s="1">
        <v>732</v>
      </c>
      <c r="AV749" s="75">
        <f t="shared" ca="1" si="111"/>
        <v>0.62400272475947927</v>
      </c>
      <c r="AW749" s="75">
        <f t="shared" ca="1" si="112"/>
        <v>38.69815292978614</v>
      </c>
      <c r="AX749" s="75">
        <f t="shared" ca="1" si="113"/>
        <v>26.60441499390496</v>
      </c>
      <c r="AY749" s="75">
        <v>37.006488845556113</v>
      </c>
      <c r="AZ749" s="75">
        <v>24.121202231850461</v>
      </c>
    </row>
    <row r="750" spans="1:52" x14ac:dyDescent="0.25">
      <c r="A750" s="1">
        <v>697</v>
      </c>
      <c r="B750" s="62">
        <f t="shared" ca="1" si="108"/>
        <v>0.54342795734198435</v>
      </c>
      <c r="C750" s="75">
        <f t="shared" ca="1" si="109"/>
        <v>39.481343480158785</v>
      </c>
      <c r="D750" s="75">
        <v>43.542040583894732</v>
      </c>
      <c r="E750" s="75">
        <f t="shared" ca="1" si="110"/>
        <v>21.899341515515371</v>
      </c>
      <c r="F750" s="75">
        <v>24.127754301712599</v>
      </c>
      <c r="AU750" s="1">
        <v>733</v>
      </c>
      <c r="AV750" s="75">
        <f t="shared" ca="1" si="111"/>
        <v>8.3898348631486819E-2</v>
      </c>
      <c r="AW750" s="75">
        <f t="shared" ca="1" si="112"/>
        <v>23.689563496996737</v>
      </c>
      <c r="AX750" s="75">
        <f t="shared" ca="1" si="113"/>
        <v>16.286040220275055</v>
      </c>
      <c r="AY750" s="75">
        <v>42.686487575474274</v>
      </c>
      <c r="AZ750" s="75">
        <v>19.200963693696735</v>
      </c>
    </row>
    <row r="751" spans="1:52" x14ac:dyDescent="0.25">
      <c r="A751" s="1">
        <v>698</v>
      </c>
      <c r="B751" s="62">
        <f t="shared" ca="1" si="108"/>
        <v>0.38911160351989171</v>
      </c>
      <c r="C751" s="75">
        <f t="shared" ca="1" si="109"/>
        <v>36.901775114508808</v>
      </c>
      <c r="D751" s="75">
        <v>40.493815476502959</v>
      </c>
      <c r="E751" s="75">
        <f t="shared" ca="1" si="110"/>
        <v>19.544876209682421</v>
      </c>
      <c r="F751" s="75">
        <v>26.779128818714469</v>
      </c>
      <c r="AU751" s="1">
        <v>734</v>
      </c>
      <c r="AV751" s="75">
        <f t="shared" ca="1" si="111"/>
        <v>0.49287177898789725</v>
      </c>
      <c r="AW751" s="75">
        <f t="shared" ca="1" si="112"/>
        <v>36.061448219177791</v>
      </c>
      <c r="AX751" s="75">
        <f t="shared" ca="1" si="113"/>
        <v>23.63611929187741</v>
      </c>
      <c r="AY751" s="75">
        <v>36.848532468322979</v>
      </c>
      <c r="AZ751" s="75">
        <v>32.176792618064717</v>
      </c>
    </row>
    <row r="752" spans="1:52" x14ac:dyDescent="0.25">
      <c r="A752" s="1">
        <v>699</v>
      </c>
      <c r="B752" s="62">
        <f t="shared" ca="1" si="108"/>
        <v>0.37859038831658853</v>
      </c>
      <c r="C752" s="75">
        <f t="shared" ca="1" si="109"/>
        <v>36.702567517808234</v>
      </c>
      <c r="D752" s="75">
        <v>40.632647656648942</v>
      </c>
      <c r="E752" s="75">
        <f t="shared" ca="1" si="110"/>
        <v>19.399570973044888</v>
      </c>
      <c r="F752" s="75">
        <v>18.721094637472181</v>
      </c>
      <c r="AU752" s="1">
        <v>735</v>
      </c>
      <c r="AV752" s="75">
        <f t="shared" ca="1" si="111"/>
        <v>0.84496474433389168</v>
      </c>
      <c r="AW752" s="75">
        <f t="shared" ca="1" si="112"/>
        <v>42.576589163645721</v>
      </c>
      <c r="AX752" s="75">
        <f t="shared" ca="1" si="113"/>
        <v>33.187645023133726</v>
      </c>
      <c r="AY752" s="75">
        <v>27.313087865669782</v>
      </c>
      <c r="AZ752" s="75">
        <v>25.991980124592335</v>
      </c>
    </row>
    <row r="753" spans="1:52" x14ac:dyDescent="0.25">
      <c r="A753" s="1">
        <v>700</v>
      </c>
      <c r="B753" s="62">
        <f t="shared" ca="1" si="108"/>
        <v>0.49372190340745858</v>
      </c>
      <c r="C753" s="75">
        <f t="shared" ca="1" si="109"/>
        <v>38.710937163204875</v>
      </c>
      <c r="D753" s="75">
        <v>24.762436250564203</v>
      </c>
      <c r="E753" s="75">
        <f t="shared" ca="1" si="110"/>
        <v>21.08973987439132</v>
      </c>
      <c r="F753" s="75">
        <v>21.053082184534048</v>
      </c>
      <c r="AU753" s="1">
        <v>736</v>
      </c>
      <c r="AV753" s="75">
        <f t="shared" ca="1" si="111"/>
        <v>1.7206485005077155E-2</v>
      </c>
      <c r="AW753" s="75">
        <f t="shared" ca="1" si="112"/>
        <v>18.935204760183318</v>
      </c>
      <c r="AX753" s="75">
        <f t="shared" ca="1" si="113"/>
        <v>15.259217167407467</v>
      </c>
      <c r="AY753" s="75">
        <v>19.262475076865442</v>
      </c>
      <c r="AZ753" s="75">
        <v>16.774045932294396</v>
      </c>
    </row>
    <row r="754" spans="1:52" x14ac:dyDescent="0.25">
      <c r="A754" s="1">
        <v>701</v>
      </c>
      <c r="B754" s="62">
        <f t="shared" ca="1" si="108"/>
        <v>0.7794023178492947</v>
      </c>
      <c r="C754" s="75">
        <f t="shared" ca="1" si="109"/>
        <v>42.608436903799529</v>
      </c>
      <c r="D754" s="75">
        <v>44.104810489658703</v>
      </c>
      <c r="E754" s="75">
        <f t="shared" ca="1" si="110"/>
        <v>26.873182191730024</v>
      </c>
      <c r="F754" s="75">
        <v>31.095480148271243</v>
      </c>
      <c r="AU754" s="1">
        <v>737</v>
      </c>
      <c r="AV754" s="75">
        <f t="shared" ca="1" si="111"/>
        <v>0.90705991810319619</v>
      </c>
      <c r="AW754" s="75">
        <f t="shared" ca="1" si="112"/>
        <v>43.571907991817355</v>
      </c>
      <c r="AX754" s="75">
        <f t="shared" ca="1" si="113"/>
        <v>35.854177253678955</v>
      </c>
      <c r="AY754" s="75">
        <v>32.031545898946803</v>
      </c>
      <c r="AZ754" s="75">
        <v>37.020251067102805</v>
      </c>
    </row>
    <row r="755" spans="1:52" x14ac:dyDescent="0.25">
      <c r="A755" s="1">
        <v>702</v>
      </c>
      <c r="B755" s="62">
        <f t="shared" ca="1" si="108"/>
        <v>0.11789802470876154</v>
      </c>
      <c r="C755" s="75">
        <f t="shared" ca="1" si="109"/>
        <v>29.710364398734548</v>
      </c>
      <c r="D755" s="75">
        <v>42.046296322808047</v>
      </c>
      <c r="E755" s="75">
        <f t="shared" ca="1" si="110"/>
        <v>16.2286094079404</v>
      </c>
      <c r="F755" s="75">
        <v>23.129705286316728</v>
      </c>
      <c r="AU755" s="1">
        <v>738</v>
      </c>
      <c r="AV755" s="75">
        <f t="shared" ca="1" si="111"/>
        <v>0.91775294189940892</v>
      </c>
      <c r="AW755" s="75">
        <f t="shared" ca="1" si="112"/>
        <v>43.739826855941004</v>
      </c>
      <c r="AX755" s="75">
        <f t="shared" ca="1" si="113"/>
        <v>36.396375630553599</v>
      </c>
      <c r="AY755" s="75">
        <v>31.901054930914409</v>
      </c>
      <c r="AZ755" s="75">
        <v>25.736469243402233</v>
      </c>
    </row>
    <row r="756" spans="1:52" x14ac:dyDescent="0.25">
      <c r="A756" s="1">
        <v>703</v>
      </c>
      <c r="B756" s="62">
        <f t="shared" ca="1" si="108"/>
        <v>0.21800315103046264</v>
      </c>
      <c r="C756" s="75">
        <f t="shared" ca="1" si="109"/>
        <v>33.055471956459002</v>
      </c>
      <c r="D756" s="75">
        <v>33.950125373664889</v>
      </c>
      <c r="E756" s="75">
        <f t="shared" ca="1" si="110"/>
        <v>17.360962035908734</v>
      </c>
      <c r="F756" s="75">
        <v>16.307589524670028</v>
      </c>
      <c r="AU756" s="1">
        <v>739</v>
      </c>
      <c r="AV756" s="75">
        <f t="shared" ca="1" si="111"/>
        <v>3.388993183359168E-2</v>
      </c>
      <c r="AW756" s="75">
        <f t="shared" ca="1" si="112"/>
        <v>20.52276548933888</v>
      </c>
      <c r="AX756" s="75">
        <f t="shared" ca="1" si="113"/>
        <v>15.512730520616742</v>
      </c>
      <c r="AY756" s="75">
        <v>30.641443183527219</v>
      </c>
      <c r="AZ756" s="75">
        <v>23.170738899671619</v>
      </c>
    </row>
    <row r="757" spans="1:52" x14ac:dyDescent="0.25">
      <c r="A757" s="1">
        <v>704</v>
      </c>
      <c r="B757" s="62">
        <f t="shared" ca="1" si="108"/>
        <v>0.32452388858838188</v>
      </c>
      <c r="C757" s="75">
        <f t="shared" ca="1" si="109"/>
        <v>35.615955991717023</v>
      </c>
      <c r="D757" s="75">
        <v>41.734419461027201</v>
      </c>
      <c r="E757" s="75">
        <f t="shared" ca="1" si="110"/>
        <v>18.6776544404334</v>
      </c>
      <c r="F757" s="75">
        <v>15.014579227536142</v>
      </c>
      <c r="AU757" s="1">
        <v>740</v>
      </c>
      <c r="AV757" s="75">
        <f t="shared" ca="1" si="111"/>
        <v>0.97980600638495119</v>
      </c>
      <c r="AW757" s="75">
        <f t="shared" ca="1" si="112"/>
        <v>44.69554521719472</v>
      </c>
      <c r="AX757" s="75">
        <f t="shared" ca="1" si="113"/>
        <v>40.736832837719831</v>
      </c>
      <c r="AY757" s="75">
        <v>27.527782321885876</v>
      </c>
      <c r="AZ757" s="75">
        <v>28.08173322180436</v>
      </c>
    </row>
    <row r="758" spans="1:52" x14ac:dyDescent="0.25">
      <c r="A758" s="1">
        <v>705</v>
      </c>
      <c r="B758" s="62">
        <f t="shared" ca="1" si="108"/>
        <v>0.75148991147023703</v>
      </c>
      <c r="C758" s="75">
        <f t="shared" ca="1" si="109"/>
        <v>42.274845946015319</v>
      </c>
      <c r="D758" s="75">
        <v>43.804834321024217</v>
      </c>
      <c r="E758" s="75">
        <f t="shared" ca="1" si="110"/>
        <v>26.138802497795414</v>
      </c>
      <c r="F758" s="75">
        <v>22.266158494424729</v>
      </c>
      <c r="AU758" s="1">
        <v>741</v>
      </c>
      <c r="AV758" s="75">
        <f t="shared" ca="1" si="111"/>
        <v>0.6016737531798253</v>
      </c>
      <c r="AW758" s="75">
        <f t="shared" ca="1" si="112"/>
        <v>38.27028959557321</v>
      </c>
      <c r="AX758" s="75">
        <f t="shared" ca="1" si="113"/>
        <v>26.066072194651284</v>
      </c>
      <c r="AY758" s="75">
        <v>41.713395837088392</v>
      </c>
      <c r="AZ758" s="75">
        <v>25.97994448666897</v>
      </c>
    </row>
    <row r="759" spans="1:52" x14ac:dyDescent="0.25">
      <c r="A759" s="1">
        <v>706</v>
      </c>
      <c r="B759" s="62">
        <f t="shared" ref="B759:B822" ca="1" si="114">RAND()</f>
        <v>0.9307959367651395</v>
      </c>
      <c r="C759" s="75">
        <f t="shared" ref="C759:C822" ca="1" si="115">$R$2+($R$3-$R$2)*(B759)^(1/3)</f>
        <v>44.29135176068251</v>
      </c>
      <c r="D759" s="75">
        <v>22.455379670820648</v>
      </c>
      <c r="E759" s="75">
        <f t="shared" ref="E759:E822" ca="1" si="116">$R$3-($R$3-$R$2)*(1-B759)^(1/3)</f>
        <v>32.683184021614125</v>
      </c>
      <c r="F759" s="75">
        <v>19.642839821943092</v>
      </c>
      <c r="AU759" s="1">
        <v>742</v>
      </c>
      <c r="AV759" s="75">
        <f t="shared" ca="1" si="111"/>
        <v>0.58911614282324909</v>
      </c>
      <c r="AW759" s="75">
        <f t="shared" ca="1" si="112"/>
        <v>38.026170514024344</v>
      </c>
      <c r="AX759" s="75">
        <f t="shared" ca="1" si="113"/>
        <v>25.769933139505838</v>
      </c>
      <c r="AY759" s="75">
        <v>24.415917747952619</v>
      </c>
      <c r="AZ759" s="75">
        <v>21.295311131325587</v>
      </c>
    </row>
    <row r="760" spans="1:52" x14ac:dyDescent="0.25">
      <c r="A760" s="1">
        <v>707</v>
      </c>
      <c r="B760" s="62">
        <f t="shared" ca="1" si="114"/>
        <v>0.71872259390515381</v>
      </c>
      <c r="C760" s="75">
        <f t="shared" ca="1" si="115"/>
        <v>41.872517472279029</v>
      </c>
      <c r="D760" s="75">
        <v>40.096752764957188</v>
      </c>
      <c r="E760" s="75">
        <f t="shared" ca="1" si="116"/>
        <v>25.343801126060857</v>
      </c>
      <c r="F760" s="75">
        <v>22.968358763030803</v>
      </c>
      <c r="AU760" s="1">
        <v>743</v>
      </c>
      <c r="AV760" s="75">
        <f t="shared" ca="1" si="111"/>
        <v>0.55364360829981785</v>
      </c>
      <c r="AW760" s="75">
        <f t="shared" ca="1" si="112"/>
        <v>37.32216941674433</v>
      </c>
      <c r="AX760" s="75">
        <f t="shared" ca="1" si="113"/>
        <v>24.957027352955752</v>
      </c>
      <c r="AY760" s="75">
        <v>33.376543661399324</v>
      </c>
      <c r="AZ760" s="75">
        <v>20.674530615243476</v>
      </c>
    </row>
    <row r="761" spans="1:52" x14ac:dyDescent="0.25">
      <c r="A761" s="1">
        <v>708</v>
      </c>
      <c r="B761" s="62">
        <f t="shared" ca="1" si="114"/>
        <v>0.19249831214063307</v>
      </c>
      <c r="C761" s="75">
        <f t="shared" ca="1" si="115"/>
        <v>32.321954627196945</v>
      </c>
      <c r="D761" s="75">
        <v>40.703414035166723</v>
      </c>
      <c r="E761" s="75">
        <f t="shared" ca="1" si="116"/>
        <v>17.063688303684863</v>
      </c>
      <c r="F761" s="75">
        <v>35.745737721637568</v>
      </c>
      <c r="AU761" s="1">
        <v>744</v>
      </c>
      <c r="AV761" s="75">
        <f t="shared" ca="1" si="111"/>
        <v>0.4658280439102781</v>
      </c>
      <c r="AW761" s="75">
        <f t="shared" ca="1" si="112"/>
        <v>35.475478981436559</v>
      </c>
      <c r="AX761" s="75">
        <f t="shared" ca="1" si="113"/>
        <v>23.073879493153612</v>
      </c>
      <c r="AY761" s="75">
        <v>38.124516585168749</v>
      </c>
      <c r="AZ761" s="75">
        <v>27.393114348847387</v>
      </c>
    </row>
    <row r="762" spans="1:52" x14ac:dyDescent="0.25">
      <c r="A762" s="1">
        <v>709</v>
      </c>
      <c r="B762" s="62">
        <f t="shared" ca="1" si="114"/>
        <v>0.70466237828232881</v>
      </c>
      <c r="C762" s="75">
        <f t="shared" ca="1" si="115"/>
        <v>41.696128441070634</v>
      </c>
      <c r="D762" s="75">
        <v>41.972123744650347</v>
      </c>
      <c r="E762" s="75">
        <f t="shared" ca="1" si="116"/>
        <v>25.021593483555186</v>
      </c>
      <c r="F762" s="75">
        <v>40.126293638485706</v>
      </c>
      <c r="AU762" s="1">
        <v>745</v>
      </c>
      <c r="AV762" s="75">
        <f t="shared" ca="1" si="111"/>
        <v>0.11708229332851661</v>
      </c>
      <c r="AW762" s="75">
        <f t="shared" ca="1" si="112"/>
        <v>25.265186992727649</v>
      </c>
      <c r="AX762" s="75">
        <f t="shared" ca="1" si="113"/>
        <v>16.810889762102548</v>
      </c>
      <c r="AY762" s="75">
        <v>23.299509826226885</v>
      </c>
      <c r="AZ762" s="75">
        <v>21.572840873780933</v>
      </c>
    </row>
    <row r="763" spans="1:52" x14ac:dyDescent="0.25">
      <c r="A763" s="1">
        <v>710</v>
      </c>
      <c r="B763" s="62">
        <f t="shared" ca="1" si="114"/>
        <v>0.49666061085857849</v>
      </c>
      <c r="C763" s="75">
        <f t="shared" ca="1" si="115"/>
        <v>38.757887828429148</v>
      </c>
      <c r="D763" s="75">
        <v>44.109694761380524</v>
      </c>
      <c r="E763" s="75">
        <f t="shared" ca="1" si="116"/>
        <v>21.136092299073546</v>
      </c>
      <c r="F763" s="75">
        <v>21.262980727353735</v>
      </c>
      <c r="AU763" s="1">
        <v>746</v>
      </c>
      <c r="AV763" s="75">
        <f t="shared" ca="1" si="111"/>
        <v>0.77542881697194321</v>
      </c>
      <c r="AW763" s="75">
        <f t="shared" ca="1" si="112"/>
        <v>41.417530832285379</v>
      </c>
      <c r="AX763" s="75">
        <f t="shared" ca="1" si="113"/>
        <v>30.7833173797383</v>
      </c>
      <c r="AY763" s="75">
        <v>43.601408073635675</v>
      </c>
      <c r="AZ763" s="75">
        <v>16.158320194362375</v>
      </c>
    </row>
    <row r="764" spans="1:52" x14ac:dyDescent="0.25">
      <c r="A764" s="1">
        <v>711</v>
      </c>
      <c r="B764" s="62">
        <f t="shared" ca="1" si="114"/>
        <v>4.5615962124494813E-2</v>
      </c>
      <c r="C764" s="75">
        <f t="shared" ca="1" si="115"/>
        <v>25.719146367994998</v>
      </c>
      <c r="D764" s="75">
        <v>44.580200544800036</v>
      </c>
      <c r="E764" s="75">
        <f t="shared" ca="1" si="116"/>
        <v>15.46327698026662</v>
      </c>
      <c r="F764" s="75">
        <v>31.892080922896504</v>
      </c>
      <c r="AU764" s="1">
        <v>747</v>
      </c>
      <c r="AV764" s="75">
        <f t="shared" ca="1" si="111"/>
        <v>0.54231963760320867</v>
      </c>
      <c r="AW764" s="75">
        <f t="shared" ca="1" si="112"/>
        <v>37.092706349446814</v>
      </c>
      <c r="AX764" s="75">
        <f t="shared" ca="1" si="113"/>
        <v>24.704376674831781</v>
      </c>
      <c r="AY764" s="75">
        <v>31.398098146544775</v>
      </c>
      <c r="AZ764" s="75">
        <v>21.063088277371179</v>
      </c>
    </row>
    <row r="765" spans="1:52" x14ac:dyDescent="0.25">
      <c r="A765" s="1">
        <v>712</v>
      </c>
      <c r="B765" s="62">
        <f t="shared" ca="1" si="114"/>
        <v>0.25135652292318167</v>
      </c>
      <c r="C765" s="75">
        <f t="shared" ca="1" si="115"/>
        <v>33.932936344520265</v>
      </c>
      <c r="D765" s="75">
        <v>43.594810899607182</v>
      </c>
      <c r="E765" s="75">
        <f t="shared" ca="1" si="116"/>
        <v>17.759634129911504</v>
      </c>
      <c r="F765" s="75">
        <v>16.055378372551974</v>
      </c>
      <c r="AU765" s="1">
        <v>748</v>
      </c>
      <c r="AV765" s="75">
        <f t="shared" ca="1" si="111"/>
        <v>0.75395765487550337</v>
      </c>
      <c r="AW765" s="75">
        <f t="shared" ca="1" si="112"/>
        <v>41.049220514018323</v>
      </c>
      <c r="AX765" s="75">
        <f t="shared" ca="1" si="113"/>
        <v>30.119203293773314</v>
      </c>
      <c r="AY765" s="75">
        <v>41.355524153797475</v>
      </c>
      <c r="AZ765" s="75">
        <v>17.381040206431823</v>
      </c>
    </row>
    <row r="766" spans="1:52" x14ac:dyDescent="0.25">
      <c r="A766" s="1">
        <v>713</v>
      </c>
      <c r="B766" s="62">
        <f t="shared" ca="1" si="114"/>
        <v>0.87439230055283224</v>
      </c>
      <c r="C766" s="75">
        <f t="shared" ca="1" si="115"/>
        <v>43.687323419030349</v>
      </c>
      <c r="D766" s="75">
        <v>38.277047609303899</v>
      </c>
      <c r="E766" s="75">
        <f t="shared" ca="1" si="116"/>
        <v>29.975731307916568</v>
      </c>
      <c r="F766" s="75">
        <v>16.090988544113156</v>
      </c>
      <c r="AU766" s="1">
        <v>749</v>
      </c>
      <c r="AV766" s="75">
        <f t="shared" ca="1" si="111"/>
        <v>0.16301068908164651</v>
      </c>
      <c r="AW766" s="75">
        <f t="shared" ca="1" si="112"/>
        <v>27.112374671115564</v>
      </c>
      <c r="AX766" s="75">
        <f t="shared" ca="1" si="113"/>
        <v>17.553864027398717</v>
      </c>
      <c r="AY766" s="75">
        <v>37.544048822176478</v>
      </c>
      <c r="AZ766" s="75">
        <v>15.093832727624402</v>
      </c>
    </row>
    <row r="767" spans="1:52" x14ac:dyDescent="0.25">
      <c r="A767" s="1">
        <v>714</v>
      </c>
      <c r="B767" s="62">
        <f t="shared" ca="1" si="114"/>
        <v>0.82796056940485807</v>
      </c>
      <c r="C767" s="75">
        <f t="shared" ca="1" si="115"/>
        <v>43.170278434586464</v>
      </c>
      <c r="D767" s="75">
        <v>24.589798084157366</v>
      </c>
      <c r="E767" s="75">
        <f t="shared" ca="1" si="116"/>
        <v>28.314831883424947</v>
      </c>
      <c r="F767" s="75">
        <v>18.896871755300957</v>
      </c>
      <c r="AU767" s="1">
        <v>750</v>
      </c>
      <c r="AV767" s="75">
        <f t="shared" ca="1" si="111"/>
        <v>0.70681050903606801</v>
      </c>
      <c r="AW767" s="75">
        <f t="shared" ca="1" si="112"/>
        <v>40.221606969669111</v>
      </c>
      <c r="AX767" s="75">
        <f t="shared" ca="1" si="113"/>
        <v>28.755907477869414</v>
      </c>
      <c r="AY767" s="75">
        <v>40.026542520952731</v>
      </c>
      <c r="AZ767" s="75">
        <v>33.231760383931935</v>
      </c>
    </row>
    <row r="768" spans="1:52" x14ac:dyDescent="0.25">
      <c r="A768" s="1">
        <v>715</v>
      </c>
      <c r="B768" s="62">
        <f t="shared" ca="1" si="114"/>
        <v>0.48764976579538566</v>
      </c>
      <c r="C768" s="75">
        <f t="shared" ca="1" si="115"/>
        <v>38.613331353046263</v>
      </c>
      <c r="D768" s="75">
        <v>36.549577956943246</v>
      </c>
      <c r="E768" s="75">
        <f t="shared" ca="1" si="116"/>
        <v>20.994528837881631</v>
      </c>
      <c r="F768" s="75">
        <v>32.354630138920676</v>
      </c>
      <c r="AU768" s="1">
        <v>751</v>
      </c>
      <c r="AV768" s="75">
        <f t="shared" ca="1" si="111"/>
        <v>0.94710624411982292</v>
      </c>
      <c r="AW768" s="75">
        <f t="shared" ca="1" si="112"/>
        <v>44.19581510607027</v>
      </c>
      <c r="AX768" s="75">
        <f t="shared" ca="1" si="113"/>
        <v>38.100407237223394</v>
      </c>
      <c r="AY768" s="75">
        <v>34.024726933638782</v>
      </c>
      <c r="AZ768" s="75">
        <v>18.766670752278849</v>
      </c>
    </row>
    <row r="769" spans="1:52" x14ac:dyDescent="0.25">
      <c r="A769" s="1">
        <v>716</v>
      </c>
      <c r="B769" s="62">
        <f t="shared" ca="1" si="114"/>
        <v>4.1419204801201648E-2</v>
      </c>
      <c r="C769" s="75">
        <f t="shared" ca="1" si="115"/>
        <v>25.379788562066981</v>
      </c>
      <c r="D769" s="75">
        <v>40.223878329293527</v>
      </c>
      <c r="E769" s="75">
        <f t="shared" ca="1" si="116"/>
        <v>15.420045883835371</v>
      </c>
      <c r="F769" s="75">
        <v>17.290275780083256</v>
      </c>
      <c r="AU769" s="1">
        <v>752</v>
      </c>
      <c r="AV769" s="75">
        <f t="shared" ca="1" si="111"/>
        <v>0.83826167302534504</v>
      </c>
      <c r="AW769" s="75">
        <f t="shared" ca="1" si="112"/>
        <v>42.466989382216802</v>
      </c>
      <c r="AX769" s="75">
        <f t="shared" ca="1" si="113"/>
        <v>32.934988840569211</v>
      </c>
      <c r="AY769" s="75">
        <v>28.130559425043188</v>
      </c>
      <c r="AZ769" s="75">
        <v>16.953937680428279</v>
      </c>
    </row>
    <row r="770" spans="1:52" x14ac:dyDescent="0.25">
      <c r="A770" s="1">
        <v>717</v>
      </c>
      <c r="B770" s="62">
        <f t="shared" ca="1" si="114"/>
        <v>0.10333329484363829</v>
      </c>
      <c r="C770" s="75">
        <f t="shared" ca="1" si="115"/>
        <v>29.077796418465681</v>
      </c>
      <c r="D770" s="75">
        <v>34.212792051440879</v>
      </c>
      <c r="E770" s="75">
        <f t="shared" ca="1" si="116"/>
        <v>16.071121151810686</v>
      </c>
      <c r="F770" s="75">
        <v>27.896656194335478</v>
      </c>
      <c r="AU770" s="1">
        <v>753</v>
      </c>
      <c r="AV770" s="75">
        <f t="shared" ca="1" si="111"/>
        <v>6.5984327736133386E-2</v>
      </c>
      <c r="AW770" s="75">
        <f t="shared" ca="1" si="112"/>
        <v>22.706224429804784</v>
      </c>
      <c r="AX770" s="75">
        <f t="shared" ca="1" si="113"/>
        <v>16.006654124825815</v>
      </c>
      <c r="AY770" s="75">
        <v>31.455619101305423</v>
      </c>
      <c r="AZ770" s="75">
        <v>16.247324238776958</v>
      </c>
    </row>
    <row r="771" spans="1:52" x14ac:dyDescent="0.25">
      <c r="A771" s="1">
        <v>718</v>
      </c>
      <c r="B771" s="62">
        <f t="shared" ca="1" si="114"/>
        <v>3.6064325291745525E-2</v>
      </c>
      <c r="C771" s="75">
        <f t="shared" ca="1" si="115"/>
        <v>24.911678164854933</v>
      </c>
      <c r="D771" s="75">
        <v>43.738025637524927</v>
      </c>
      <c r="E771" s="75">
        <f t="shared" ca="1" si="116"/>
        <v>15.365067714040226</v>
      </c>
      <c r="F771" s="75">
        <v>26.000639356674665</v>
      </c>
      <c r="AU771" s="1">
        <v>754</v>
      </c>
      <c r="AV771" s="75">
        <f t="shared" ca="1" si="111"/>
        <v>0.8274098378354986</v>
      </c>
      <c r="AW771" s="75">
        <f t="shared" ca="1" si="112"/>
        <v>42.288621329263755</v>
      </c>
      <c r="AX771" s="75">
        <f t="shared" ca="1" si="113"/>
        <v>32.536808356281639</v>
      </c>
      <c r="AY771" s="75">
        <v>35.847424716532203</v>
      </c>
      <c r="AZ771" s="75">
        <v>26.422044425947661</v>
      </c>
    </row>
    <row r="772" spans="1:52" x14ac:dyDescent="0.25">
      <c r="A772" s="1">
        <v>719</v>
      </c>
      <c r="B772" s="62">
        <f t="shared" ca="1" si="114"/>
        <v>0.54090717431518287</v>
      </c>
      <c r="C772" s="75">
        <f t="shared" ca="1" si="115"/>
        <v>39.443431173215586</v>
      </c>
      <c r="D772" s="75">
        <v>37.393275386090252</v>
      </c>
      <c r="E772" s="75">
        <f t="shared" ca="1" si="116"/>
        <v>21.856905782857144</v>
      </c>
      <c r="F772" s="75">
        <v>17.218316264978967</v>
      </c>
      <c r="AU772" s="1">
        <v>755</v>
      </c>
      <c r="AV772" s="75">
        <f t="shared" ca="1" si="111"/>
        <v>0.81210236327263419</v>
      </c>
      <c r="AW772" s="75">
        <f t="shared" ca="1" si="112"/>
        <v>42.035016681063297</v>
      </c>
      <c r="AX772" s="75">
        <f t="shared" ca="1" si="113"/>
        <v>31.995851698222246</v>
      </c>
      <c r="AY772" s="75">
        <v>36.330326930812063</v>
      </c>
      <c r="AZ772" s="75">
        <v>16.655699267370185</v>
      </c>
    </row>
    <row r="773" spans="1:52" x14ac:dyDescent="0.25">
      <c r="A773" s="1">
        <v>720</v>
      </c>
      <c r="B773" s="62">
        <f t="shared" ca="1" si="114"/>
        <v>0.43157288770971824</v>
      </c>
      <c r="C773" s="75">
        <f t="shared" ca="1" si="115"/>
        <v>37.671102436870122</v>
      </c>
      <c r="D773" s="75">
        <v>27.963076656385525</v>
      </c>
      <c r="E773" s="75">
        <f t="shared" ca="1" si="116"/>
        <v>20.148867619537874</v>
      </c>
      <c r="F773" s="75">
        <v>28.899078176016673</v>
      </c>
      <c r="AU773" s="1">
        <v>756</v>
      </c>
      <c r="AV773" s="75">
        <f t="shared" ca="1" si="111"/>
        <v>0.97363411484643891</v>
      </c>
      <c r="AW773" s="75">
        <f t="shared" ca="1" si="112"/>
        <v>44.601869930154663</v>
      </c>
      <c r="AX773" s="75">
        <f t="shared" ca="1" si="113"/>
        <v>40.128727410808857</v>
      </c>
      <c r="AY773" s="75">
        <v>26.7328246472822</v>
      </c>
      <c r="AZ773" s="75">
        <v>32.782483019199546</v>
      </c>
    </row>
    <row r="774" spans="1:52" x14ac:dyDescent="0.25">
      <c r="A774" s="1">
        <v>721</v>
      </c>
      <c r="B774" s="62">
        <f t="shared" ca="1" si="114"/>
        <v>0.19260157481876805</v>
      </c>
      <c r="C774" s="75">
        <f t="shared" ca="1" si="115"/>
        <v>32.32505143647758</v>
      </c>
      <c r="D774" s="75">
        <v>35.529936582865325</v>
      </c>
      <c r="E774" s="75">
        <f t="shared" ca="1" si="116"/>
        <v>17.06487917894156</v>
      </c>
      <c r="F774" s="75">
        <v>15.34734433307154</v>
      </c>
      <c r="AU774" s="1">
        <v>757</v>
      </c>
      <c r="AV774" s="75">
        <f t="shared" ca="1" si="111"/>
        <v>0.67832587354586371</v>
      </c>
      <c r="AW774" s="75">
        <f t="shared" ca="1" si="112"/>
        <v>39.708162339422927</v>
      </c>
      <c r="AX774" s="75">
        <f t="shared" ca="1" si="113"/>
        <v>27.985103179603978</v>
      </c>
      <c r="AY774" s="75">
        <v>41.349940444871748</v>
      </c>
      <c r="AZ774" s="75">
        <v>30.006585374633858</v>
      </c>
    </row>
    <row r="775" spans="1:52" x14ac:dyDescent="0.25">
      <c r="A775" s="1">
        <v>722</v>
      </c>
      <c r="B775" s="62">
        <f t="shared" ca="1" si="114"/>
        <v>0.67189388196775457</v>
      </c>
      <c r="C775" s="75">
        <f t="shared" ca="1" si="115"/>
        <v>41.275731594033559</v>
      </c>
      <c r="D775" s="75">
        <v>32.096076892989061</v>
      </c>
      <c r="E775" s="75">
        <f t="shared" ca="1" si="116"/>
        <v>24.308465590792007</v>
      </c>
      <c r="F775" s="75">
        <v>20.558932614992674</v>
      </c>
      <c r="AU775" s="1">
        <v>758</v>
      </c>
      <c r="AV775" s="75">
        <f t="shared" ca="1" si="111"/>
        <v>0.91274552080847815</v>
      </c>
      <c r="AW775" s="75">
        <f t="shared" ca="1" si="112"/>
        <v>43.661314846455149</v>
      </c>
      <c r="AX775" s="75">
        <f t="shared" ca="1" si="113"/>
        <v>36.138339248630103</v>
      </c>
      <c r="AY775" s="75">
        <v>32.29125817134269</v>
      </c>
      <c r="AZ775" s="75">
        <v>15.187334600943412</v>
      </c>
    </row>
    <row r="776" spans="1:52" x14ac:dyDescent="0.25">
      <c r="A776" s="1">
        <v>723</v>
      </c>
      <c r="B776" s="62">
        <f t="shared" ca="1" si="114"/>
        <v>0.98942676730215906</v>
      </c>
      <c r="C776" s="75">
        <f t="shared" ca="1" si="115"/>
        <v>44.893892824387464</v>
      </c>
      <c r="D776" s="75">
        <v>28.089500565915522</v>
      </c>
      <c r="E776" s="75">
        <f t="shared" ca="1" si="116"/>
        <v>38.415484088109665</v>
      </c>
      <c r="F776" s="75">
        <v>24.894153853924948</v>
      </c>
      <c r="AU776" s="1">
        <v>759</v>
      </c>
      <c r="AV776" s="75">
        <f t="shared" ca="1" si="111"/>
        <v>0.41315493602714204</v>
      </c>
      <c r="AW776" s="75">
        <f t="shared" ca="1" si="112"/>
        <v>34.283138811522043</v>
      </c>
      <c r="AX776" s="75">
        <f t="shared" ca="1" si="113"/>
        <v>22.018255993602832</v>
      </c>
      <c r="AY776" s="75">
        <v>38.409943593505986</v>
      </c>
      <c r="AZ776" s="75">
        <v>40.68592945999071</v>
      </c>
    </row>
    <row r="777" spans="1:52" x14ac:dyDescent="0.25">
      <c r="A777" s="1">
        <v>724</v>
      </c>
      <c r="B777" s="62">
        <f t="shared" ca="1" si="114"/>
        <v>0.15146788845559844</v>
      </c>
      <c r="C777" s="75">
        <f t="shared" ca="1" si="115"/>
        <v>30.991705320820465</v>
      </c>
      <c r="D777" s="75">
        <v>44.322233668814441</v>
      </c>
      <c r="E777" s="75">
        <f t="shared" ca="1" si="116"/>
        <v>16.598320946779495</v>
      </c>
      <c r="F777" s="75">
        <v>17.227561891700333</v>
      </c>
      <c r="AU777" s="1">
        <v>760</v>
      </c>
      <c r="AV777" s="75">
        <f t="shared" ca="1" si="111"/>
        <v>0.65229491533539863</v>
      </c>
      <c r="AW777" s="75">
        <f t="shared" ca="1" si="112"/>
        <v>39.229433006198448</v>
      </c>
      <c r="AX777" s="75">
        <f t="shared" ca="1" si="113"/>
        <v>27.310043069635778</v>
      </c>
      <c r="AY777" s="75">
        <v>34.178134987455408</v>
      </c>
      <c r="AZ777" s="75">
        <v>19.898732248535477</v>
      </c>
    </row>
    <row r="778" spans="1:52" x14ac:dyDescent="0.25">
      <c r="A778" s="1">
        <v>725</v>
      </c>
      <c r="B778" s="62">
        <f t="shared" ca="1" si="114"/>
        <v>8.3138966645972423E-2</v>
      </c>
      <c r="C778" s="75">
        <f t="shared" ca="1" si="115"/>
        <v>28.093511343705472</v>
      </c>
      <c r="D778" s="75">
        <v>44.748809472468452</v>
      </c>
      <c r="E778" s="75">
        <f t="shared" ca="1" si="116"/>
        <v>15.855556980751057</v>
      </c>
      <c r="F778" s="75">
        <v>22.687135010477878</v>
      </c>
      <c r="AU778" s="1">
        <v>761</v>
      </c>
      <c r="AV778" s="75">
        <f t="shared" ca="1" si="111"/>
        <v>0.89860855827974451</v>
      </c>
      <c r="AW778" s="75">
        <f t="shared" ca="1" si="112"/>
        <v>43.438489806102048</v>
      </c>
      <c r="AX778" s="75">
        <f t="shared" ca="1" si="113"/>
        <v>35.447393154314895</v>
      </c>
      <c r="AY778" s="75">
        <v>23.378249989665385</v>
      </c>
      <c r="AZ778" s="75">
        <v>36.060209687791136</v>
      </c>
    </row>
    <row r="779" spans="1:52" x14ac:dyDescent="0.25">
      <c r="A779" s="1">
        <v>726</v>
      </c>
      <c r="B779" s="62">
        <f t="shared" ca="1" si="114"/>
        <v>0.75750806175984819</v>
      </c>
      <c r="C779" s="75">
        <f t="shared" ca="1" si="115"/>
        <v>42.347460755299593</v>
      </c>
      <c r="D779" s="75">
        <v>33.066127110978087</v>
      </c>
      <c r="E779" s="75">
        <f t="shared" ca="1" si="116"/>
        <v>26.292301745958699</v>
      </c>
      <c r="F779" s="75">
        <v>25.867868937780788</v>
      </c>
      <c r="AU779" s="1">
        <v>762</v>
      </c>
      <c r="AV779" s="75">
        <f t="shared" ca="1" si="111"/>
        <v>0.25547873793411302</v>
      </c>
      <c r="AW779" s="75">
        <f t="shared" ca="1" si="112"/>
        <v>30.163471375008484</v>
      </c>
      <c r="AX779" s="75">
        <f t="shared" ca="1" si="113"/>
        <v>19.114306347727549</v>
      </c>
      <c r="AY779" s="75">
        <v>44.319253842934828</v>
      </c>
      <c r="AZ779" s="75">
        <v>19.456405150285235</v>
      </c>
    </row>
    <row r="780" spans="1:52" x14ac:dyDescent="0.25">
      <c r="A780" s="1">
        <v>727</v>
      </c>
      <c r="B780" s="62">
        <f t="shared" ca="1" si="114"/>
        <v>0.39313150926944673</v>
      </c>
      <c r="C780" s="75">
        <f t="shared" ca="1" si="115"/>
        <v>36.976939162252876</v>
      </c>
      <c r="D780" s="75">
        <v>37.692240108458876</v>
      </c>
      <c r="E780" s="75">
        <f t="shared" ca="1" si="116"/>
        <v>19.600834316715289</v>
      </c>
      <c r="F780" s="75">
        <v>15.842939934324633</v>
      </c>
      <c r="AU780" s="1">
        <v>763</v>
      </c>
      <c r="AV780" s="75">
        <f t="shared" ca="1" si="111"/>
        <v>0.59182540365741509</v>
      </c>
      <c r="AW780" s="75">
        <f t="shared" ca="1" si="112"/>
        <v>38.07905681113666</v>
      </c>
      <c r="AX780" s="75">
        <f t="shared" ca="1" si="113"/>
        <v>25.8334370136864</v>
      </c>
      <c r="AY780" s="75">
        <v>30.949624442519223</v>
      </c>
      <c r="AZ780" s="75">
        <v>37.476512017820504</v>
      </c>
    </row>
    <row r="781" spans="1:52" x14ac:dyDescent="0.25">
      <c r="A781" s="1">
        <v>728</v>
      </c>
      <c r="B781" s="62">
        <f t="shared" ca="1" si="114"/>
        <v>0.89170526767727487</v>
      </c>
      <c r="C781" s="75">
        <f t="shared" ca="1" si="115"/>
        <v>43.875423696151849</v>
      </c>
      <c r="D781" s="75">
        <v>36.296105469666102</v>
      </c>
      <c r="E781" s="75">
        <f t="shared" ca="1" si="116"/>
        <v>30.700406269853818</v>
      </c>
      <c r="F781" s="75">
        <v>17.319700519119035</v>
      </c>
      <c r="AU781" s="1">
        <v>764</v>
      </c>
      <c r="AV781" s="75">
        <f t="shared" ca="1" si="111"/>
        <v>0.34002478575007777</v>
      </c>
      <c r="AW781" s="75">
        <f t="shared" ca="1" si="112"/>
        <v>32.493493281076539</v>
      </c>
      <c r="AX781" s="75">
        <f t="shared" ca="1" si="113"/>
        <v>20.628342427628564</v>
      </c>
      <c r="AY781" s="75">
        <v>37.507276550500691</v>
      </c>
      <c r="AZ781" s="75">
        <v>34.063962761736562</v>
      </c>
    </row>
    <row r="782" spans="1:52" x14ac:dyDescent="0.25">
      <c r="A782" s="1">
        <v>729</v>
      </c>
      <c r="B782" s="62">
        <f t="shared" ca="1" si="114"/>
        <v>0.23242322926977499</v>
      </c>
      <c r="C782" s="75">
        <f t="shared" ca="1" si="115"/>
        <v>33.445103579232025</v>
      </c>
      <c r="D782" s="75">
        <v>42.589197520286469</v>
      </c>
      <c r="E782" s="75">
        <f t="shared" ca="1" si="116"/>
        <v>17.531905737004553</v>
      </c>
      <c r="F782" s="75">
        <v>18.665404467228115</v>
      </c>
      <c r="AU782" s="1">
        <v>765</v>
      </c>
      <c r="AV782" s="75">
        <f t="shared" ca="1" si="111"/>
        <v>0.3976570117808722</v>
      </c>
      <c r="AW782" s="75">
        <f t="shared" ca="1" si="112"/>
        <v>33.918015503820293</v>
      </c>
      <c r="AX782" s="75">
        <f t="shared" ca="1" si="113"/>
        <v>21.716772358686715</v>
      </c>
      <c r="AY782" s="75">
        <v>38.448075388152716</v>
      </c>
      <c r="AZ782" s="75">
        <v>18.260299463928948</v>
      </c>
    </row>
    <row r="783" spans="1:52" x14ac:dyDescent="0.25">
      <c r="A783" s="1">
        <v>730</v>
      </c>
      <c r="B783" s="62">
        <f t="shared" ca="1" si="114"/>
        <v>0.60726090376134623</v>
      </c>
      <c r="C783" s="75">
        <f t="shared" ca="1" si="115"/>
        <v>40.404639036095716</v>
      </c>
      <c r="D783" s="75">
        <v>35.886479105269814</v>
      </c>
      <c r="E783" s="75">
        <f t="shared" ca="1" si="116"/>
        <v>23.030375530259654</v>
      </c>
      <c r="F783" s="75">
        <v>22.484264784274995</v>
      </c>
      <c r="AU783" s="1">
        <v>766</v>
      </c>
      <c r="AV783" s="75">
        <f t="shared" ca="1" si="111"/>
        <v>0.18024820129988606</v>
      </c>
      <c r="AW783" s="75">
        <f t="shared" ca="1" si="112"/>
        <v>27.736694279517643</v>
      </c>
      <c r="AX783" s="75">
        <f t="shared" ca="1" si="113"/>
        <v>17.837956283996181</v>
      </c>
      <c r="AY783" s="75">
        <v>40.843876115336712</v>
      </c>
      <c r="AZ783" s="75">
        <v>15.68917934453825</v>
      </c>
    </row>
    <row r="784" spans="1:52" x14ac:dyDescent="0.25">
      <c r="A784" s="1">
        <v>731</v>
      </c>
      <c r="B784" s="62">
        <f t="shared" ca="1" si="114"/>
        <v>0.96703433407847139</v>
      </c>
      <c r="C784" s="75">
        <f t="shared" ca="1" si="115"/>
        <v>44.666653053665513</v>
      </c>
      <c r="D784" s="75">
        <v>40.567111069353317</v>
      </c>
      <c r="E784" s="75">
        <f t="shared" ca="1" si="116"/>
        <v>35.380735372156558</v>
      </c>
      <c r="F784" s="75">
        <v>21.477571789763193</v>
      </c>
      <c r="AU784" s="1">
        <v>767</v>
      </c>
      <c r="AV784" s="75">
        <f t="shared" ca="1" si="111"/>
        <v>9.1467122907581966E-2</v>
      </c>
      <c r="AW784" s="75">
        <f t="shared" ca="1" si="112"/>
        <v>24.073059606154018</v>
      </c>
      <c r="AX784" s="75">
        <f t="shared" ca="1" si="113"/>
        <v>16.404902703729505</v>
      </c>
      <c r="AY784" s="75">
        <v>28.187269588464371</v>
      </c>
      <c r="AZ784" s="75">
        <v>38.293470806945571</v>
      </c>
    </row>
    <row r="785" spans="1:52" x14ac:dyDescent="0.25">
      <c r="A785" s="1">
        <v>732</v>
      </c>
      <c r="B785" s="62">
        <f t="shared" ca="1" si="114"/>
        <v>0.61913618857790753</v>
      </c>
      <c r="C785" s="75">
        <f t="shared" ca="1" si="115"/>
        <v>40.569171208230372</v>
      </c>
      <c r="D785" s="75">
        <v>39.892902346471132</v>
      </c>
      <c r="E785" s="75">
        <f t="shared" ca="1" si="116"/>
        <v>23.254078074030431</v>
      </c>
      <c r="F785" s="75">
        <v>19.924400038053573</v>
      </c>
      <c r="AU785" s="1">
        <v>768</v>
      </c>
      <c r="AV785" s="75">
        <f t="shared" ca="1" si="111"/>
        <v>0.77610831542843384</v>
      </c>
      <c r="AW785" s="75">
        <f t="shared" ca="1" si="112"/>
        <v>41.429102971640759</v>
      </c>
      <c r="AX785" s="75">
        <f t="shared" ca="1" si="113"/>
        <v>30.804841807348197</v>
      </c>
      <c r="AY785" s="75">
        <v>44.738450449105564</v>
      </c>
      <c r="AZ785" s="75">
        <v>33.026212711458001</v>
      </c>
    </row>
    <row r="786" spans="1:52" x14ac:dyDescent="0.25">
      <c r="A786" s="1">
        <v>733</v>
      </c>
      <c r="B786" s="62">
        <f t="shared" ca="1" si="114"/>
        <v>0.5674995474243183</v>
      </c>
      <c r="C786" s="75">
        <f t="shared" ca="1" si="115"/>
        <v>39.837607581675023</v>
      </c>
      <c r="D786" s="75">
        <v>39.922400148427513</v>
      </c>
      <c r="E786" s="75">
        <f t="shared" ca="1" si="116"/>
        <v>22.312667110077651</v>
      </c>
      <c r="F786" s="75">
        <v>15.334713485824317</v>
      </c>
      <c r="AU786" s="1">
        <v>769</v>
      </c>
      <c r="AV786" s="75">
        <f t="shared" ca="1" si="111"/>
        <v>7.1363487033540007E-2</v>
      </c>
      <c r="AW786" s="75">
        <f t="shared" ca="1" si="112"/>
        <v>23.014183572278963</v>
      </c>
      <c r="AX786" s="75">
        <f t="shared" ca="1" si="113"/>
        <v>16.090263548938847</v>
      </c>
      <c r="AY786" s="75">
        <v>23.564122888511882</v>
      </c>
      <c r="AZ786" s="75">
        <v>34.365259596168855</v>
      </c>
    </row>
    <row r="787" spans="1:52" x14ac:dyDescent="0.25">
      <c r="A787" s="1">
        <v>734</v>
      </c>
      <c r="B787" s="62">
        <f t="shared" ca="1" si="114"/>
        <v>0.41158527035229675</v>
      </c>
      <c r="C787" s="75">
        <f t="shared" ca="1" si="115"/>
        <v>37.315563749211151</v>
      </c>
      <c r="D787" s="75">
        <v>36.552504754627748</v>
      </c>
      <c r="E787" s="75">
        <f t="shared" ca="1" si="116"/>
        <v>19.860936210214597</v>
      </c>
      <c r="F787" s="75">
        <v>29.371341026175443</v>
      </c>
      <c r="AU787" s="1">
        <v>770</v>
      </c>
      <c r="AV787" s="75">
        <f t="shared" ref="AV787:AV850" ca="1" si="117">RAND()</f>
        <v>6.4230106111235918E-2</v>
      </c>
      <c r="AW787" s="75">
        <f t="shared" ref="AW787:AW850" ca="1" si="118">$R$2+($R$3-$R$2)*SQRT(AV787)</f>
        <v>22.603097756843084</v>
      </c>
      <c r="AX787" s="75">
        <f t="shared" ref="AX787:AX850" ca="1" si="119">$R$3-($R$3-$R$2)*SQRT(1-AV787)</f>
        <v>15.979439969223755</v>
      </c>
      <c r="AY787" s="75">
        <v>36.821851878868898</v>
      </c>
      <c r="AZ787" s="75">
        <v>32.124706716081704</v>
      </c>
    </row>
    <row r="788" spans="1:52" x14ac:dyDescent="0.25">
      <c r="A788" s="1">
        <v>735</v>
      </c>
      <c r="B788" s="62">
        <f t="shared" ca="1" si="114"/>
        <v>0.48446693841996069</v>
      </c>
      <c r="C788" s="75">
        <f t="shared" ca="1" si="115"/>
        <v>38.561845449335578</v>
      </c>
      <c r="D788" s="75">
        <v>41.676711090729981</v>
      </c>
      <c r="E788" s="75">
        <f t="shared" ca="1" si="116"/>
        <v>20.944922407053653</v>
      </c>
      <c r="F788" s="75">
        <v>21.102724903329495</v>
      </c>
      <c r="AU788" s="1">
        <v>771</v>
      </c>
      <c r="AV788" s="75">
        <f t="shared" ca="1" si="117"/>
        <v>0.28574048615036207</v>
      </c>
      <c r="AW788" s="75">
        <f t="shared" ca="1" si="118"/>
        <v>31.036409745804264</v>
      </c>
      <c r="AX788" s="75">
        <f t="shared" ca="1" si="119"/>
        <v>19.645837374019347</v>
      </c>
      <c r="AY788" s="75">
        <v>31.338503336433327</v>
      </c>
      <c r="AZ788" s="75">
        <v>32.343406681902579</v>
      </c>
    </row>
    <row r="789" spans="1:52" x14ac:dyDescent="0.25">
      <c r="A789" s="1">
        <v>736</v>
      </c>
      <c r="B789" s="62">
        <f t="shared" ca="1" si="114"/>
        <v>0.39194665625572755</v>
      </c>
      <c r="C789" s="75">
        <f t="shared" ca="1" si="115"/>
        <v>36.954838291142607</v>
      </c>
      <c r="D789" s="75">
        <v>37.647416348810722</v>
      </c>
      <c r="E789" s="75">
        <f t="shared" ca="1" si="116"/>
        <v>19.584315244200141</v>
      </c>
      <c r="F789" s="75">
        <v>26.348070651573092</v>
      </c>
      <c r="AU789" s="1">
        <v>772</v>
      </c>
      <c r="AV789" s="75">
        <f t="shared" ca="1" si="117"/>
        <v>0.52838351760076885</v>
      </c>
      <c r="AW789" s="75">
        <f t="shared" ca="1" si="118"/>
        <v>36.806998093288584</v>
      </c>
      <c r="AX789" s="75">
        <f t="shared" ca="1" si="119"/>
        <v>24.397698328601532</v>
      </c>
      <c r="AY789" s="75">
        <v>26.097390289503387</v>
      </c>
      <c r="AZ789" s="75">
        <v>21.915484631961153</v>
      </c>
    </row>
    <row r="790" spans="1:52" x14ac:dyDescent="0.25">
      <c r="A790" s="1">
        <v>737</v>
      </c>
      <c r="B790" s="62">
        <f t="shared" ca="1" si="114"/>
        <v>9.5962994732932794E-2</v>
      </c>
      <c r="C790" s="75">
        <f t="shared" ca="1" si="115"/>
        <v>28.734805664792322</v>
      </c>
      <c r="D790" s="75">
        <v>37.788841194967929</v>
      </c>
      <c r="E790" s="75">
        <f t="shared" ca="1" si="116"/>
        <v>15.992075434711367</v>
      </c>
      <c r="F790" s="75">
        <v>19.608278585314359</v>
      </c>
      <c r="AU790" s="1">
        <v>773</v>
      </c>
      <c r="AV790" s="75">
        <f t="shared" ca="1" si="117"/>
        <v>0.17632619386449666</v>
      </c>
      <c r="AW790" s="75">
        <f t="shared" ca="1" si="118"/>
        <v>27.597363790811436</v>
      </c>
      <c r="AX790" s="75">
        <f t="shared" ca="1" si="119"/>
        <v>17.773056992714864</v>
      </c>
      <c r="AY790" s="75">
        <v>42.127430095018298</v>
      </c>
      <c r="AZ790" s="75">
        <v>38.259434299438027</v>
      </c>
    </row>
    <row r="791" spans="1:52" x14ac:dyDescent="0.25">
      <c r="A791" s="1">
        <v>738</v>
      </c>
      <c r="B791" s="62">
        <f t="shared" ca="1" si="114"/>
        <v>0.79554574360908181</v>
      </c>
      <c r="C791" s="75">
        <f t="shared" ca="1" si="115"/>
        <v>42.797749708924165</v>
      </c>
      <c r="D791" s="75">
        <v>36.558388284770672</v>
      </c>
      <c r="E791" s="75">
        <f t="shared" ca="1" si="116"/>
        <v>27.326605429888335</v>
      </c>
      <c r="F791" s="75">
        <v>20.075913237432196</v>
      </c>
      <c r="AU791" s="1">
        <v>774</v>
      </c>
      <c r="AV791" s="75">
        <f t="shared" ca="1" si="117"/>
        <v>0.80296289011025535</v>
      </c>
      <c r="AW791" s="75">
        <f t="shared" ca="1" si="118"/>
        <v>41.882458985353807</v>
      </c>
      <c r="AX791" s="75">
        <f t="shared" ca="1" si="119"/>
        <v>31.683341301183312</v>
      </c>
      <c r="AY791" s="75">
        <v>26.491092352224044</v>
      </c>
      <c r="AZ791" s="75">
        <v>27.425409290852457</v>
      </c>
    </row>
    <row r="792" spans="1:52" x14ac:dyDescent="0.25">
      <c r="A792" s="1">
        <v>739</v>
      </c>
      <c r="B792" s="62">
        <f t="shared" ca="1" si="114"/>
        <v>0.56040334601531261</v>
      </c>
      <c r="C792" s="75">
        <f t="shared" ca="1" si="115"/>
        <v>39.733647174086435</v>
      </c>
      <c r="D792" s="75">
        <v>27.723166529812467</v>
      </c>
      <c r="E792" s="75">
        <f t="shared" ca="1" si="116"/>
        <v>22.189259665742881</v>
      </c>
      <c r="F792" s="75">
        <v>27.66921037064445</v>
      </c>
      <c r="AU792" s="1">
        <v>775</v>
      </c>
      <c r="AV792" s="75">
        <f t="shared" ca="1" si="117"/>
        <v>0.70837646600759852</v>
      </c>
      <c r="AW792" s="75">
        <f t="shared" ca="1" si="118"/>
        <v>40.249531073008832</v>
      </c>
      <c r="AX792" s="75">
        <f t="shared" ca="1" si="119"/>
        <v>28.799346291178203</v>
      </c>
      <c r="AY792" s="75">
        <v>26.918966065935308</v>
      </c>
      <c r="AZ792" s="75">
        <v>18.458880558395215</v>
      </c>
    </row>
    <row r="793" spans="1:52" x14ac:dyDescent="0.25">
      <c r="A793" s="1">
        <v>740</v>
      </c>
      <c r="B793" s="62">
        <f t="shared" ca="1" si="114"/>
        <v>0.14276268642772127</v>
      </c>
      <c r="C793" s="75">
        <f t="shared" ca="1" si="115"/>
        <v>30.679281545650326</v>
      </c>
      <c r="D793" s="75">
        <v>43.464701675993211</v>
      </c>
      <c r="E793" s="75">
        <f t="shared" ca="1" si="116"/>
        <v>16.501525693061101</v>
      </c>
      <c r="F793" s="75">
        <v>26.553935795300085</v>
      </c>
      <c r="AU793" s="1">
        <v>776</v>
      </c>
      <c r="AV793" s="75">
        <f t="shared" ca="1" si="117"/>
        <v>0.84154038796182506</v>
      </c>
      <c r="AW793" s="75">
        <f t="shared" ca="1" si="118"/>
        <v>42.520653138427562</v>
      </c>
      <c r="AX793" s="75">
        <f t="shared" ca="1" si="119"/>
        <v>33.057904252839144</v>
      </c>
      <c r="AY793" s="75">
        <v>39.044312502312842</v>
      </c>
      <c r="AZ793" s="75">
        <v>37.453054487664424</v>
      </c>
    </row>
    <row r="794" spans="1:52" x14ac:dyDescent="0.25">
      <c r="A794" s="1">
        <v>741</v>
      </c>
      <c r="B794" s="62">
        <f t="shared" ca="1" si="114"/>
        <v>0.46545124205552624</v>
      </c>
      <c r="C794" s="75">
        <f t="shared" ca="1" si="115"/>
        <v>38.249448345795905</v>
      </c>
      <c r="D794" s="75">
        <v>33.043716966696898</v>
      </c>
      <c r="E794" s="75">
        <f t="shared" ca="1" si="116"/>
        <v>20.652724893994677</v>
      </c>
      <c r="F794" s="75">
        <v>17.138795997330114</v>
      </c>
      <c r="AU794" s="1">
        <v>777</v>
      </c>
      <c r="AV794" s="75">
        <f t="shared" ca="1" si="117"/>
        <v>0.36175895060055852</v>
      </c>
      <c r="AW794" s="75">
        <f t="shared" ca="1" si="118"/>
        <v>33.043920182169472</v>
      </c>
      <c r="AX794" s="75">
        <f t="shared" ca="1" si="119"/>
        <v>21.033003015406845</v>
      </c>
      <c r="AY794" s="75">
        <v>31.74882607830007</v>
      </c>
      <c r="AZ794" s="75">
        <v>24.830652101227649</v>
      </c>
    </row>
    <row r="795" spans="1:52" x14ac:dyDescent="0.25">
      <c r="A795" s="1">
        <v>742</v>
      </c>
      <c r="B795" s="62">
        <f t="shared" ca="1" si="114"/>
        <v>0.12697382323066519</v>
      </c>
      <c r="C795" s="75">
        <f t="shared" ca="1" si="115"/>
        <v>30.078540965902214</v>
      </c>
      <c r="D795" s="75">
        <v>37.185285473714337</v>
      </c>
      <c r="E795" s="75">
        <f t="shared" ca="1" si="116"/>
        <v>16.327624433893963</v>
      </c>
      <c r="F795" s="75">
        <v>25.095511492894524</v>
      </c>
      <c r="AU795" s="1">
        <v>778</v>
      </c>
      <c r="AV795" s="75">
        <f t="shared" ca="1" si="117"/>
        <v>0.1802490987237827</v>
      </c>
      <c r="AW795" s="75">
        <f t="shared" ca="1" si="118"/>
        <v>27.736725986351612</v>
      </c>
      <c r="AX795" s="75">
        <f t="shared" ca="1" si="119"/>
        <v>17.837971151834118</v>
      </c>
      <c r="AY795" s="75">
        <v>43.988488925878229</v>
      </c>
      <c r="AZ795" s="75">
        <v>22.295040007867801</v>
      </c>
    </row>
    <row r="796" spans="1:52" x14ac:dyDescent="0.25">
      <c r="A796" s="1">
        <v>743</v>
      </c>
      <c r="B796" s="62">
        <f t="shared" ca="1" si="114"/>
        <v>0.97226206924163106</v>
      </c>
      <c r="C796" s="75">
        <f t="shared" ca="1" si="115"/>
        <v>44.720015782680306</v>
      </c>
      <c r="D796" s="75">
        <v>37.57310506915465</v>
      </c>
      <c r="E796" s="75">
        <f t="shared" ca="1" si="116"/>
        <v>35.918743525209905</v>
      </c>
      <c r="F796" s="75">
        <v>17.036981188290202</v>
      </c>
      <c r="AU796" s="1">
        <v>779</v>
      </c>
      <c r="AV796" s="75">
        <f t="shared" ca="1" si="117"/>
        <v>5.9546158624979029E-2</v>
      </c>
      <c r="AW796" s="75">
        <f t="shared" ca="1" si="118"/>
        <v>22.320624478996386</v>
      </c>
      <c r="AX796" s="75">
        <f t="shared" ca="1" si="119"/>
        <v>15.906900178263594</v>
      </c>
      <c r="AY796" s="75">
        <v>30.333113322372697</v>
      </c>
      <c r="AZ796" s="75">
        <v>16.370594805061902</v>
      </c>
    </row>
    <row r="797" spans="1:52" x14ac:dyDescent="0.25">
      <c r="A797" s="1">
        <v>744</v>
      </c>
      <c r="B797" s="62">
        <f t="shared" ca="1" si="114"/>
        <v>8.1964256867363305E-2</v>
      </c>
      <c r="C797" s="75">
        <f t="shared" ca="1" si="115"/>
        <v>28.031550457964457</v>
      </c>
      <c r="D797" s="75">
        <v>35.80130894068958</v>
      </c>
      <c r="E797" s="75">
        <f t="shared" ca="1" si="116"/>
        <v>15.843115382059867</v>
      </c>
      <c r="F797" s="75">
        <v>19.356689710696926</v>
      </c>
      <c r="AU797" s="1">
        <v>780</v>
      </c>
      <c r="AV797" s="75">
        <f t="shared" ca="1" si="117"/>
        <v>0.36128647708051387</v>
      </c>
      <c r="AW797" s="75">
        <f t="shared" ca="1" si="118"/>
        <v>33.032133245194885</v>
      </c>
      <c r="AX797" s="75">
        <f t="shared" ca="1" si="119"/>
        <v>21.024133579210581</v>
      </c>
      <c r="AY797" s="75">
        <v>41.775092900539761</v>
      </c>
      <c r="AZ797" s="75">
        <v>23.86993482470691</v>
      </c>
    </row>
    <row r="798" spans="1:52" x14ac:dyDescent="0.25">
      <c r="A798" s="1">
        <v>745</v>
      </c>
      <c r="B798" s="62">
        <f t="shared" ca="1" si="114"/>
        <v>0.99048043607815717</v>
      </c>
      <c r="C798" s="75">
        <f t="shared" ca="1" si="115"/>
        <v>44.904500679353177</v>
      </c>
      <c r="D798" s="75">
        <v>43.917695454819075</v>
      </c>
      <c r="E798" s="75">
        <f t="shared" ca="1" si="116"/>
        <v>38.641906070954064</v>
      </c>
      <c r="F798" s="75">
        <v>24.542711103799274</v>
      </c>
      <c r="AU798" s="1">
        <v>781</v>
      </c>
      <c r="AV798" s="75">
        <f t="shared" ca="1" si="117"/>
        <v>0.84544612211743797</v>
      </c>
      <c r="AW798" s="75">
        <f t="shared" ca="1" si="118"/>
        <v>42.584443258940247</v>
      </c>
      <c r="AX798" s="75">
        <f t="shared" ca="1" si="119"/>
        <v>33.205997706702533</v>
      </c>
      <c r="AY798" s="75">
        <v>41.434479358258308</v>
      </c>
      <c r="AZ798" s="75">
        <v>18.74988760291048</v>
      </c>
    </row>
    <row r="799" spans="1:52" x14ac:dyDescent="0.25">
      <c r="A799" s="1">
        <v>746</v>
      </c>
      <c r="B799" s="62">
        <f t="shared" ca="1" si="114"/>
        <v>0.7907947628097326</v>
      </c>
      <c r="C799" s="75">
        <f t="shared" ca="1" si="115"/>
        <v>42.742303347549502</v>
      </c>
      <c r="D799" s="75">
        <v>40.962237736124294</v>
      </c>
      <c r="E799" s="75">
        <f t="shared" ca="1" si="116"/>
        <v>27.190757856679923</v>
      </c>
      <c r="F799" s="75">
        <v>27.329328379211802</v>
      </c>
      <c r="AU799" s="1">
        <v>782</v>
      </c>
      <c r="AV799" s="75">
        <f t="shared" ca="1" si="117"/>
        <v>0.15262349271831321</v>
      </c>
      <c r="AW799" s="75">
        <f t="shared" ca="1" si="118"/>
        <v>26.720117040647757</v>
      </c>
      <c r="AX799" s="75">
        <f t="shared" ca="1" si="119"/>
        <v>17.384083275156009</v>
      </c>
      <c r="AY799" s="75">
        <v>40.468014782550043</v>
      </c>
      <c r="AZ799" s="75">
        <v>18.126887454286351</v>
      </c>
    </row>
    <row r="800" spans="1:52" x14ac:dyDescent="0.25">
      <c r="A800" s="1">
        <v>747</v>
      </c>
      <c r="B800" s="62">
        <f t="shared" ca="1" si="114"/>
        <v>0.68661956134916402</v>
      </c>
      <c r="C800" s="75">
        <f t="shared" ca="1" si="115"/>
        <v>41.466304940690691</v>
      </c>
      <c r="D800" s="75">
        <v>41.096143856607569</v>
      </c>
      <c r="E800" s="75">
        <f t="shared" ca="1" si="116"/>
        <v>24.62276677735106</v>
      </c>
      <c r="F800" s="75">
        <v>18.980246209122281</v>
      </c>
      <c r="AU800" s="1">
        <v>783</v>
      </c>
      <c r="AV800" s="75">
        <f t="shared" ca="1" si="117"/>
        <v>0.4260546008801529</v>
      </c>
      <c r="AW800" s="75">
        <f t="shared" ca="1" si="118"/>
        <v>34.581857439786901</v>
      </c>
      <c r="AX800" s="75">
        <f t="shared" ca="1" si="119"/>
        <v>22.27224473891312</v>
      </c>
      <c r="AY800" s="75">
        <v>33.114827524228005</v>
      </c>
      <c r="AZ800" s="75">
        <v>39.096216262568092</v>
      </c>
    </row>
    <row r="801" spans="1:52" x14ac:dyDescent="0.25">
      <c r="A801" s="1">
        <v>748</v>
      </c>
      <c r="B801" s="62">
        <f t="shared" ca="1" si="114"/>
        <v>0.8756063903219159</v>
      </c>
      <c r="C801" s="75">
        <f t="shared" ca="1" si="115"/>
        <v>43.700594684991614</v>
      </c>
      <c r="D801" s="75">
        <v>43.769862193701357</v>
      </c>
      <c r="E801" s="75">
        <f t="shared" ca="1" si="116"/>
        <v>30.024294941243603</v>
      </c>
      <c r="F801" s="75">
        <v>23.549163554591399</v>
      </c>
      <c r="AU801" s="1">
        <v>784</v>
      </c>
      <c r="AV801" s="75">
        <f t="shared" ca="1" si="117"/>
        <v>0.12171913685080993</v>
      </c>
      <c r="AW801" s="75">
        <f t="shared" ca="1" si="118"/>
        <v>25.466480935143814</v>
      </c>
      <c r="AX801" s="75">
        <f t="shared" ca="1" si="119"/>
        <v>16.885007970225725</v>
      </c>
      <c r="AY801" s="75">
        <v>28.953620936005223</v>
      </c>
      <c r="AZ801" s="75">
        <v>23.314651815875788</v>
      </c>
    </row>
    <row r="802" spans="1:52" x14ac:dyDescent="0.25">
      <c r="A802" s="1">
        <v>749</v>
      </c>
      <c r="B802" s="62">
        <f t="shared" ca="1" si="114"/>
        <v>0.48450219186027732</v>
      </c>
      <c r="C802" s="75">
        <f t="shared" ca="1" si="115"/>
        <v>38.562416947546282</v>
      </c>
      <c r="D802" s="75">
        <v>40.478267428095116</v>
      </c>
      <c r="E802" s="75">
        <f t="shared" ca="1" si="116"/>
        <v>20.94547073501176</v>
      </c>
      <c r="F802" s="75">
        <v>29.522972928623009</v>
      </c>
      <c r="AU802" s="1">
        <v>785</v>
      </c>
      <c r="AV802" s="75">
        <f t="shared" ca="1" si="117"/>
        <v>0.97832865417231429</v>
      </c>
      <c r="AW802" s="75">
        <f t="shared" ca="1" si="118"/>
        <v>44.673149289468462</v>
      </c>
      <c r="AX802" s="75">
        <f t="shared" ca="1" si="119"/>
        <v>40.583642762986997</v>
      </c>
      <c r="AY802" s="75">
        <v>22.35241763971889</v>
      </c>
      <c r="AZ802" s="75">
        <v>15.400377133233135</v>
      </c>
    </row>
    <row r="803" spans="1:52" x14ac:dyDescent="0.25">
      <c r="A803" s="1">
        <v>750</v>
      </c>
      <c r="B803" s="62">
        <f t="shared" ca="1" si="114"/>
        <v>3.5546813768696284E-2</v>
      </c>
      <c r="C803" s="75">
        <f t="shared" ca="1" si="115"/>
        <v>24.8640397647942</v>
      </c>
      <c r="D803" s="75">
        <v>38.723447330176398</v>
      </c>
      <c r="E803" s="75">
        <f t="shared" ca="1" si="116"/>
        <v>15.35976525953312</v>
      </c>
      <c r="F803" s="75">
        <v>17.154745376395997</v>
      </c>
      <c r="AU803" s="1">
        <v>786</v>
      </c>
      <c r="AV803" s="75">
        <f t="shared" ca="1" si="117"/>
        <v>0.90558313572596394</v>
      </c>
      <c r="AW803" s="75">
        <f t="shared" ca="1" si="118"/>
        <v>43.548639584984912</v>
      </c>
      <c r="AX803" s="75">
        <f t="shared" ca="1" si="119"/>
        <v>35.781801811273937</v>
      </c>
      <c r="AY803" s="75">
        <v>36.375384528064302</v>
      </c>
      <c r="AZ803" s="75">
        <v>39.632212043601122</v>
      </c>
    </row>
    <row r="804" spans="1:52" x14ac:dyDescent="0.25">
      <c r="A804" s="1">
        <v>751</v>
      </c>
      <c r="B804" s="62">
        <f t="shared" ca="1" si="114"/>
        <v>0.60436178903395765</v>
      </c>
      <c r="C804" s="75">
        <f t="shared" ca="1" si="115"/>
        <v>40.364146566894526</v>
      </c>
      <c r="D804" s="75">
        <v>27.713376528280648</v>
      </c>
      <c r="E804" s="75">
        <f t="shared" ca="1" si="116"/>
        <v>22.976449670638537</v>
      </c>
      <c r="F804" s="75">
        <v>18.860418964522701</v>
      </c>
      <c r="AU804" s="1">
        <v>787</v>
      </c>
      <c r="AV804" s="75">
        <f t="shared" ca="1" si="117"/>
        <v>0.66390838839158484</v>
      </c>
      <c r="AW804" s="75">
        <f t="shared" ca="1" si="118"/>
        <v>39.444172097913778</v>
      </c>
      <c r="AX804" s="75">
        <f t="shared" ca="1" si="119"/>
        <v>27.607977390551333</v>
      </c>
      <c r="AY804" s="75">
        <v>36.846619724489628</v>
      </c>
      <c r="AZ804" s="75">
        <v>22.93029002784229</v>
      </c>
    </row>
    <row r="805" spans="1:52" x14ac:dyDescent="0.25">
      <c r="A805" s="1">
        <v>752</v>
      </c>
      <c r="B805" s="62">
        <f t="shared" ca="1" si="114"/>
        <v>0.50625000367240003</v>
      </c>
      <c r="C805" s="75">
        <f t="shared" ca="1" si="115"/>
        <v>38.909817864423673</v>
      </c>
      <c r="D805" s="75">
        <v>40.448222639414112</v>
      </c>
      <c r="E805" s="75">
        <f t="shared" ca="1" si="116"/>
        <v>21.288613125580461</v>
      </c>
      <c r="F805" s="75">
        <v>25.964856395545368</v>
      </c>
      <c r="AU805" s="1">
        <v>788</v>
      </c>
      <c r="AV805" s="75">
        <f t="shared" ca="1" si="117"/>
        <v>0.42786335381928664</v>
      </c>
      <c r="AW805" s="75">
        <f t="shared" ca="1" si="118"/>
        <v>34.623379383718749</v>
      </c>
      <c r="AX805" s="75">
        <f t="shared" ca="1" si="119"/>
        <v>22.308085546551123</v>
      </c>
      <c r="AY805" s="75">
        <v>33.689582281297263</v>
      </c>
      <c r="AZ805" s="75">
        <v>42.309548158269529</v>
      </c>
    </row>
    <row r="806" spans="1:52" x14ac:dyDescent="0.25">
      <c r="A806" s="1">
        <v>753</v>
      </c>
      <c r="B806" s="62">
        <f t="shared" ca="1" si="114"/>
        <v>0.66167525451824694</v>
      </c>
      <c r="C806" s="75">
        <f t="shared" ca="1" si="115"/>
        <v>41.141844023385588</v>
      </c>
      <c r="D806" s="75">
        <v>40.315958186376236</v>
      </c>
      <c r="E806" s="75">
        <f t="shared" ca="1" si="116"/>
        <v>24.095850180338541</v>
      </c>
      <c r="F806" s="75">
        <v>20.144596861133536</v>
      </c>
      <c r="AU806" s="1">
        <v>789</v>
      </c>
      <c r="AV806" s="75">
        <f t="shared" ca="1" si="117"/>
        <v>1.0204254615355124E-2</v>
      </c>
      <c r="AW806" s="75">
        <f t="shared" ca="1" si="118"/>
        <v>18.030483320168518</v>
      </c>
      <c r="AX806" s="75">
        <f t="shared" ca="1" si="119"/>
        <v>15.153456299829617</v>
      </c>
      <c r="AY806" s="75">
        <v>42.160726386814858</v>
      </c>
      <c r="AZ806" s="75">
        <v>15.474478050988807</v>
      </c>
    </row>
    <row r="807" spans="1:52" x14ac:dyDescent="0.25">
      <c r="A807" s="1">
        <v>754</v>
      </c>
      <c r="B807" s="62">
        <f t="shared" ca="1" si="114"/>
        <v>0.99901018208647019</v>
      </c>
      <c r="C807" s="75">
        <f t="shared" ca="1" si="115"/>
        <v>44.99009855326932</v>
      </c>
      <c r="D807" s="75">
        <v>39.598468984158472</v>
      </c>
      <c r="E807" s="75">
        <f t="shared" ca="1" si="116"/>
        <v>42.010216841588523</v>
      </c>
      <c r="F807" s="75">
        <v>19.858760843000333</v>
      </c>
      <c r="AU807" s="1">
        <v>790</v>
      </c>
      <c r="AV807" s="75">
        <f t="shared" ca="1" si="117"/>
        <v>0.91192007612720161</v>
      </c>
      <c r="AW807" s="75">
        <f t="shared" ca="1" si="118"/>
        <v>43.648351933653728</v>
      </c>
      <c r="AX807" s="75">
        <f t="shared" ca="1" si="119"/>
        <v>36.096521382879693</v>
      </c>
      <c r="AY807" s="75">
        <v>31.920050250546932</v>
      </c>
      <c r="AZ807" s="75">
        <v>27.715805856357392</v>
      </c>
    </row>
    <row r="808" spans="1:52" x14ac:dyDescent="0.25">
      <c r="A808" s="1">
        <v>755</v>
      </c>
      <c r="B808" s="62">
        <f t="shared" ca="1" si="114"/>
        <v>0.84008551818543209</v>
      </c>
      <c r="C808" s="75">
        <f t="shared" ca="1" si="115"/>
        <v>43.307124441275505</v>
      </c>
      <c r="D808" s="75">
        <v>37.976710028376566</v>
      </c>
      <c r="E808" s="75">
        <f t="shared" ca="1" si="116"/>
        <v>28.716396468414068</v>
      </c>
      <c r="F808" s="75">
        <v>23.881431123031366</v>
      </c>
      <c r="AU808" s="1">
        <v>791</v>
      </c>
      <c r="AV808" s="75">
        <f t="shared" ca="1" si="117"/>
        <v>0.80011962925366065</v>
      </c>
      <c r="AW808" s="75">
        <f t="shared" ca="1" si="118"/>
        <v>41.83482189857601</v>
      </c>
      <c r="AX808" s="75">
        <f t="shared" ca="1" si="119"/>
        <v>31.587605222343569</v>
      </c>
      <c r="AY808" s="75">
        <v>33.772049813292469</v>
      </c>
      <c r="AZ808" s="75">
        <v>33.540778165644028</v>
      </c>
    </row>
    <row r="809" spans="1:52" x14ac:dyDescent="0.25">
      <c r="A809" s="1">
        <v>756</v>
      </c>
      <c r="B809" s="62">
        <f t="shared" ca="1" si="114"/>
        <v>0.81507520663057031</v>
      </c>
      <c r="C809" s="75">
        <f t="shared" ca="1" si="115"/>
        <v>43.023377830917809</v>
      </c>
      <c r="D809" s="75">
        <v>31.252406363982455</v>
      </c>
      <c r="E809" s="75">
        <f t="shared" ca="1" si="116"/>
        <v>27.908259040074377</v>
      </c>
      <c r="F809" s="75">
        <v>15.035236721995521</v>
      </c>
      <c r="AU809" s="1">
        <v>792</v>
      </c>
      <c r="AV809" s="75">
        <f t="shared" ca="1" si="117"/>
        <v>3.251465192688241E-2</v>
      </c>
      <c r="AW809" s="75">
        <f t="shared" ca="1" si="118"/>
        <v>20.40954588983162</v>
      </c>
      <c r="AX809" s="75">
        <f t="shared" ca="1" si="119"/>
        <v>15.491750081277171</v>
      </c>
      <c r="AY809" s="75">
        <v>37.09246753925504</v>
      </c>
      <c r="AZ809" s="75">
        <v>25.08111953802015</v>
      </c>
    </row>
    <row r="810" spans="1:52" x14ac:dyDescent="0.25">
      <c r="A810" s="1">
        <v>757</v>
      </c>
      <c r="B810" s="62">
        <f t="shared" ca="1" si="114"/>
        <v>0.14721493774990391</v>
      </c>
      <c r="C810" s="75">
        <f t="shared" ca="1" si="115"/>
        <v>30.840609256506653</v>
      </c>
      <c r="D810" s="75">
        <v>38.257316573088588</v>
      </c>
      <c r="E810" s="75">
        <f t="shared" ca="1" si="116"/>
        <v>16.550949062682246</v>
      </c>
      <c r="F810" s="75">
        <v>27.220621979315979</v>
      </c>
      <c r="AU810" s="1">
        <v>793</v>
      </c>
      <c r="AV810" s="75">
        <f t="shared" ca="1" si="117"/>
        <v>0.4579569898257202</v>
      </c>
      <c r="AW810" s="75">
        <f t="shared" ca="1" si="118"/>
        <v>35.301755856160526</v>
      </c>
      <c r="AX810" s="75">
        <f t="shared" ca="1" si="119"/>
        <v>22.912928914026381</v>
      </c>
      <c r="AY810" s="75">
        <v>31.162828319958759</v>
      </c>
      <c r="AZ810" s="75">
        <v>28.573114566063904</v>
      </c>
    </row>
    <row r="811" spans="1:52" x14ac:dyDescent="0.25">
      <c r="A811" s="1">
        <v>758</v>
      </c>
      <c r="B811" s="62">
        <f t="shared" ca="1" si="114"/>
        <v>3.1491008391355768E-2</v>
      </c>
      <c r="C811" s="75">
        <f t="shared" ca="1" si="115"/>
        <v>24.473637814923507</v>
      </c>
      <c r="D811" s="75">
        <v>43.236986369175206</v>
      </c>
      <c r="E811" s="75">
        <f t="shared" ca="1" si="116"/>
        <v>15.318274770504992</v>
      </c>
      <c r="F811" s="75">
        <v>17.092638456894583</v>
      </c>
      <c r="AU811" s="1">
        <v>794</v>
      </c>
      <c r="AV811" s="75">
        <f t="shared" ca="1" si="117"/>
        <v>3.7424150521020438E-3</v>
      </c>
      <c r="AW811" s="75">
        <f t="shared" ca="1" si="118"/>
        <v>16.835258441444104</v>
      </c>
      <c r="AX811" s="75">
        <f t="shared" ca="1" si="119"/>
        <v>15.056188845554274</v>
      </c>
      <c r="AY811" s="75">
        <v>27.274387655503681</v>
      </c>
      <c r="AZ811" s="75">
        <v>15.975907385763584</v>
      </c>
    </row>
    <row r="812" spans="1:52" x14ac:dyDescent="0.25">
      <c r="A812" s="1">
        <v>759</v>
      </c>
      <c r="B812" s="62">
        <f t="shared" ca="1" si="114"/>
        <v>0.97279064758351907</v>
      </c>
      <c r="C812" s="75">
        <f t="shared" ca="1" si="115"/>
        <v>44.725400651355471</v>
      </c>
      <c r="D812" s="75">
        <v>25.921485685055892</v>
      </c>
      <c r="E812" s="75">
        <f t="shared" ca="1" si="116"/>
        <v>35.976798484048871</v>
      </c>
      <c r="F812" s="75">
        <v>21.78020938581296</v>
      </c>
      <c r="AU812" s="1">
        <v>795</v>
      </c>
      <c r="AV812" s="75">
        <f t="shared" ca="1" si="117"/>
        <v>0.25521434978821178</v>
      </c>
      <c r="AW812" s="75">
        <f t="shared" ca="1" si="118"/>
        <v>30.155623207555362</v>
      </c>
      <c r="AX812" s="75">
        <f t="shared" ca="1" si="119"/>
        <v>19.109710600485567</v>
      </c>
      <c r="AY812" s="75">
        <v>35.979967320483112</v>
      </c>
      <c r="AZ812" s="75">
        <v>29.811014742538006</v>
      </c>
    </row>
    <row r="813" spans="1:52" x14ac:dyDescent="0.25">
      <c r="A813" s="1">
        <v>760</v>
      </c>
      <c r="B813" s="62">
        <f t="shared" ca="1" si="114"/>
        <v>0.16561165040449299</v>
      </c>
      <c r="C813" s="75">
        <f t="shared" ca="1" si="115"/>
        <v>31.474726610622735</v>
      </c>
      <c r="D813" s="75">
        <v>27.939384674640863</v>
      </c>
      <c r="E813" s="75">
        <f t="shared" ca="1" si="116"/>
        <v>16.757010457929621</v>
      </c>
      <c r="F813" s="75">
        <v>35.96774927103359</v>
      </c>
      <c r="AU813" s="1">
        <v>796</v>
      </c>
      <c r="AV813" s="75">
        <f t="shared" ca="1" si="117"/>
        <v>0.1453270174274367</v>
      </c>
      <c r="AW813" s="75">
        <f t="shared" ca="1" si="118"/>
        <v>26.436534251454546</v>
      </c>
      <c r="AX813" s="75">
        <f t="shared" ca="1" si="119"/>
        <v>17.26544241717011</v>
      </c>
      <c r="AY813" s="75">
        <v>41.412486519293317</v>
      </c>
      <c r="AZ813" s="75">
        <v>27.406830168781891</v>
      </c>
    </row>
    <row r="814" spans="1:52" x14ac:dyDescent="0.25">
      <c r="A814" s="1">
        <v>761</v>
      </c>
      <c r="B814" s="62">
        <f t="shared" ca="1" si="114"/>
        <v>0.40597377502386522</v>
      </c>
      <c r="C814" s="75">
        <f t="shared" ca="1" si="115"/>
        <v>37.213683584169679</v>
      </c>
      <c r="D814" s="75">
        <v>37.680687354855749</v>
      </c>
      <c r="E814" s="75">
        <f t="shared" ca="1" si="116"/>
        <v>19.78127490120669</v>
      </c>
      <c r="F814" s="75">
        <v>20.780486320365295</v>
      </c>
      <c r="AU814" s="1">
        <v>797</v>
      </c>
      <c r="AV814" s="75">
        <f t="shared" ca="1" si="117"/>
        <v>0.44993062642816561</v>
      </c>
      <c r="AW814" s="75">
        <f t="shared" ca="1" si="118"/>
        <v>35.123060497482712</v>
      </c>
      <c r="AX814" s="75">
        <f t="shared" ca="1" si="119"/>
        <v>22.750001433378678</v>
      </c>
      <c r="AY814" s="75">
        <v>41.168090888360595</v>
      </c>
      <c r="AZ814" s="75">
        <v>21.168745652866235</v>
      </c>
    </row>
    <row r="815" spans="1:52" x14ac:dyDescent="0.25">
      <c r="A815" s="1">
        <v>762</v>
      </c>
      <c r="B815" s="62">
        <f t="shared" ca="1" si="114"/>
        <v>0.11401077822809225</v>
      </c>
      <c r="C815" s="75">
        <f t="shared" ca="1" si="115"/>
        <v>29.546881177758095</v>
      </c>
      <c r="D815" s="75">
        <v>29.891501974218027</v>
      </c>
      <c r="E815" s="75">
        <f t="shared" ca="1" si="116"/>
        <v>16.186408089075819</v>
      </c>
      <c r="F815" s="75">
        <v>34.826507807986651</v>
      </c>
      <c r="AU815" s="1">
        <v>798</v>
      </c>
      <c r="AV815" s="75">
        <f t="shared" ca="1" si="117"/>
        <v>8.2229582414926616E-2</v>
      </c>
      <c r="AW815" s="75">
        <f t="shared" ca="1" si="118"/>
        <v>23.602710280686779</v>
      </c>
      <c r="AX815" s="75">
        <f t="shared" ca="1" si="119"/>
        <v>16.259899516066998</v>
      </c>
      <c r="AY815" s="75">
        <v>44.307812594528514</v>
      </c>
      <c r="AZ815" s="75">
        <v>32.791522546605513</v>
      </c>
    </row>
    <row r="816" spans="1:52" x14ac:dyDescent="0.25">
      <c r="A816" s="1">
        <v>763</v>
      </c>
      <c r="B816" s="62">
        <f t="shared" ca="1" si="114"/>
        <v>0.11660607016326729</v>
      </c>
      <c r="C816" s="75">
        <f t="shared" ca="1" si="115"/>
        <v>29.656433699390124</v>
      </c>
      <c r="D816" s="75">
        <v>33.044132170333327</v>
      </c>
      <c r="E816" s="75">
        <f t="shared" ca="1" si="116"/>
        <v>16.214569762785136</v>
      </c>
      <c r="F816" s="75">
        <v>21.305406622412608</v>
      </c>
      <c r="AU816" s="1">
        <v>799</v>
      </c>
      <c r="AV816" s="75">
        <f t="shared" ca="1" si="117"/>
        <v>0.44758900325286854</v>
      </c>
      <c r="AW816" s="75">
        <f t="shared" ca="1" si="118"/>
        <v>35.070627865803843</v>
      </c>
      <c r="AX816" s="75">
        <f t="shared" ca="1" si="119"/>
        <v>22.702693053365877</v>
      </c>
      <c r="AY816" s="75">
        <v>38.091159365530892</v>
      </c>
      <c r="AZ816" s="75">
        <v>26.401153429478089</v>
      </c>
    </row>
    <row r="817" spans="1:52" x14ac:dyDescent="0.25">
      <c r="A817" s="1">
        <v>764</v>
      </c>
      <c r="B817" s="62">
        <f t="shared" ca="1" si="114"/>
        <v>0.30302997413677213</v>
      </c>
      <c r="C817" s="75">
        <f t="shared" ca="1" si="115"/>
        <v>35.15037429635376</v>
      </c>
      <c r="D817" s="75">
        <v>39.815370686216369</v>
      </c>
      <c r="E817" s="75">
        <f t="shared" ca="1" si="116"/>
        <v>18.401368765521465</v>
      </c>
      <c r="F817" s="75">
        <v>15.459771996245788</v>
      </c>
      <c r="AU817" s="1">
        <v>800</v>
      </c>
      <c r="AV817" s="75">
        <f t="shared" ca="1" si="117"/>
        <v>0.99731107916327344</v>
      </c>
      <c r="AW817" s="75">
        <f t="shared" ca="1" si="118"/>
        <v>44.959639037327307</v>
      </c>
      <c r="AX817" s="75">
        <f t="shared" ca="1" si="119"/>
        <v>43.444355839835502</v>
      </c>
      <c r="AY817" s="75">
        <v>43.920513139560796</v>
      </c>
      <c r="AZ817" s="75">
        <v>18.560580708796675</v>
      </c>
    </row>
    <row r="818" spans="1:52" x14ac:dyDescent="0.25">
      <c r="A818" s="1">
        <v>765</v>
      </c>
      <c r="B818" s="62">
        <f t="shared" ca="1" si="114"/>
        <v>0.64047204303378191</v>
      </c>
      <c r="C818" s="75">
        <f t="shared" ca="1" si="115"/>
        <v>40.859570880118511</v>
      </c>
      <c r="D818" s="75">
        <v>33.646344213536366</v>
      </c>
      <c r="E818" s="75">
        <f t="shared" ca="1" si="116"/>
        <v>23.667972068039408</v>
      </c>
      <c r="F818" s="75">
        <v>23.470764106372613</v>
      </c>
      <c r="AU818" s="1">
        <v>801</v>
      </c>
      <c r="AV818" s="75">
        <f t="shared" ca="1" si="117"/>
        <v>0.23270048776540642</v>
      </c>
      <c r="AW818" s="75">
        <f t="shared" ca="1" si="118"/>
        <v>29.471711681375695</v>
      </c>
      <c r="AX818" s="75">
        <f t="shared" ca="1" si="119"/>
        <v>18.721309754648459</v>
      </c>
      <c r="AY818" s="75">
        <v>29.432634623745621</v>
      </c>
      <c r="AZ818" s="75">
        <v>15.571870557986497</v>
      </c>
    </row>
    <row r="819" spans="1:52" x14ac:dyDescent="0.25">
      <c r="A819" s="1">
        <v>766</v>
      </c>
      <c r="B819" s="62">
        <f t="shared" ca="1" si="114"/>
        <v>0.60460797180693282</v>
      </c>
      <c r="C819" s="75">
        <f t="shared" ca="1" si="115"/>
        <v>40.367590071758897</v>
      </c>
      <c r="D819" s="75">
        <v>33.665016090289811</v>
      </c>
      <c r="E819" s="75">
        <f t="shared" ca="1" si="116"/>
        <v>22.981018612237889</v>
      </c>
      <c r="F819" s="75">
        <v>17.583767666066052</v>
      </c>
      <c r="AU819" s="1">
        <v>802</v>
      </c>
      <c r="AV819" s="75">
        <f t="shared" ca="1" si="117"/>
        <v>0.62389492180886386</v>
      </c>
      <c r="AW819" s="75">
        <f t="shared" ca="1" si="118"/>
        <v>38.696105790360946</v>
      </c>
      <c r="AX819" s="75">
        <f t="shared" ca="1" si="119"/>
        <v>26.601778064931857</v>
      </c>
      <c r="AY819" s="75">
        <v>41.135330078926245</v>
      </c>
      <c r="AZ819" s="75">
        <v>24.921234378570229</v>
      </c>
    </row>
    <row r="820" spans="1:52" x14ac:dyDescent="0.25">
      <c r="A820" s="1">
        <v>767</v>
      </c>
      <c r="B820" s="62">
        <f t="shared" ca="1" si="114"/>
        <v>0.31642493970489405</v>
      </c>
      <c r="C820" s="75">
        <f t="shared" ca="1" si="115"/>
        <v>35.443009167482728</v>
      </c>
      <c r="D820" s="75">
        <v>43.107507976371949</v>
      </c>
      <c r="E820" s="75">
        <f t="shared" ca="1" si="116"/>
        <v>18.572870601630203</v>
      </c>
      <c r="F820" s="75">
        <v>19.348865479975004</v>
      </c>
      <c r="AU820" s="1">
        <v>803</v>
      </c>
      <c r="AV820" s="75">
        <f t="shared" ca="1" si="117"/>
        <v>1.1066492556918828E-2</v>
      </c>
      <c r="AW820" s="75">
        <f t="shared" ca="1" si="118"/>
        <v>18.155921941561125</v>
      </c>
      <c r="AX820" s="75">
        <f t="shared" ca="1" si="119"/>
        <v>15.16645919943841</v>
      </c>
      <c r="AY820" s="75">
        <v>30.493904814998849</v>
      </c>
      <c r="AZ820" s="75">
        <v>17.086886328384772</v>
      </c>
    </row>
    <row r="821" spans="1:52" x14ac:dyDescent="0.25">
      <c r="A821" s="1">
        <v>768</v>
      </c>
      <c r="B821" s="62">
        <f t="shared" ca="1" si="114"/>
        <v>0.19691077729247564</v>
      </c>
      <c r="C821" s="75">
        <f t="shared" ca="1" si="115"/>
        <v>32.453307897348701</v>
      </c>
      <c r="D821" s="75">
        <v>38.51133065780018</v>
      </c>
      <c r="E821" s="75">
        <f t="shared" ca="1" si="116"/>
        <v>17.114665787260094</v>
      </c>
      <c r="F821" s="75">
        <v>15.323919442766432</v>
      </c>
      <c r="AU821" s="1">
        <v>804</v>
      </c>
      <c r="AV821" s="75">
        <f t="shared" ca="1" si="117"/>
        <v>0.19548185408912233</v>
      </c>
      <c r="AW821" s="75">
        <f t="shared" ca="1" si="118"/>
        <v>28.263998970152635</v>
      </c>
      <c r="AX821" s="75">
        <f t="shared" ca="1" si="119"/>
        <v>18.091519342040325</v>
      </c>
      <c r="AY821" s="75">
        <v>33.310864743334676</v>
      </c>
      <c r="AZ821" s="75">
        <v>16.962546228114434</v>
      </c>
    </row>
    <row r="822" spans="1:52" x14ac:dyDescent="0.25">
      <c r="A822" s="1">
        <v>769</v>
      </c>
      <c r="B822" s="62">
        <f t="shared" ca="1" si="114"/>
        <v>0.65636530830858153</v>
      </c>
      <c r="C822" s="75">
        <f t="shared" ca="1" si="115"/>
        <v>41.071726660571642</v>
      </c>
      <c r="D822" s="75">
        <v>36.979354346848105</v>
      </c>
      <c r="E822" s="75">
        <f t="shared" ca="1" si="116"/>
        <v>23.98705508953547</v>
      </c>
      <c r="F822" s="75">
        <v>17.023785108907628</v>
      </c>
      <c r="AU822" s="1">
        <v>805</v>
      </c>
      <c r="AV822" s="75">
        <f t="shared" ca="1" si="117"/>
        <v>0.3418188736683031</v>
      </c>
      <c r="AW822" s="75">
        <f t="shared" ca="1" si="118"/>
        <v>32.539583412996805</v>
      </c>
      <c r="AX822" s="75">
        <f t="shared" ca="1" si="119"/>
        <v>20.661491136502892</v>
      </c>
      <c r="AY822" s="75">
        <v>41.627276591903012</v>
      </c>
      <c r="AZ822" s="75">
        <v>19.224279129607311</v>
      </c>
    </row>
    <row r="823" spans="1:52" x14ac:dyDescent="0.25">
      <c r="A823" s="1">
        <v>770</v>
      </c>
      <c r="B823" s="62">
        <f t="shared" ref="B823:B886" ca="1" si="120">RAND()</f>
        <v>0.66934594366282052</v>
      </c>
      <c r="C823" s="75">
        <f t="shared" ref="C823:C886" ca="1" si="121">$R$2+($R$3-$R$2)*(B823)^(1/3)</f>
        <v>41.242475474826037</v>
      </c>
      <c r="D823" s="75">
        <v>39.267120332669137</v>
      </c>
      <c r="E823" s="75">
        <f t="shared" ref="E823:E886" ca="1" si="122">$R$3-($R$3-$R$2)*(1-B823)^(1/3)</f>
        <v>24.255042966568549</v>
      </c>
      <c r="F823" s="75">
        <v>15.027608044426469</v>
      </c>
      <c r="AU823" s="1">
        <v>806</v>
      </c>
      <c r="AV823" s="75">
        <f t="shared" ca="1" si="117"/>
        <v>0.80892150140709695</v>
      </c>
      <c r="AW823" s="75">
        <f t="shared" ca="1" si="118"/>
        <v>41.982019036135668</v>
      </c>
      <c r="AX823" s="75">
        <f t="shared" ca="1" si="119"/>
        <v>31.8862420056792</v>
      </c>
      <c r="AY823" s="75">
        <v>37.1662528428431</v>
      </c>
      <c r="AZ823" s="75">
        <v>20.305753736334072</v>
      </c>
    </row>
    <row r="824" spans="1:52" x14ac:dyDescent="0.25">
      <c r="A824" s="1">
        <v>771</v>
      </c>
      <c r="B824" s="62">
        <f t="shared" ca="1" si="120"/>
        <v>0.78444889079881885</v>
      </c>
      <c r="C824" s="75">
        <f t="shared" ca="1" si="121"/>
        <v>42.667896292058913</v>
      </c>
      <c r="D824" s="75">
        <v>37.491985221479723</v>
      </c>
      <c r="E824" s="75">
        <f t="shared" ca="1" si="122"/>
        <v>27.012477836657784</v>
      </c>
      <c r="F824" s="75">
        <v>17.865622306089978</v>
      </c>
      <c r="AU824" s="1">
        <v>807</v>
      </c>
      <c r="AV824" s="75">
        <f t="shared" ca="1" si="117"/>
        <v>0.53887593230397068</v>
      </c>
      <c r="AW824" s="75">
        <f t="shared" ca="1" si="118"/>
        <v>37.022450796257296</v>
      </c>
      <c r="AX824" s="75">
        <f t="shared" ca="1" si="119"/>
        <v>24.628165008364455</v>
      </c>
      <c r="AY824" s="75">
        <v>33.251128690907038</v>
      </c>
      <c r="AZ824" s="75">
        <v>15.094252468013277</v>
      </c>
    </row>
    <row r="825" spans="1:52" x14ac:dyDescent="0.25">
      <c r="A825" s="1">
        <v>772</v>
      </c>
      <c r="B825" s="62">
        <f t="shared" ca="1" si="120"/>
        <v>0.11473008041356758</v>
      </c>
      <c r="C825" s="75">
        <f t="shared" ca="1" si="121"/>
        <v>29.577409504942281</v>
      </c>
      <c r="D825" s="75">
        <v>30.466115343442027</v>
      </c>
      <c r="E825" s="75">
        <f t="shared" ca="1" si="122"/>
        <v>16.194207766717202</v>
      </c>
      <c r="F825" s="75">
        <v>22.801265502240213</v>
      </c>
      <c r="AU825" s="1">
        <v>808</v>
      </c>
      <c r="AV825" s="75">
        <f t="shared" ca="1" si="117"/>
        <v>0.81279157424343795</v>
      </c>
      <c r="AW825" s="75">
        <f t="shared" ca="1" si="118"/>
        <v>42.046486219453612</v>
      </c>
      <c r="AX825" s="75">
        <f t="shared" ca="1" si="119"/>
        <v>32.019723301065348</v>
      </c>
      <c r="AY825" s="75">
        <v>36.773020088457045</v>
      </c>
      <c r="AZ825" s="75">
        <v>28.398130172881373</v>
      </c>
    </row>
    <row r="826" spans="1:52" x14ac:dyDescent="0.25">
      <c r="A826" s="1">
        <v>773</v>
      </c>
      <c r="B826" s="62">
        <f t="shared" ca="1" si="120"/>
        <v>0.49741811838924732</v>
      </c>
      <c r="C826" s="75">
        <f t="shared" ca="1" si="121"/>
        <v>38.769960215301751</v>
      </c>
      <c r="D826" s="75">
        <v>40.966825871873972</v>
      </c>
      <c r="E826" s="75">
        <f t="shared" ca="1" si="122"/>
        <v>21.148069748238981</v>
      </c>
      <c r="F826" s="75">
        <v>17.232922418004904</v>
      </c>
      <c r="AU826" s="1">
        <v>809</v>
      </c>
      <c r="AV826" s="75">
        <f t="shared" ca="1" si="117"/>
        <v>4.5435377593459947E-2</v>
      </c>
      <c r="AW826" s="75">
        <f t="shared" ca="1" si="118"/>
        <v>21.394672769901049</v>
      </c>
      <c r="AX826" s="75">
        <f t="shared" ca="1" si="119"/>
        <v>15.689453089956064</v>
      </c>
      <c r="AY826" s="75">
        <v>36.59378808621306</v>
      </c>
      <c r="AZ826" s="75">
        <v>20.898029201015301</v>
      </c>
    </row>
    <row r="827" spans="1:52" x14ac:dyDescent="0.25">
      <c r="A827" s="1">
        <v>774</v>
      </c>
      <c r="B827" s="62">
        <f t="shared" ca="1" si="120"/>
        <v>6.6251115553354945E-2</v>
      </c>
      <c r="C827" s="75">
        <f t="shared" ca="1" si="121"/>
        <v>27.13907663586555</v>
      </c>
      <c r="D827" s="75">
        <v>43.253446913570471</v>
      </c>
      <c r="E827" s="75">
        <f t="shared" ca="1" si="122"/>
        <v>15.677705359334517</v>
      </c>
      <c r="F827" s="75">
        <v>25.281033481205224</v>
      </c>
      <c r="AU827" s="1">
        <v>810</v>
      </c>
      <c r="AV827" s="75">
        <f t="shared" ca="1" si="117"/>
        <v>0.14452975451859895</v>
      </c>
      <c r="AW827" s="75">
        <f t="shared" ca="1" si="118"/>
        <v>26.405120738805842</v>
      </c>
      <c r="AX827" s="75">
        <f t="shared" ca="1" si="119"/>
        <v>17.252509646217355</v>
      </c>
      <c r="AY827" s="75">
        <v>32.3098252981153</v>
      </c>
      <c r="AZ827" s="75">
        <v>16.426327359248216</v>
      </c>
    </row>
    <row r="828" spans="1:52" x14ac:dyDescent="0.25">
      <c r="A828" s="1">
        <v>775</v>
      </c>
      <c r="B828" s="62">
        <f t="shared" ca="1" si="120"/>
        <v>0.85780509236795632</v>
      </c>
      <c r="C828" s="75">
        <f t="shared" ca="1" si="121"/>
        <v>43.504764769761977</v>
      </c>
      <c r="D828" s="75">
        <v>41.910956479676159</v>
      </c>
      <c r="E828" s="75">
        <f t="shared" ca="1" si="122"/>
        <v>29.341531996433769</v>
      </c>
      <c r="F828" s="75">
        <v>15.25622549392271</v>
      </c>
      <c r="AU828" s="1">
        <v>811</v>
      </c>
      <c r="AV828" s="75">
        <f t="shared" ca="1" si="117"/>
        <v>0.49075444743572116</v>
      </c>
      <c r="AW828" s="75">
        <f t="shared" ca="1" si="118"/>
        <v>36.016160512618598</v>
      </c>
      <c r="AX828" s="75">
        <f t="shared" ca="1" si="119"/>
        <v>23.591567144981141</v>
      </c>
      <c r="AY828" s="75">
        <v>35.643311521358576</v>
      </c>
      <c r="AZ828" s="75">
        <v>34.532643311258241</v>
      </c>
    </row>
    <row r="829" spans="1:52" x14ac:dyDescent="0.25">
      <c r="A829" s="1">
        <v>776</v>
      </c>
      <c r="B829" s="62">
        <f t="shared" ca="1" si="120"/>
        <v>0.60415095001543395</v>
      </c>
      <c r="C829" s="75">
        <f t="shared" ca="1" si="121"/>
        <v>40.361196692684679</v>
      </c>
      <c r="D829" s="75">
        <v>27.698390402635784</v>
      </c>
      <c r="E829" s="75">
        <f t="shared" ca="1" si="122"/>
        <v>22.972538185337836</v>
      </c>
      <c r="F829" s="75">
        <v>21.369730469077783</v>
      </c>
      <c r="AU829" s="1">
        <v>812</v>
      </c>
      <c r="AV829" s="75">
        <f t="shared" ca="1" si="117"/>
        <v>0.23876457997981193</v>
      </c>
      <c r="AW829" s="75">
        <f t="shared" ca="1" si="118"/>
        <v>29.659062793433648</v>
      </c>
      <c r="AX829" s="75">
        <f t="shared" ca="1" si="119"/>
        <v>18.825358110985182</v>
      </c>
      <c r="AY829" s="75">
        <v>44.186680886417051</v>
      </c>
      <c r="AZ829" s="75">
        <v>27.696914919264909</v>
      </c>
    </row>
    <row r="830" spans="1:52" x14ac:dyDescent="0.25">
      <c r="A830" s="1">
        <v>777</v>
      </c>
      <c r="B830" s="62">
        <f t="shared" ca="1" si="120"/>
        <v>2.2658850409737252E-2</v>
      </c>
      <c r="C830" s="75">
        <f t="shared" ca="1" si="121"/>
        <v>23.489208732676254</v>
      </c>
      <c r="D830" s="75">
        <v>40.588348323569278</v>
      </c>
      <c r="E830" s="75">
        <f t="shared" ca="1" si="122"/>
        <v>15.22832179039008</v>
      </c>
      <c r="F830" s="75">
        <v>29.860636626669788</v>
      </c>
      <c r="AU830" s="1">
        <v>813</v>
      </c>
      <c r="AV830" s="75">
        <f t="shared" ca="1" si="117"/>
        <v>0.18968664082436093</v>
      </c>
      <c r="AW830" s="75">
        <f t="shared" ca="1" si="118"/>
        <v>28.065908951998892</v>
      </c>
      <c r="AX830" s="75">
        <f t="shared" ca="1" si="119"/>
        <v>17.994777852088031</v>
      </c>
      <c r="AY830" s="75">
        <v>44.829911923324836</v>
      </c>
      <c r="AZ830" s="75">
        <v>15.352215679865196</v>
      </c>
    </row>
    <row r="831" spans="1:52" x14ac:dyDescent="0.25">
      <c r="A831" s="1">
        <v>778</v>
      </c>
      <c r="B831" s="62">
        <f t="shared" ca="1" si="120"/>
        <v>0.56664041792666353</v>
      </c>
      <c r="C831" s="75">
        <f t="shared" ca="1" si="121"/>
        <v>39.825067484438463</v>
      </c>
      <c r="D831" s="75">
        <v>29.710732206757612</v>
      </c>
      <c r="E831" s="75">
        <f t="shared" ca="1" si="122"/>
        <v>22.297654821280894</v>
      </c>
      <c r="F831" s="75">
        <v>21.182525559557366</v>
      </c>
      <c r="AU831" s="1">
        <v>814</v>
      </c>
      <c r="AV831" s="75">
        <f t="shared" ca="1" si="117"/>
        <v>0.28601845047751873</v>
      </c>
      <c r="AW831" s="75">
        <f t="shared" ca="1" si="118"/>
        <v>31.04420784675164</v>
      </c>
      <c r="AX831" s="75">
        <f t="shared" ca="1" si="119"/>
        <v>19.650771321986284</v>
      </c>
      <c r="AY831" s="75">
        <v>43.976917078518213</v>
      </c>
      <c r="AZ831" s="75">
        <v>41.52337920848553</v>
      </c>
    </row>
    <row r="832" spans="1:52" x14ac:dyDescent="0.25">
      <c r="A832" s="1">
        <v>779</v>
      </c>
      <c r="B832" s="62">
        <f t="shared" ca="1" si="120"/>
        <v>0.88155237607461912</v>
      </c>
      <c r="C832" s="75">
        <f t="shared" ca="1" si="121"/>
        <v>43.765413951646401</v>
      </c>
      <c r="D832" s="75">
        <v>36.788668966657376</v>
      </c>
      <c r="E832" s="75">
        <f t="shared" ca="1" si="122"/>
        <v>30.266812843029037</v>
      </c>
      <c r="F832" s="75">
        <v>21.776811096744854</v>
      </c>
      <c r="AU832" s="1">
        <v>815</v>
      </c>
      <c r="AV832" s="75">
        <f t="shared" ca="1" si="117"/>
        <v>0.99989728473809181</v>
      </c>
      <c r="AW832" s="75">
        <f t="shared" ca="1" si="118"/>
        <v>44.998459231505251</v>
      </c>
      <c r="AX832" s="75">
        <f t="shared" ca="1" si="119"/>
        <v>44.695954385465974</v>
      </c>
      <c r="AY832" s="75">
        <v>37.785717514347922</v>
      </c>
      <c r="AZ832" s="75">
        <v>30.007422614781543</v>
      </c>
    </row>
    <row r="833" spans="1:52" x14ac:dyDescent="0.25">
      <c r="A833" s="1">
        <v>780</v>
      </c>
      <c r="B833" s="62">
        <f t="shared" ca="1" si="120"/>
        <v>0.768619764011373</v>
      </c>
      <c r="C833" s="75">
        <f t="shared" ca="1" si="121"/>
        <v>42.480529966459869</v>
      </c>
      <c r="D833" s="75">
        <v>40.317101498898353</v>
      </c>
      <c r="E833" s="75">
        <f t="shared" ca="1" si="122"/>
        <v>26.582528437837802</v>
      </c>
      <c r="F833" s="75">
        <v>28.733245854241773</v>
      </c>
      <c r="AU833" s="1">
        <v>816</v>
      </c>
      <c r="AV833" s="75">
        <f t="shared" ca="1" si="117"/>
        <v>0.22080843061435185</v>
      </c>
      <c r="AW833" s="75">
        <f t="shared" ca="1" si="118"/>
        <v>29.097077269878202</v>
      </c>
      <c r="AX833" s="75">
        <f t="shared" ca="1" si="119"/>
        <v>18.518451471881722</v>
      </c>
      <c r="AY833" s="75">
        <v>27.749293896813455</v>
      </c>
      <c r="AZ833" s="75">
        <v>31.83236643160572</v>
      </c>
    </row>
    <row r="834" spans="1:52" x14ac:dyDescent="0.25">
      <c r="A834" s="1">
        <v>781</v>
      </c>
      <c r="B834" s="62">
        <f t="shared" ca="1" si="120"/>
        <v>0.17798280688291224</v>
      </c>
      <c r="C834" s="75">
        <f t="shared" ca="1" si="121"/>
        <v>31.875135623851417</v>
      </c>
      <c r="D834" s="75">
        <v>34.512237801146668</v>
      </c>
      <c r="E834" s="75">
        <f t="shared" ca="1" si="122"/>
        <v>16.897288706052162</v>
      </c>
      <c r="F834" s="75">
        <v>20.063772552539479</v>
      </c>
      <c r="AU834" s="1">
        <v>817</v>
      </c>
      <c r="AV834" s="75">
        <f t="shared" ca="1" si="117"/>
        <v>0.5069569310573242</v>
      </c>
      <c r="AW834" s="75">
        <f t="shared" ca="1" si="118"/>
        <v>36.360272422223261</v>
      </c>
      <c r="AX834" s="75">
        <f t="shared" ca="1" si="119"/>
        <v>23.934892308644415</v>
      </c>
      <c r="AY834" s="75">
        <v>35.843448773999881</v>
      </c>
      <c r="AZ834" s="75">
        <v>26.551192889746197</v>
      </c>
    </row>
    <row r="835" spans="1:52" x14ac:dyDescent="0.25">
      <c r="A835" s="1">
        <v>782</v>
      </c>
      <c r="B835" s="62">
        <f t="shared" ca="1" si="120"/>
        <v>0.33903305159237473</v>
      </c>
      <c r="C835" s="75">
        <f t="shared" ca="1" si="121"/>
        <v>35.91872774261779</v>
      </c>
      <c r="D835" s="75">
        <v>31.769720114594318</v>
      </c>
      <c r="E835" s="75">
        <f t="shared" ca="1" si="122"/>
        <v>18.867487361251655</v>
      </c>
      <c r="F835" s="75">
        <v>25.157686480554371</v>
      </c>
      <c r="AU835" s="1">
        <v>818</v>
      </c>
      <c r="AV835" s="75">
        <f t="shared" ca="1" si="117"/>
        <v>0.75794174692436334</v>
      </c>
      <c r="AW835" s="75">
        <f t="shared" ca="1" si="118"/>
        <v>41.11795497798262</v>
      </c>
      <c r="AX835" s="75">
        <f t="shared" ca="1" si="119"/>
        <v>30.240175212148586</v>
      </c>
      <c r="AY835" s="75">
        <v>40.865860900688062</v>
      </c>
      <c r="AZ835" s="75">
        <v>28.20663488819887</v>
      </c>
    </row>
    <row r="836" spans="1:52" x14ac:dyDescent="0.25">
      <c r="A836" s="1">
        <v>783</v>
      </c>
      <c r="B836" s="62">
        <f t="shared" ca="1" si="120"/>
        <v>0.79189037936438555</v>
      </c>
      <c r="C836" s="75">
        <f t="shared" ca="1" si="121"/>
        <v>42.755109409679918</v>
      </c>
      <c r="D836" s="75">
        <v>39.86413279059407</v>
      </c>
      <c r="E836" s="75">
        <f t="shared" ca="1" si="122"/>
        <v>27.221901535051582</v>
      </c>
      <c r="F836" s="75">
        <v>35.905099215507434</v>
      </c>
      <c r="AU836" s="1">
        <v>819</v>
      </c>
      <c r="AV836" s="75">
        <f t="shared" ca="1" si="117"/>
        <v>0.39904823510304099</v>
      </c>
      <c r="AW836" s="75">
        <f t="shared" ca="1" si="118"/>
        <v>33.951079430806487</v>
      </c>
      <c r="AX836" s="75">
        <f t="shared" ca="1" si="119"/>
        <v>21.743676378084537</v>
      </c>
      <c r="AY836" s="75">
        <v>34.857088997381666</v>
      </c>
      <c r="AZ836" s="75">
        <v>17.268807392295816</v>
      </c>
    </row>
    <row r="837" spans="1:52" x14ac:dyDescent="0.25">
      <c r="A837" s="1">
        <v>784</v>
      </c>
      <c r="B837" s="62">
        <f t="shared" ca="1" si="120"/>
        <v>0.401412072385948</v>
      </c>
      <c r="C837" s="75">
        <f t="shared" ca="1" si="121"/>
        <v>37.130169040099915</v>
      </c>
      <c r="D837" s="75">
        <v>35.002679217550053</v>
      </c>
      <c r="E837" s="75">
        <f t="shared" ca="1" si="122"/>
        <v>19.716885432803924</v>
      </c>
      <c r="F837" s="75">
        <v>17.589732522464097</v>
      </c>
      <c r="AU837" s="1">
        <v>820</v>
      </c>
      <c r="AV837" s="75">
        <f t="shared" ca="1" si="117"/>
        <v>0.77190840833563856</v>
      </c>
      <c r="AW837" s="75">
        <f t="shared" ca="1" si="118"/>
        <v>41.35749547096755</v>
      </c>
      <c r="AX837" s="75">
        <f t="shared" ca="1" si="119"/>
        <v>30.672319360834244</v>
      </c>
      <c r="AY837" s="75">
        <v>38.245266878668296</v>
      </c>
      <c r="AZ837" s="75">
        <v>30.958588199683433</v>
      </c>
    </row>
    <row r="838" spans="1:52" x14ac:dyDescent="0.25">
      <c r="A838" s="1">
        <v>785</v>
      </c>
      <c r="B838" s="62">
        <f t="shared" ca="1" si="120"/>
        <v>0.92275812010827274</v>
      </c>
      <c r="C838" s="75">
        <f t="shared" ca="1" si="121"/>
        <v>44.206793488357661</v>
      </c>
      <c r="D838" s="75">
        <v>27.808422551376083</v>
      </c>
      <c r="E838" s="75">
        <f t="shared" ca="1" si="122"/>
        <v>32.223687287181733</v>
      </c>
      <c r="F838" s="75">
        <v>16.702038344477003</v>
      </c>
      <c r="AU838" s="1">
        <v>821</v>
      </c>
      <c r="AV838" s="75">
        <f t="shared" ca="1" si="117"/>
        <v>0.17381049635141343</v>
      </c>
      <c r="AW838" s="75">
        <f t="shared" ca="1" si="118"/>
        <v>27.507175808961513</v>
      </c>
      <c r="AX838" s="75">
        <f t="shared" ca="1" si="119"/>
        <v>17.731509882581911</v>
      </c>
      <c r="AY838" s="75">
        <v>44.291318137553958</v>
      </c>
      <c r="AZ838" s="75">
        <v>19.732538661561755</v>
      </c>
    </row>
    <row r="839" spans="1:52" x14ac:dyDescent="0.25">
      <c r="A839" s="1">
        <v>786</v>
      </c>
      <c r="B839" s="62">
        <f t="shared" ca="1" si="120"/>
        <v>0.3710609025525865</v>
      </c>
      <c r="C839" s="75">
        <f t="shared" ca="1" si="121"/>
        <v>36.557727946114198</v>
      </c>
      <c r="D839" s="75">
        <v>34.536456476561227</v>
      </c>
      <c r="E839" s="75">
        <f t="shared" ca="1" si="122"/>
        <v>19.296587516738743</v>
      </c>
      <c r="F839" s="75">
        <v>22.895892694224191</v>
      </c>
      <c r="AU839" s="1">
        <v>822</v>
      </c>
      <c r="AV839" s="75">
        <f t="shared" ca="1" si="117"/>
        <v>0.52526858630520556</v>
      </c>
      <c r="AW839" s="75">
        <f t="shared" ca="1" si="118"/>
        <v>36.742624673085928</v>
      </c>
      <c r="AX839" s="75">
        <f t="shared" ca="1" si="119"/>
        <v>24.329773288003953</v>
      </c>
      <c r="AY839" s="75">
        <v>36.847884265808581</v>
      </c>
      <c r="AZ839" s="75">
        <v>22.894207061755786</v>
      </c>
    </row>
    <row r="840" spans="1:52" x14ac:dyDescent="0.25">
      <c r="A840" s="1">
        <v>787</v>
      </c>
      <c r="B840" s="62">
        <f t="shared" ca="1" si="120"/>
        <v>0.63579298380460925</v>
      </c>
      <c r="C840" s="75">
        <f t="shared" ca="1" si="121"/>
        <v>40.796443314533654</v>
      </c>
      <c r="D840" s="75">
        <v>44.167493841711845</v>
      </c>
      <c r="E840" s="75">
        <f t="shared" ca="1" si="122"/>
        <v>23.575829100478138</v>
      </c>
      <c r="F840" s="75">
        <v>19.081106459693558</v>
      </c>
      <c r="AU840" s="1">
        <v>823</v>
      </c>
      <c r="AV840" s="75">
        <f t="shared" ca="1" si="117"/>
        <v>0.69851449575429558</v>
      </c>
      <c r="AW840" s="75">
        <f t="shared" ca="1" si="118"/>
        <v>40.073153893733952</v>
      </c>
      <c r="AX840" s="75">
        <f t="shared" ca="1" si="119"/>
        <v>28.527691302639635</v>
      </c>
      <c r="AY840" s="75">
        <v>36.95616446526445</v>
      </c>
      <c r="AZ840" s="75">
        <v>15.531193584605365</v>
      </c>
    </row>
    <row r="841" spans="1:52" x14ac:dyDescent="0.25">
      <c r="A841" s="1">
        <v>788</v>
      </c>
      <c r="B841" s="62">
        <f t="shared" ca="1" si="120"/>
        <v>0.33713488311477668</v>
      </c>
      <c r="C841" s="75">
        <f t="shared" ca="1" si="121"/>
        <v>35.879614933668137</v>
      </c>
      <c r="D841" s="75">
        <v>38.968691330587248</v>
      </c>
      <c r="E841" s="75">
        <f t="shared" ca="1" si="122"/>
        <v>18.842495439339157</v>
      </c>
      <c r="F841" s="75">
        <v>20.254572989001641</v>
      </c>
      <c r="AU841" s="1">
        <v>824</v>
      </c>
      <c r="AV841" s="75">
        <f t="shared" ca="1" si="117"/>
        <v>0.42154717138496334</v>
      </c>
      <c r="AW841" s="75">
        <f t="shared" ca="1" si="118"/>
        <v>34.477999236227191</v>
      </c>
      <c r="AX841" s="75">
        <f t="shared" ca="1" si="119"/>
        <v>22.183174064880696</v>
      </c>
      <c r="AY841" s="75">
        <v>41.059913054040884</v>
      </c>
      <c r="AZ841" s="75">
        <v>20.778428765002857</v>
      </c>
    </row>
    <row r="842" spans="1:52" x14ac:dyDescent="0.25">
      <c r="A842" s="1">
        <v>789</v>
      </c>
      <c r="B842" s="62">
        <f t="shared" ca="1" si="120"/>
        <v>0.2219995174351499</v>
      </c>
      <c r="C842" s="75">
        <f t="shared" ca="1" si="121"/>
        <v>33.165133677569784</v>
      </c>
      <c r="D842" s="75">
        <v>43.676283809854098</v>
      </c>
      <c r="E842" s="75">
        <f t="shared" ca="1" si="122"/>
        <v>17.408125234816882</v>
      </c>
      <c r="F842" s="75">
        <v>29.812314729257231</v>
      </c>
      <c r="AU842" s="1">
        <v>825</v>
      </c>
      <c r="AV842" s="75">
        <f t="shared" ca="1" si="117"/>
        <v>0.37270357550971844</v>
      </c>
      <c r="AW842" s="75">
        <f t="shared" ca="1" si="118"/>
        <v>33.314836006875595</v>
      </c>
      <c r="AX842" s="75">
        <f t="shared" ca="1" si="119"/>
        <v>21.239385907741074</v>
      </c>
      <c r="AY842" s="75">
        <v>36.266851335155224</v>
      </c>
      <c r="AZ842" s="75">
        <v>23.557862063379496</v>
      </c>
    </row>
    <row r="843" spans="1:52" x14ac:dyDescent="0.25">
      <c r="A843" s="1">
        <v>790</v>
      </c>
      <c r="B843" s="62">
        <f t="shared" ca="1" si="120"/>
        <v>0.73486413191054234</v>
      </c>
      <c r="C843" s="75">
        <f t="shared" ca="1" si="121"/>
        <v>42.072203431634748</v>
      </c>
      <c r="D843" s="75">
        <v>35.292600192742817</v>
      </c>
      <c r="E843" s="75">
        <f t="shared" ca="1" si="122"/>
        <v>25.727232480955298</v>
      </c>
      <c r="F843" s="75">
        <v>30.259702259022951</v>
      </c>
      <c r="AU843" s="1">
        <v>826</v>
      </c>
      <c r="AV843" s="75">
        <f t="shared" ca="1" si="117"/>
        <v>1.8222603046561536E-3</v>
      </c>
      <c r="AW843" s="75">
        <f t="shared" ca="1" si="118"/>
        <v>16.280638229239834</v>
      </c>
      <c r="AX843" s="75">
        <f t="shared" ca="1" si="119"/>
        <v>15.027346368300833</v>
      </c>
      <c r="AY843" s="75">
        <v>31.90021697051813</v>
      </c>
      <c r="AZ843" s="75">
        <v>18.631172739789957</v>
      </c>
    </row>
    <row r="844" spans="1:52" x14ac:dyDescent="0.25">
      <c r="A844" s="1">
        <v>791</v>
      </c>
      <c r="B844" s="62">
        <f t="shared" ca="1" si="120"/>
        <v>0.79826628481034356</v>
      </c>
      <c r="C844" s="75">
        <f t="shared" ca="1" si="121"/>
        <v>42.829400468636763</v>
      </c>
      <c r="D844" s="75">
        <v>28.390822034870155</v>
      </c>
      <c r="E844" s="75">
        <f t="shared" ca="1" si="122"/>
        <v>27.405345211659075</v>
      </c>
      <c r="F844" s="75">
        <v>30.493358141074424</v>
      </c>
      <c r="AU844" s="1">
        <v>827</v>
      </c>
      <c r="AV844" s="75">
        <f t="shared" ca="1" si="117"/>
        <v>0.12540409166342348</v>
      </c>
      <c r="AW844" s="75">
        <f t="shared" ca="1" si="118"/>
        <v>25.623732041852389</v>
      </c>
      <c r="AX844" s="75">
        <f t="shared" ca="1" si="119"/>
        <v>16.944050229890294</v>
      </c>
      <c r="AY844" s="75">
        <v>40.12371340346948</v>
      </c>
      <c r="AZ844" s="75">
        <v>24.490782867578879</v>
      </c>
    </row>
    <row r="845" spans="1:52" x14ac:dyDescent="0.25">
      <c r="A845" s="1">
        <v>792</v>
      </c>
      <c r="B845" s="62">
        <f t="shared" ca="1" si="120"/>
        <v>0.67174261331612961</v>
      </c>
      <c r="C845" s="75">
        <f t="shared" ca="1" si="121"/>
        <v>41.273759559998012</v>
      </c>
      <c r="D845" s="75">
        <v>44.324614352078115</v>
      </c>
      <c r="E845" s="75">
        <f t="shared" ca="1" si="122"/>
        <v>24.305286233616258</v>
      </c>
      <c r="F845" s="75">
        <v>20.370792630927649</v>
      </c>
      <c r="AU845" s="1">
        <v>828</v>
      </c>
      <c r="AV845" s="75">
        <f t="shared" ca="1" si="117"/>
        <v>0.90062198048816255</v>
      </c>
      <c r="AW845" s="75">
        <f t="shared" ca="1" si="118"/>
        <v>43.470331618008004</v>
      </c>
      <c r="AX845" s="75">
        <f t="shared" ca="1" si="119"/>
        <v>35.54271616368348</v>
      </c>
      <c r="AY845" s="75">
        <v>27.526651818317575</v>
      </c>
      <c r="AZ845" s="75">
        <v>20.29252775683829</v>
      </c>
    </row>
    <row r="846" spans="1:52" x14ac:dyDescent="0.25">
      <c r="A846" s="1">
        <v>793</v>
      </c>
      <c r="B846" s="62">
        <f t="shared" ca="1" si="120"/>
        <v>0.113483739518775</v>
      </c>
      <c r="C846" s="75">
        <f t="shared" ca="1" si="121"/>
        <v>29.524431213573941</v>
      </c>
      <c r="D846" s="75">
        <v>42.115351814753453</v>
      </c>
      <c r="E846" s="75">
        <f t="shared" ca="1" si="122"/>
        <v>16.180695879581332</v>
      </c>
      <c r="F846" s="75">
        <v>17.512730324630603</v>
      </c>
      <c r="AU846" s="1">
        <v>829</v>
      </c>
      <c r="AV846" s="75">
        <f t="shared" ca="1" si="117"/>
        <v>0.91589313233122949</v>
      </c>
      <c r="AW846" s="75">
        <f t="shared" ca="1" si="118"/>
        <v>43.710691720996664</v>
      </c>
      <c r="AX846" s="75">
        <f t="shared" ca="1" si="119"/>
        <v>36.299644783004922</v>
      </c>
      <c r="AY846" s="75">
        <v>44.594102911773376</v>
      </c>
      <c r="AZ846" s="75">
        <v>17.470899070416767</v>
      </c>
    </row>
    <row r="847" spans="1:52" x14ac:dyDescent="0.25">
      <c r="A847" s="1">
        <v>794</v>
      </c>
      <c r="B847" s="62">
        <f t="shared" ca="1" si="120"/>
        <v>0.12290560564463293</v>
      </c>
      <c r="C847" s="75">
        <f t="shared" ca="1" si="121"/>
        <v>29.915751929171932</v>
      </c>
      <c r="D847" s="75">
        <v>37.618399715894171</v>
      </c>
      <c r="E847" s="75">
        <f t="shared" ca="1" si="122"/>
        <v>16.283156601698565</v>
      </c>
      <c r="F847" s="75">
        <v>25.326843328885207</v>
      </c>
      <c r="AU847" s="1">
        <v>830</v>
      </c>
      <c r="AV847" s="75">
        <f t="shared" ca="1" si="117"/>
        <v>0.63835162322696015</v>
      </c>
      <c r="AW847" s="75">
        <f t="shared" ca="1" si="118"/>
        <v>38.969073008864243</v>
      </c>
      <c r="AX847" s="75">
        <f t="shared" ca="1" si="119"/>
        <v>26.958837645657756</v>
      </c>
      <c r="AY847" s="75">
        <v>25.474966964578542</v>
      </c>
      <c r="AZ847" s="75">
        <v>37.969711369434044</v>
      </c>
    </row>
    <row r="848" spans="1:52" x14ac:dyDescent="0.25">
      <c r="A848" s="1">
        <v>795</v>
      </c>
      <c r="B848" s="62">
        <f t="shared" ca="1" si="120"/>
        <v>0.13762977395241593</v>
      </c>
      <c r="C848" s="75">
        <f t="shared" ca="1" si="121"/>
        <v>30.489071584478744</v>
      </c>
      <c r="D848" s="75">
        <v>41.557956714890011</v>
      </c>
      <c r="E848" s="75">
        <f t="shared" ca="1" si="122"/>
        <v>16.44475837908233</v>
      </c>
      <c r="F848" s="75">
        <v>26.215903715408089</v>
      </c>
      <c r="AU848" s="1">
        <v>831</v>
      </c>
      <c r="AV848" s="75">
        <f t="shared" ca="1" si="117"/>
        <v>0.75642994357487281</v>
      </c>
      <c r="AW848" s="75">
        <f t="shared" ca="1" si="118"/>
        <v>41.091894320217257</v>
      </c>
      <c r="AX848" s="75">
        <f t="shared" ca="1" si="119"/>
        <v>30.194154844028169</v>
      </c>
      <c r="AY848" s="75">
        <v>42.300866968934855</v>
      </c>
      <c r="AZ848" s="75">
        <v>20.523050476270267</v>
      </c>
    </row>
    <row r="849" spans="1:52" x14ac:dyDescent="0.25">
      <c r="A849" s="1">
        <v>796</v>
      </c>
      <c r="B849" s="62">
        <f t="shared" ca="1" si="120"/>
        <v>0.91740078533971448</v>
      </c>
      <c r="C849" s="75">
        <f t="shared" ca="1" si="121"/>
        <v>44.150160965062703</v>
      </c>
      <c r="D849" s="75">
        <v>24.933417767831664</v>
      </c>
      <c r="E849" s="75">
        <f t="shared" ca="1" si="122"/>
        <v>31.934885280854537</v>
      </c>
      <c r="F849" s="75">
        <v>18.49136967348198</v>
      </c>
      <c r="AU849" s="1">
        <v>832</v>
      </c>
      <c r="AV849" s="75">
        <f t="shared" ca="1" si="117"/>
        <v>0.75770079949583968</v>
      </c>
      <c r="AW849" s="75">
        <f t="shared" ca="1" si="118"/>
        <v>41.113803237871267</v>
      </c>
      <c r="AX849" s="75">
        <f t="shared" ca="1" si="119"/>
        <v>30.232830993933053</v>
      </c>
      <c r="AY849" s="75">
        <v>32.798522183063852</v>
      </c>
      <c r="AZ849" s="75">
        <v>32.222531456012966</v>
      </c>
    </row>
    <row r="850" spans="1:52" x14ac:dyDescent="0.25">
      <c r="A850" s="1">
        <v>797</v>
      </c>
      <c r="B850" s="62">
        <f t="shared" ca="1" si="120"/>
        <v>0.26905724088224936</v>
      </c>
      <c r="C850" s="75">
        <f t="shared" ca="1" si="121"/>
        <v>34.367317970767246</v>
      </c>
      <c r="D850" s="75">
        <v>41.768883916959183</v>
      </c>
      <c r="E850" s="75">
        <f t="shared" ca="1" si="122"/>
        <v>17.97603659415272</v>
      </c>
      <c r="F850" s="75">
        <v>30.856505800244683</v>
      </c>
      <c r="AU850" s="1">
        <v>833</v>
      </c>
      <c r="AV850" s="75">
        <f t="shared" ca="1" si="117"/>
        <v>0.32222888957588935</v>
      </c>
      <c r="AW850" s="75">
        <f t="shared" ca="1" si="118"/>
        <v>32.029562549234797</v>
      </c>
      <c r="AX850" s="75">
        <f t="shared" ca="1" si="119"/>
        <v>20.301943408808466</v>
      </c>
      <c r="AY850" s="75">
        <v>35.504551655514774</v>
      </c>
      <c r="AZ850" s="75">
        <v>30.193961816566173</v>
      </c>
    </row>
    <row r="851" spans="1:52" x14ac:dyDescent="0.25">
      <c r="A851" s="1">
        <v>798</v>
      </c>
      <c r="B851" s="62">
        <f t="shared" ca="1" si="120"/>
        <v>0.70369671703903747</v>
      </c>
      <c r="C851" s="75">
        <f t="shared" ca="1" si="121"/>
        <v>41.683928176902121</v>
      </c>
      <c r="D851" s="75">
        <v>41.777949642800522</v>
      </c>
      <c r="E851" s="75">
        <f t="shared" ca="1" si="122"/>
        <v>24.999842801280586</v>
      </c>
      <c r="F851" s="75">
        <v>21.213894404622135</v>
      </c>
      <c r="AU851" s="1">
        <v>834</v>
      </c>
      <c r="AV851" s="75">
        <f t="shared" ref="AV851:AV914" ca="1" si="123">RAND()</f>
        <v>0.18022787592057266</v>
      </c>
      <c r="AW851" s="75">
        <f t="shared" ref="AW851:AW914" ca="1" si="124">$R$2+($R$3-$R$2)*SQRT(AV851)</f>
        <v>27.735976143528042</v>
      </c>
      <c r="AX851" s="75">
        <f t="shared" ref="AX851:AX914" ca="1" si="125">$R$3-($R$3-$R$2)*SQRT(1-AV851)</f>
        <v>17.837619550718966</v>
      </c>
      <c r="AY851" s="75">
        <v>43.600912916678638</v>
      </c>
      <c r="AZ851" s="75">
        <v>28.997689920535425</v>
      </c>
    </row>
    <row r="852" spans="1:52" x14ac:dyDescent="0.25">
      <c r="A852" s="1">
        <v>799</v>
      </c>
      <c r="B852" s="62">
        <f t="shared" ca="1" si="120"/>
        <v>0.63047427479622831</v>
      </c>
      <c r="C852" s="75">
        <f t="shared" ca="1" si="121"/>
        <v>40.724308642555783</v>
      </c>
      <c r="D852" s="75">
        <v>34.920197469040787</v>
      </c>
      <c r="E852" s="75">
        <f t="shared" ca="1" si="122"/>
        <v>23.472043161039331</v>
      </c>
      <c r="F852" s="75">
        <v>23.652625287984058</v>
      </c>
      <c r="AU852" s="1">
        <v>835</v>
      </c>
      <c r="AV852" s="75">
        <f t="shared" ca="1" si="123"/>
        <v>2.5652085701759253E-2</v>
      </c>
      <c r="AW852" s="75">
        <f t="shared" ca="1" si="124"/>
        <v>19.804880553310699</v>
      </c>
      <c r="AX852" s="75">
        <f t="shared" ca="1" si="125"/>
        <v>15.387281062549885</v>
      </c>
      <c r="AY852" s="75">
        <v>39.481802385889651</v>
      </c>
      <c r="AZ852" s="75">
        <v>31.58055609270502</v>
      </c>
    </row>
    <row r="853" spans="1:52" x14ac:dyDescent="0.25">
      <c r="A853" s="1">
        <v>800</v>
      </c>
      <c r="B853" s="62">
        <f t="shared" ca="1" si="120"/>
        <v>0.88114967680812417</v>
      </c>
      <c r="C853" s="75">
        <f t="shared" ca="1" si="121"/>
        <v>43.761033204033382</v>
      </c>
      <c r="D853" s="75">
        <v>39.164351591696331</v>
      </c>
      <c r="E853" s="75">
        <f t="shared" ca="1" si="122"/>
        <v>30.250135056403685</v>
      </c>
      <c r="F853" s="75">
        <v>33.488389816277248</v>
      </c>
      <c r="AU853" s="1">
        <v>836</v>
      </c>
      <c r="AV853" s="75">
        <f t="shared" ca="1" si="123"/>
        <v>0.5519204704102757</v>
      </c>
      <c r="AW853" s="75">
        <f t="shared" ca="1" si="124"/>
        <v>37.287405038928334</v>
      </c>
      <c r="AX853" s="75">
        <f t="shared" ca="1" si="125"/>
        <v>24.918377141506916</v>
      </c>
      <c r="AY853" s="75">
        <v>37.941876864368126</v>
      </c>
      <c r="AZ853" s="75">
        <v>36.280967470870493</v>
      </c>
    </row>
    <row r="854" spans="1:52" x14ac:dyDescent="0.25">
      <c r="A854" s="1">
        <v>801</v>
      </c>
      <c r="B854" s="62">
        <f t="shared" ca="1" si="120"/>
        <v>0.93958849192514449</v>
      </c>
      <c r="C854" s="75">
        <f t="shared" ca="1" si="121"/>
        <v>44.383294256876653</v>
      </c>
      <c r="D854" s="75">
        <v>39.952908718731983</v>
      </c>
      <c r="E854" s="75">
        <f t="shared" ca="1" si="122"/>
        <v>33.22860823284006</v>
      </c>
      <c r="F854" s="75">
        <v>17.813378179840843</v>
      </c>
      <c r="AU854" s="1">
        <v>837</v>
      </c>
      <c r="AV854" s="75">
        <f t="shared" ca="1" si="123"/>
        <v>0.4987742042015344</v>
      </c>
      <c r="AW854" s="75">
        <f t="shared" ca="1" si="124"/>
        <v>36.187184423169143</v>
      </c>
      <c r="AX854" s="75">
        <f t="shared" ca="1" si="125"/>
        <v>23.760809426472509</v>
      </c>
      <c r="AY854" s="75">
        <v>43.960234158837764</v>
      </c>
      <c r="AZ854" s="75">
        <v>22.606148770534787</v>
      </c>
    </row>
    <row r="855" spans="1:52" x14ac:dyDescent="0.25">
      <c r="A855" s="1">
        <v>802</v>
      </c>
      <c r="B855" s="62">
        <f t="shared" ca="1" si="120"/>
        <v>0.24159084936326802</v>
      </c>
      <c r="C855" s="75">
        <f t="shared" ca="1" si="121"/>
        <v>33.684497177118232</v>
      </c>
      <c r="D855" s="75">
        <v>44.602072713398655</v>
      </c>
      <c r="E855" s="75">
        <f t="shared" ca="1" si="122"/>
        <v>17.641699875771899</v>
      </c>
      <c r="F855" s="75">
        <v>22.386375447154276</v>
      </c>
      <c r="AU855" s="1">
        <v>838</v>
      </c>
      <c r="AV855" s="75">
        <f t="shared" ca="1" si="123"/>
        <v>0.65968240832246527</v>
      </c>
      <c r="AW855" s="75">
        <f t="shared" ca="1" si="124"/>
        <v>39.366250583342094</v>
      </c>
      <c r="AX855" s="75">
        <f t="shared" ca="1" si="125"/>
        <v>27.49897624395129</v>
      </c>
      <c r="AY855" s="75">
        <v>36.056196480714448</v>
      </c>
      <c r="AZ855" s="75">
        <v>28.706531708829356</v>
      </c>
    </row>
    <row r="856" spans="1:52" x14ac:dyDescent="0.25">
      <c r="A856" s="1">
        <v>803</v>
      </c>
      <c r="B856" s="62">
        <f t="shared" ca="1" si="120"/>
        <v>0.46290374720437688</v>
      </c>
      <c r="C856" s="75">
        <f t="shared" ca="1" si="121"/>
        <v>38.20695464714035</v>
      </c>
      <c r="D856" s="75">
        <v>37.110459230472422</v>
      </c>
      <c r="E856" s="75">
        <f t="shared" ca="1" si="122"/>
        <v>20.614108966629022</v>
      </c>
      <c r="F856" s="75">
        <v>21.942274826079725</v>
      </c>
      <c r="AU856" s="1">
        <v>839</v>
      </c>
      <c r="AV856" s="75">
        <f t="shared" ca="1" si="123"/>
        <v>0.6491599267223932</v>
      </c>
      <c r="AW856" s="75">
        <f t="shared" ca="1" si="124"/>
        <v>39.171138451677322</v>
      </c>
      <c r="AX856" s="75">
        <f t="shared" ca="1" si="125"/>
        <v>27.230473671201977</v>
      </c>
      <c r="AY856" s="75">
        <v>41.31351858147363</v>
      </c>
      <c r="AZ856" s="75">
        <v>27.815899925121091</v>
      </c>
    </row>
    <row r="857" spans="1:52" x14ac:dyDescent="0.25">
      <c r="A857" s="1">
        <v>804</v>
      </c>
      <c r="B857" s="62">
        <f t="shared" ca="1" si="120"/>
        <v>4.9196157322366707E-2</v>
      </c>
      <c r="C857" s="75">
        <f t="shared" ca="1" si="121"/>
        <v>25.992546597416059</v>
      </c>
      <c r="D857" s="75">
        <v>34.070622912953439</v>
      </c>
      <c r="E857" s="75">
        <f t="shared" ca="1" si="122"/>
        <v>15.50025711138726</v>
      </c>
      <c r="F857" s="75">
        <v>15.364836229354928</v>
      </c>
      <c r="AU857" s="1">
        <v>840</v>
      </c>
      <c r="AV857" s="75">
        <f t="shared" ca="1" si="123"/>
        <v>0.17546408316231521</v>
      </c>
      <c r="AW857" s="75">
        <f t="shared" ca="1" si="124"/>
        <v>27.566529944502726</v>
      </c>
      <c r="AX857" s="75">
        <f t="shared" ca="1" si="125"/>
        <v>17.758811972420947</v>
      </c>
      <c r="AY857" s="75">
        <v>40.789655875631354</v>
      </c>
      <c r="AZ857" s="75">
        <v>23.423512890417257</v>
      </c>
    </row>
    <row r="858" spans="1:52" x14ac:dyDescent="0.25">
      <c r="A858" s="1">
        <v>805</v>
      </c>
      <c r="B858" s="62">
        <f t="shared" ca="1" si="120"/>
        <v>0.36547917920346928</v>
      </c>
      <c r="C858" s="75">
        <f t="shared" ca="1" si="121"/>
        <v>36.449086551222479</v>
      </c>
      <c r="D858" s="75">
        <v>36.235821207081642</v>
      </c>
      <c r="E858" s="75">
        <f t="shared" ca="1" si="122"/>
        <v>19.220773606823048</v>
      </c>
      <c r="F858" s="75">
        <v>15.623965330751147</v>
      </c>
      <c r="AU858" s="1">
        <v>841</v>
      </c>
      <c r="AV858" s="75">
        <f t="shared" ca="1" si="123"/>
        <v>0.70500995767575603</v>
      </c>
      <c r="AW858" s="75">
        <f t="shared" ca="1" si="124"/>
        <v>40.189461326280494</v>
      </c>
      <c r="AX858" s="75">
        <f t="shared" ca="1" si="125"/>
        <v>28.706104269027019</v>
      </c>
      <c r="AY858" s="75">
        <v>34.03226534009427</v>
      </c>
      <c r="AZ858" s="75">
        <v>16.723318943243342</v>
      </c>
    </row>
    <row r="859" spans="1:52" x14ac:dyDescent="0.25">
      <c r="A859" s="1">
        <v>806</v>
      </c>
      <c r="B859" s="62">
        <f t="shared" ca="1" si="120"/>
        <v>0.29851752721281799</v>
      </c>
      <c r="C859" s="75">
        <f t="shared" ca="1" si="121"/>
        <v>35.049853324670075</v>
      </c>
      <c r="D859" s="75">
        <v>42.931746026775812</v>
      </c>
      <c r="E859" s="75">
        <f t="shared" ca="1" si="122"/>
        <v>18.344089013600875</v>
      </c>
      <c r="F859" s="75">
        <v>36.398458555501506</v>
      </c>
      <c r="AU859" s="1">
        <v>842</v>
      </c>
      <c r="AV859" s="75">
        <f t="shared" ca="1" si="123"/>
        <v>0.28572339242006739</v>
      </c>
      <c r="AW859" s="75">
        <f t="shared" ca="1" si="124"/>
        <v>31.035930069006305</v>
      </c>
      <c r="AX859" s="75">
        <f t="shared" ca="1" si="125"/>
        <v>19.645533986653565</v>
      </c>
      <c r="AY859" s="75">
        <v>30.863502040623757</v>
      </c>
      <c r="AZ859" s="75">
        <v>23.271537592235113</v>
      </c>
    </row>
    <row r="860" spans="1:52" x14ac:dyDescent="0.25">
      <c r="A860" s="1">
        <v>807</v>
      </c>
      <c r="B860" s="62">
        <f t="shared" ca="1" si="120"/>
        <v>0.91457105550249396</v>
      </c>
      <c r="C860" s="75">
        <f t="shared" ca="1" si="121"/>
        <v>44.120158797389962</v>
      </c>
      <c r="D860" s="75">
        <v>39.773379335233173</v>
      </c>
      <c r="E860" s="75">
        <f t="shared" ca="1" si="122"/>
        <v>31.787360015777438</v>
      </c>
      <c r="F860" s="75">
        <v>15.532331370039564</v>
      </c>
      <c r="AU860" s="1">
        <v>843</v>
      </c>
      <c r="AV860" s="75">
        <f t="shared" ca="1" si="123"/>
        <v>6.1266173938131274E-2</v>
      </c>
      <c r="AW860" s="75">
        <f t="shared" ca="1" si="124"/>
        <v>22.425601426438007</v>
      </c>
      <c r="AX860" s="75">
        <f t="shared" ca="1" si="125"/>
        <v>15.933516837159644</v>
      </c>
      <c r="AY860" s="75">
        <v>43.02577157213274</v>
      </c>
      <c r="AZ860" s="75">
        <v>24.739074157732318</v>
      </c>
    </row>
    <row r="861" spans="1:52" x14ac:dyDescent="0.25">
      <c r="A861" s="1">
        <v>808</v>
      </c>
      <c r="B861" s="62">
        <f t="shared" ca="1" si="120"/>
        <v>0.68366613742860882</v>
      </c>
      <c r="C861" s="75">
        <f t="shared" ca="1" si="121"/>
        <v>41.428303032129556</v>
      </c>
      <c r="D861" s="75">
        <v>41.085610987298523</v>
      </c>
      <c r="E861" s="75">
        <f t="shared" ca="1" si="122"/>
        <v>24.558952402868961</v>
      </c>
      <c r="F861" s="75">
        <v>16.188724401011775</v>
      </c>
      <c r="AU861" s="1">
        <v>844</v>
      </c>
      <c r="AV861" s="75">
        <f t="shared" ca="1" si="123"/>
        <v>0.95353747733719585</v>
      </c>
      <c r="AW861" s="75">
        <f t="shared" ca="1" si="124"/>
        <v>44.294773076497393</v>
      </c>
      <c r="AX861" s="75">
        <f t="shared" ca="1" si="125"/>
        <v>38.533449884480618</v>
      </c>
      <c r="AY861" s="75">
        <v>27.598595162821745</v>
      </c>
      <c r="AZ861" s="75">
        <v>21.831478142864707</v>
      </c>
    </row>
    <row r="862" spans="1:52" x14ac:dyDescent="0.25">
      <c r="A862" s="1">
        <v>809</v>
      </c>
      <c r="B862" s="62">
        <f t="shared" ca="1" si="120"/>
        <v>0.24844545708422272</v>
      </c>
      <c r="C862" s="75">
        <f t="shared" ca="1" si="121"/>
        <v>33.859562247124451</v>
      </c>
      <c r="D862" s="75">
        <v>36.353824749742465</v>
      </c>
      <c r="E862" s="75">
        <f t="shared" ca="1" si="122"/>
        <v>17.724372157399721</v>
      </c>
      <c r="F862" s="75">
        <v>22.479345426405494</v>
      </c>
      <c r="AU862" s="1">
        <v>845</v>
      </c>
      <c r="AV862" s="75">
        <f t="shared" ca="1" si="123"/>
        <v>0.21215670796318653</v>
      </c>
      <c r="AW862" s="75">
        <f t="shared" ca="1" si="124"/>
        <v>28.818141595991406</v>
      </c>
      <c r="AX862" s="75">
        <f t="shared" ca="1" si="125"/>
        <v>18.371838913790306</v>
      </c>
      <c r="AY862" s="75">
        <v>27.077836589651522</v>
      </c>
      <c r="AZ862" s="75">
        <v>16.800896040968702</v>
      </c>
    </row>
    <row r="863" spans="1:52" x14ac:dyDescent="0.25">
      <c r="A863" s="1">
        <v>810</v>
      </c>
      <c r="B863" s="62">
        <f t="shared" ca="1" si="120"/>
        <v>0.71414219891659991</v>
      </c>
      <c r="C863" s="75">
        <f t="shared" ca="1" si="121"/>
        <v>41.815309888054514</v>
      </c>
      <c r="D863" s="75">
        <v>44.242893722295278</v>
      </c>
      <c r="E863" s="75">
        <f t="shared" ca="1" si="122"/>
        <v>25.237679531194789</v>
      </c>
      <c r="F863" s="75">
        <v>27.84587415301252</v>
      </c>
      <c r="AU863" s="1">
        <v>846</v>
      </c>
      <c r="AV863" s="75">
        <f t="shared" ca="1" si="123"/>
        <v>0.28809646056411198</v>
      </c>
      <c r="AW863" s="75">
        <f t="shared" ca="1" si="124"/>
        <v>31.102385367010093</v>
      </c>
      <c r="AX863" s="75">
        <f t="shared" ca="1" si="125"/>
        <v>19.687687077386641</v>
      </c>
      <c r="AY863" s="75">
        <v>24.001762813543635</v>
      </c>
      <c r="AZ863" s="75">
        <v>17.75928968885135</v>
      </c>
    </row>
    <row r="864" spans="1:52" x14ac:dyDescent="0.25">
      <c r="A864" s="1">
        <v>811</v>
      </c>
      <c r="B864" s="62">
        <f t="shared" ca="1" si="120"/>
        <v>0.21588614939373763</v>
      </c>
      <c r="C864" s="75">
        <f t="shared" ca="1" si="121"/>
        <v>32.996836927357016</v>
      </c>
      <c r="D864" s="75">
        <v>44.348602987793925</v>
      </c>
      <c r="E864" s="75">
        <f t="shared" ca="1" si="122"/>
        <v>17.33604327938211</v>
      </c>
      <c r="F864" s="75">
        <v>19.213674488425941</v>
      </c>
      <c r="AU864" s="1">
        <v>847</v>
      </c>
      <c r="AV864" s="75">
        <f t="shared" ca="1" si="123"/>
        <v>0.40663488580716123</v>
      </c>
      <c r="AW864" s="75">
        <f t="shared" ca="1" si="124"/>
        <v>34.130378909641209</v>
      </c>
      <c r="AX864" s="75">
        <f t="shared" ca="1" si="125"/>
        <v>21.890941110171646</v>
      </c>
      <c r="AY864" s="75">
        <v>37.187909270259397</v>
      </c>
      <c r="AZ864" s="75">
        <v>15.952970253801016</v>
      </c>
    </row>
    <row r="865" spans="1:52" x14ac:dyDescent="0.25">
      <c r="A865" s="1">
        <v>812</v>
      </c>
      <c r="B865" s="62">
        <f t="shared" ca="1" si="120"/>
        <v>0.579815326427224</v>
      </c>
      <c r="C865" s="75">
        <f t="shared" ca="1" si="121"/>
        <v>40.015997128710254</v>
      </c>
      <c r="D865" s="75">
        <v>31.287004084259376</v>
      </c>
      <c r="E865" s="75">
        <f t="shared" ca="1" si="122"/>
        <v>22.530090471276509</v>
      </c>
      <c r="F865" s="75">
        <v>23.895096562062186</v>
      </c>
      <c r="AU865" s="1">
        <v>848</v>
      </c>
      <c r="AV865" s="75">
        <f t="shared" ca="1" si="123"/>
        <v>0.31167964059218101</v>
      </c>
      <c r="AW865" s="75">
        <f t="shared" ca="1" si="124"/>
        <v>31.74848281286884</v>
      </c>
      <c r="AX865" s="75">
        <f t="shared" ca="1" si="125"/>
        <v>20.110477636824022</v>
      </c>
      <c r="AY865" s="75">
        <v>32.248224146280464</v>
      </c>
      <c r="AZ865" s="75">
        <v>39.871289363736011</v>
      </c>
    </row>
    <row r="866" spans="1:52" x14ac:dyDescent="0.25">
      <c r="A866" s="1">
        <v>813</v>
      </c>
      <c r="B866" s="62">
        <f t="shared" ca="1" si="120"/>
        <v>0.83555980370858718</v>
      </c>
      <c r="C866" s="75">
        <f t="shared" ca="1" si="121"/>
        <v>43.256200774287599</v>
      </c>
      <c r="D866" s="75">
        <v>43.863590426307184</v>
      </c>
      <c r="E866" s="75">
        <f t="shared" ca="1" si="122"/>
        <v>28.564210003259905</v>
      </c>
      <c r="F866" s="75">
        <v>30.206579700354641</v>
      </c>
      <c r="AU866" s="1">
        <v>849</v>
      </c>
      <c r="AV866" s="75">
        <f t="shared" ca="1" si="123"/>
        <v>0.5636109651612381</v>
      </c>
      <c r="AW866" s="75">
        <f t="shared" ca="1" si="124"/>
        <v>37.522208342991462</v>
      </c>
      <c r="AX866" s="75">
        <f t="shared" ca="1" si="125"/>
        <v>25.18207550335087</v>
      </c>
      <c r="AY866" s="75">
        <v>40.009824133837689</v>
      </c>
      <c r="AZ866" s="75">
        <v>21.972164712575569</v>
      </c>
    </row>
    <row r="867" spans="1:52" x14ac:dyDescent="0.25">
      <c r="A867" s="1">
        <v>814</v>
      </c>
      <c r="B867" s="62">
        <f t="shared" ca="1" si="120"/>
        <v>0.66820349947570179</v>
      </c>
      <c r="C867" s="75">
        <f t="shared" ca="1" si="121"/>
        <v>41.227536694141321</v>
      </c>
      <c r="D867" s="75">
        <v>42.527373802558564</v>
      </c>
      <c r="E867" s="75">
        <f t="shared" ca="1" si="122"/>
        <v>24.231178434919968</v>
      </c>
      <c r="F867" s="75">
        <v>17.35823068019603</v>
      </c>
      <c r="AU867" s="1">
        <v>850</v>
      </c>
      <c r="AV867" s="75">
        <f t="shared" ca="1" si="123"/>
        <v>0.20633668504589175</v>
      </c>
      <c r="AW867" s="75">
        <f t="shared" ca="1" si="124"/>
        <v>28.627289405501834</v>
      </c>
      <c r="AX867" s="75">
        <f t="shared" ca="1" si="125"/>
        <v>18.273664982667423</v>
      </c>
      <c r="AY867" s="75">
        <v>43.094821951913488</v>
      </c>
      <c r="AZ867" s="75">
        <v>38.021084045054778</v>
      </c>
    </row>
    <row r="868" spans="1:52" x14ac:dyDescent="0.25">
      <c r="A868" s="1">
        <v>815</v>
      </c>
      <c r="B868" s="62">
        <f t="shared" ca="1" si="120"/>
        <v>0.15687867317524595</v>
      </c>
      <c r="C868" s="75">
        <f t="shared" ca="1" si="121"/>
        <v>31.179902140355995</v>
      </c>
      <c r="D868" s="75">
        <v>31.332157523188169</v>
      </c>
      <c r="E868" s="75">
        <f t="shared" ca="1" si="122"/>
        <v>16.65881882512388</v>
      </c>
      <c r="F868" s="75">
        <v>21.138759944248626</v>
      </c>
      <c r="AU868" s="1">
        <v>851</v>
      </c>
      <c r="AV868" s="75">
        <f t="shared" ca="1" si="123"/>
        <v>0.21835062330377741</v>
      </c>
      <c r="AW868" s="75">
        <f t="shared" ca="1" si="124"/>
        <v>29.018400799427859</v>
      </c>
      <c r="AX868" s="75">
        <f t="shared" ca="1" si="125"/>
        <v>18.476718924186617</v>
      </c>
      <c r="AY868" s="75">
        <v>39.084694151287636</v>
      </c>
      <c r="AZ868" s="75">
        <v>38.433307896742413</v>
      </c>
    </row>
    <row r="869" spans="1:52" x14ac:dyDescent="0.25">
      <c r="A869" s="1">
        <v>816</v>
      </c>
      <c r="B869" s="62">
        <f t="shared" ca="1" si="120"/>
        <v>0.30650293057103195</v>
      </c>
      <c r="C869" s="75">
        <f t="shared" ca="1" si="121"/>
        <v>35.227061665665559</v>
      </c>
      <c r="D869" s="75">
        <v>40.620409589354388</v>
      </c>
      <c r="E869" s="75">
        <f t="shared" ca="1" si="122"/>
        <v>18.445622102381854</v>
      </c>
      <c r="F869" s="75">
        <v>19.087216632857348</v>
      </c>
      <c r="AU869" s="1">
        <v>852</v>
      </c>
      <c r="AV869" s="75">
        <f t="shared" ca="1" si="123"/>
        <v>0.45537238806517377</v>
      </c>
      <c r="AW869" s="75">
        <f t="shared" ca="1" si="124"/>
        <v>35.244385623146393</v>
      </c>
      <c r="AX869" s="75">
        <f t="shared" ca="1" si="125"/>
        <v>22.860333093261236</v>
      </c>
      <c r="AY869" s="75">
        <v>18.784240328395168</v>
      </c>
      <c r="AZ869" s="75">
        <v>20.827086477760144</v>
      </c>
    </row>
    <row r="870" spans="1:52" x14ac:dyDescent="0.25">
      <c r="A870" s="1">
        <v>817</v>
      </c>
      <c r="B870" s="62">
        <f t="shared" ca="1" si="120"/>
        <v>0.88068869398189453</v>
      </c>
      <c r="C870" s="75">
        <f t="shared" ca="1" si="121"/>
        <v>43.756016782316053</v>
      </c>
      <c r="D870" s="75">
        <v>41.551770402698068</v>
      </c>
      <c r="E870" s="75">
        <f t="shared" ca="1" si="122"/>
        <v>30.231089638077414</v>
      </c>
      <c r="F870" s="75">
        <v>23.177720412499902</v>
      </c>
      <c r="AU870" s="1">
        <v>853</v>
      </c>
      <c r="AV870" s="75">
        <f t="shared" ca="1" si="123"/>
        <v>1.0226744213586492E-2</v>
      </c>
      <c r="AW870" s="75">
        <f t="shared" ca="1" si="124"/>
        <v>18.033820988823805</v>
      </c>
      <c r="AX870" s="75">
        <f t="shared" ca="1" si="125"/>
        <v>15.153795380186576</v>
      </c>
      <c r="AY870" s="75">
        <v>34.698846816909395</v>
      </c>
      <c r="AZ870" s="75">
        <v>23.491426813210886</v>
      </c>
    </row>
    <row r="871" spans="1:52" x14ac:dyDescent="0.25">
      <c r="A871" s="1">
        <v>818</v>
      </c>
      <c r="B871" s="62">
        <f t="shared" ca="1" si="120"/>
        <v>0.63738827866859726</v>
      </c>
      <c r="C871" s="75">
        <f t="shared" ca="1" si="121"/>
        <v>40.818000940447632</v>
      </c>
      <c r="D871" s="75">
        <v>43.874667782306091</v>
      </c>
      <c r="E871" s="75">
        <f t="shared" ca="1" si="122"/>
        <v>23.607155509076385</v>
      </c>
      <c r="F871" s="75">
        <v>15.554012724189512</v>
      </c>
      <c r="AU871" s="1">
        <v>854</v>
      </c>
      <c r="AV871" s="75">
        <f t="shared" ca="1" si="123"/>
        <v>0.31872973471387023</v>
      </c>
      <c r="AW871" s="75">
        <f t="shared" ca="1" si="124"/>
        <v>31.936846260224577</v>
      </c>
      <c r="AX871" s="75">
        <f t="shared" ca="1" si="125"/>
        <v>20.238270683219302</v>
      </c>
      <c r="AY871" s="75">
        <v>43.924515701004808</v>
      </c>
      <c r="AZ871" s="75">
        <v>16.90007755588903</v>
      </c>
    </row>
    <row r="872" spans="1:52" x14ac:dyDescent="0.25">
      <c r="A872" s="1">
        <v>819</v>
      </c>
      <c r="B872" s="62">
        <f t="shared" ca="1" si="120"/>
        <v>0.7026443837711932</v>
      </c>
      <c r="C872" s="75">
        <f t="shared" ca="1" si="121"/>
        <v>41.670620173719797</v>
      </c>
      <c r="D872" s="75">
        <v>35.757265890324781</v>
      </c>
      <c r="E872" s="75">
        <f t="shared" ca="1" si="122"/>
        <v>24.97619364987721</v>
      </c>
      <c r="F872" s="75">
        <v>15.289301598839607</v>
      </c>
      <c r="AU872" s="1">
        <v>855</v>
      </c>
      <c r="AV872" s="75">
        <f t="shared" ca="1" si="123"/>
        <v>0.33156199947828835</v>
      </c>
      <c r="AW872" s="75">
        <f t="shared" ca="1" si="124"/>
        <v>32.274426170801149</v>
      </c>
      <c r="AX872" s="75">
        <f t="shared" ca="1" si="125"/>
        <v>20.472582678367043</v>
      </c>
      <c r="AY872" s="75">
        <v>18.483734448319165</v>
      </c>
      <c r="AZ872" s="75">
        <v>18.68299656894812</v>
      </c>
    </row>
    <row r="873" spans="1:52" x14ac:dyDescent="0.25">
      <c r="A873" s="1">
        <v>820</v>
      </c>
      <c r="B873" s="62">
        <f t="shared" ca="1" si="120"/>
        <v>0.5471583640323473</v>
      </c>
      <c r="C873" s="75">
        <f t="shared" ca="1" si="121"/>
        <v>39.537233863529202</v>
      </c>
      <c r="D873" s="75">
        <v>30.018614071862178</v>
      </c>
      <c r="E873" s="75">
        <f t="shared" ca="1" si="122"/>
        <v>21.962428031478535</v>
      </c>
      <c r="F873" s="75">
        <v>30.765417315089636</v>
      </c>
      <c r="AU873" s="1">
        <v>856</v>
      </c>
      <c r="AV873" s="75">
        <f t="shared" ca="1" si="123"/>
        <v>0.88714800903381918</v>
      </c>
      <c r="AW873" s="75">
        <f t="shared" ca="1" si="124"/>
        <v>43.256560444088684</v>
      </c>
      <c r="AX873" s="75">
        <f t="shared" ca="1" si="125"/>
        <v>34.92196488051551</v>
      </c>
      <c r="AY873" s="75">
        <v>27.373241733139686</v>
      </c>
      <c r="AZ873" s="75">
        <v>36.406222256791942</v>
      </c>
    </row>
    <row r="874" spans="1:52" x14ac:dyDescent="0.25">
      <c r="A874" s="1">
        <v>821</v>
      </c>
      <c r="B874" s="62">
        <f t="shared" ca="1" si="120"/>
        <v>0.10092136217661007</v>
      </c>
      <c r="C874" s="75">
        <f t="shared" ca="1" si="121"/>
        <v>28.96740167017451</v>
      </c>
      <c r="D874" s="75">
        <v>33.199749364170302</v>
      </c>
      <c r="E874" s="75">
        <f t="shared" ca="1" si="122"/>
        <v>16.045205896649193</v>
      </c>
      <c r="F874" s="75">
        <v>31.979369525729886</v>
      </c>
      <c r="AU874" s="1">
        <v>857</v>
      </c>
      <c r="AV874" s="75">
        <f t="shared" ca="1" si="123"/>
        <v>0.42913140283681028</v>
      </c>
      <c r="AW874" s="75">
        <f t="shared" ca="1" si="124"/>
        <v>34.652436555122861</v>
      </c>
      <c r="AX874" s="75">
        <f t="shared" ca="1" si="125"/>
        <v>22.333245987859868</v>
      </c>
      <c r="AY874" s="75">
        <v>43.488182240309783</v>
      </c>
      <c r="AZ874" s="75">
        <v>17.419121855358128</v>
      </c>
    </row>
    <row r="875" spans="1:52" x14ac:dyDescent="0.25">
      <c r="A875" s="1">
        <v>822</v>
      </c>
      <c r="B875" s="62">
        <f t="shared" ca="1" si="120"/>
        <v>0.42346556543849379</v>
      </c>
      <c r="C875" s="75">
        <f t="shared" ca="1" si="121"/>
        <v>37.528241256583563</v>
      </c>
      <c r="D875" s="75">
        <v>44.229995567605968</v>
      </c>
      <c r="E875" s="75">
        <f t="shared" ca="1" si="122"/>
        <v>20.031276588329121</v>
      </c>
      <c r="F875" s="75">
        <v>18.824433973641348</v>
      </c>
      <c r="AU875" s="1">
        <v>858</v>
      </c>
      <c r="AV875" s="75">
        <f t="shared" ca="1" si="123"/>
        <v>0.44559928865354392</v>
      </c>
      <c r="AW875" s="75">
        <f t="shared" ca="1" si="124"/>
        <v>35.025967137399121</v>
      </c>
      <c r="AX875" s="75">
        <f t="shared" ca="1" si="125"/>
        <v>22.662573106738311</v>
      </c>
      <c r="AY875" s="75">
        <v>40.395174645906586</v>
      </c>
      <c r="AZ875" s="75">
        <v>35.189056568539407</v>
      </c>
    </row>
    <row r="876" spans="1:52" x14ac:dyDescent="0.25">
      <c r="A876" s="1">
        <v>823</v>
      </c>
      <c r="B876" s="62">
        <f t="shared" ca="1" si="120"/>
        <v>0.47380580956702523</v>
      </c>
      <c r="C876" s="75">
        <f t="shared" ca="1" si="121"/>
        <v>38.387728765930007</v>
      </c>
      <c r="D876" s="75">
        <v>41.393406789507281</v>
      </c>
      <c r="E876" s="75">
        <f t="shared" ca="1" si="122"/>
        <v>20.780234290484145</v>
      </c>
      <c r="F876" s="75">
        <v>19.861505807223224</v>
      </c>
      <c r="AU876" s="1">
        <v>859</v>
      </c>
      <c r="AV876" s="75">
        <f t="shared" ca="1" si="123"/>
        <v>0.55552060046617602</v>
      </c>
      <c r="AW876" s="75">
        <f t="shared" ca="1" si="124"/>
        <v>37.359976306328193</v>
      </c>
      <c r="AX876" s="75">
        <f t="shared" ca="1" si="125"/>
        <v>24.999213525952499</v>
      </c>
      <c r="AY876" s="75">
        <v>26.237115634459375</v>
      </c>
      <c r="AZ876" s="75">
        <v>15.4859738396739</v>
      </c>
    </row>
    <row r="877" spans="1:52" x14ac:dyDescent="0.25">
      <c r="A877" s="1">
        <v>824</v>
      </c>
      <c r="B877" s="62">
        <f t="shared" ca="1" si="120"/>
        <v>9.4319763508184051E-2</v>
      </c>
      <c r="C877" s="75">
        <f t="shared" ca="1" si="121"/>
        <v>28.655957477189986</v>
      </c>
      <c r="D877" s="75">
        <v>41.800389225587196</v>
      </c>
      <c r="E877" s="75">
        <f t="shared" ca="1" si="122"/>
        <v>15.974510565264911</v>
      </c>
      <c r="F877" s="75">
        <v>28.989809498025235</v>
      </c>
      <c r="AU877" s="1">
        <v>860</v>
      </c>
      <c r="AV877" s="75">
        <f t="shared" ca="1" si="123"/>
        <v>0.27459436566772444</v>
      </c>
      <c r="AW877" s="75">
        <f t="shared" ca="1" si="124"/>
        <v>30.720525725972145</v>
      </c>
      <c r="AX877" s="75">
        <f t="shared" ca="1" si="125"/>
        <v>19.448775549906657</v>
      </c>
      <c r="AY877" s="75">
        <v>32.690887403134042</v>
      </c>
      <c r="AZ877" s="75">
        <v>22.050979680046691</v>
      </c>
    </row>
    <row r="878" spans="1:52" x14ac:dyDescent="0.25">
      <c r="A878" s="1">
        <v>825</v>
      </c>
      <c r="B878" s="62">
        <f t="shared" ca="1" si="120"/>
        <v>0.69119746013088634</v>
      </c>
      <c r="C878" s="75">
        <f t="shared" ca="1" si="121"/>
        <v>41.524994300734122</v>
      </c>
      <c r="D878" s="75">
        <v>35.861794858373813</v>
      </c>
      <c r="E878" s="75">
        <f t="shared" ca="1" si="122"/>
        <v>24.722478247646389</v>
      </c>
      <c r="F878" s="75">
        <v>25.801782063576717</v>
      </c>
      <c r="AU878" s="1">
        <v>861</v>
      </c>
      <c r="AV878" s="75">
        <f t="shared" ca="1" si="123"/>
        <v>0.24341205331855154</v>
      </c>
      <c r="AW878" s="75">
        <f t="shared" ca="1" si="124"/>
        <v>29.801042125022697</v>
      </c>
      <c r="AX878" s="75">
        <f t="shared" ca="1" si="125"/>
        <v>18.905380784282293</v>
      </c>
      <c r="AY878" s="75">
        <v>39.397203529660374</v>
      </c>
      <c r="AZ878" s="75">
        <v>17.498661637362126</v>
      </c>
    </row>
    <row r="879" spans="1:52" x14ac:dyDescent="0.25">
      <c r="A879" s="1">
        <v>826</v>
      </c>
      <c r="B879" s="62">
        <f t="shared" ca="1" si="120"/>
        <v>0.20618817208710416</v>
      </c>
      <c r="C879" s="75">
        <f t="shared" ca="1" si="121"/>
        <v>32.723214930255168</v>
      </c>
      <c r="D879" s="75">
        <v>25.594025967889763</v>
      </c>
      <c r="E879" s="75">
        <f t="shared" ca="1" si="122"/>
        <v>17.222460322746365</v>
      </c>
      <c r="F879" s="75">
        <v>16.833516620245668</v>
      </c>
      <c r="AU879" s="1">
        <v>862</v>
      </c>
      <c r="AV879" s="75">
        <f t="shared" ca="1" si="123"/>
        <v>0.97645681017226238</v>
      </c>
      <c r="AW879" s="75">
        <f t="shared" ca="1" si="124"/>
        <v>44.644748761880848</v>
      </c>
      <c r="AX879" s="75">
        <f t="shared" ca="1" si="125"/>
        <v>40.396862934371399</v>
      </c>
      <c r="AY879" s="75">
        <v>36.656927172489631</v>
      </c>
      <c r="AZ879" s="75">
        <v>26.281973443613548</v>
      </c>
    </row>
    <row r="880" spans="1:52" x14ac:dyDescent="0.25">
      <c r="A880" s="1">
        <v>827</v>
      </c>
      <c r="B880" s="62">
        <f t="shared" ca="1" si="120"/>
        <v>0.13788434499039182</v>
      </c>
      <c r="C880" s="75">
        <f t="shared" ca="1" si="121"/>
        <v>30.498615644299324</v>
      </c>
      <c r="D880" s="75">
        <v>35.287192511916786</v>
      </c>
      <c r="E880" s="75">
        <f t="shared" ca="1" si="122"/>
        <v>16.447568484184835</v>
      </c>
      <c r="F880" s="75">
        <v>17.254187347056384</v>
      </c>
      <c r="AU880" s="1">
        <v>863</v>
      </c>
      <c r="AV880" s="75">
        <f t="shared" ca="1" si="123"/>
        <v>0.48574398746668168</v>
      </c>
      <c r="AW880" s="75">
        <f t="shared" ca="1" si="124"/>
        <v>35.908600831237216</v>
      </c>
      <c r="AX880" s="75">
        <f t="shared" ca="1" si="125"/>
        <v>23.48650629767479</v>
      </c>
      <c r="AY880" s="75">
        <v>44.669750227942359</v>
      </c>
      <c r="AZ880" s="75">
        <v>23.738811016637932</v>
      </c>
    </row>
    <row r="881" spans="1:52" x14ac:dyDescent="0.25">
      <c r="A881" s="1">
        <v>828</v>
      </c>
      <c r="B881" s="62">
        <f t="shared" ca="1" si="120"/>
        <v>9.5222759822456871E-2</v>
      </c>
      <c r="C881" s="75">
        <f t="shared" ca="1" si="121"/>
        <v>28.699398832033125</v>
      </c>
      <c r="D881" s="75">
        <v>41.010729773747777</v>
      </c>
      <c r="E881" s="75">
        <f t="shared" ca="1" si="122"/>
        <v>15.98416026446246</v>
      </c>
      <c r="F881" s="75">
        <v>26.472840567011893</v>
      </c>
      <c r="AU881" s="1">
        <v>864</v>
      </c>
      <c r="AV881" s="75">
        <f t="shared" ca="1" si="123"/>
        <v>0.13519794863560164</v>
      </c>
      <c r="AW881" s="75">
        <f t="shared" ca="1" si="124"/>
        <v>26.030782101557506</v>
      </c>
      <c r="AX881" s="75">
        <f t="shared" ca="1" si="125"/>
        <v>17.101579861433759</v>
      </c>
      <c r="AY881" s="75">
        <v>42.328568194870371</v>
      </c>
      <c r="AZ881" s="75">
        <v>15.210105397390706</v>
      </c>
    </row>
    <row r="882" spans="1:52" x14ac:dyDescent="0.25">
      <c r="A882" s="1">
        <v>829</v>
      </c>
      <c r="B882" s="62">
        <f t="shared" ca="1" si="120"/>
        <v>0.37845589036756688</v>
      </c>
      <c r="C882" s="75">
        <f t="shared" ca="1" si="121"/>
        <v>36.69999719674361</v>
      </c>
      <c r="D882" s="75">
        <v>39.013385331918457</v>
      </c>
      <c r="E882" s="75">
        <f t="shared" ca="1" si="122"/>
        <v>19.397724119940023</v>
      </c>
      <c r="F882" s="75">
        <v>17.458360924641067</v>
      </c>
      <c r="AU882" s="1">
        <v>865</v>
      </c>
      <c r="AV882" s="75">
        <f t="shared" ca="1" si="123"/>
        <v>0.47448878790543159</v>
      </c>
      <c r="AW882" s="75">
        <f t="shared" ca="1" si="124"/>
        <v>35.664943965926653</v>
      </c>
      <c r="AX882" s="75">
        <f t="shared" ca="1" si="125"/>
        <v>23.252354359951706</v>
      </c>
      <c r="AY882" s="75">
        <v>25.897499782459864</v>
      </c>
      <c r="AZ882" s="75">
        <v>32.573828810352815</v>
      </c>
    </row>
    <row r="883" spans="1:52" x14ac:dyDescent="0.25">
      <c r="A883" s="1">
        <v>830</v>
      </c>
      <c r="B883" s="62">
        <f t="shared" ca="1" si="120"/>
        <v>0.59494415674160051</v>
      </c>
      <c r="C883" s="75">
        <f t="shared" ca="1" si="121"/>
        <v>40.231708338837144</v>
      </c>
      <c r="D883" s="75">
        <v>35.783237227917823</v>
      </c>
      <c r="E883" s="75">
        <f t="shared" ca="1" si="122"/>
        <v>22.803071219998085</v>
      </c>
      <c r="F883" s="75">
        <v>33.149960747316911</v>
      </c>
      <c r="AU883" s="1">
        <v>866</v>
      </c>
      <c r="AV883" s="75">
        <f t="shared" ca="1" si="123"/>
        <v>8.1770220113246417E-3</v>
      </c>
      <c r="AW883" s="75">
        <f t="shared" ca="1" si="124"/>
        <v>17.71280662970883</v>
      </c>
      <c r="AX883" s="75">
        <f t="shared" ca="1" si="125"/>
        <v>15.12290709942134</v>
      </c>
      <c r="AY883" s="75">
        <v>25.442900271407723</v>
      </c>
      <c r="AZ883" s="75">
        <v>23.881367418491987</v>
      </c>
    </row>
    <row r="884" spans="1:52" x14ac:dyDescent="0.25">
      <c r="A884" s="1">
        <v>831</v>
      </c>
      <c r="B884" s="62">
        <f t="shared" ca="1" si="120"/>
        <v>0.15154064085916497</v>
      </c>
      <c r="C884" s="75">
        <f t="shared" ca="1" si="121"/>
        <v>30.994265266669359</v>
      </c>
      <c r="D884" s="75">
        <v>43.372436284900282</v>
      </c>
      <c r="E884" s="75">
        <f t="shared" ca="1" si="122"/>
        <v>16.599132681713712</v>
      </c>
      <c r="F884" s="75">
        <v>20.699500759586471</v>
      </c>
      <c r="AU884" s="1">
        <v>867</v>
      </c>
      <c r="AV884" s="75">
        <f t="shared" ca="1" si="123"/>
        <v>0.25904230054173927</v>
      </c>
      <c r="AW884" s="75">
        <f t="shared" ca="1" si="124"/>
        <v>30.268859501860817</v>
      </c>
      <c r="AX884" s="75">
        <f t="shared" ca="1" si="125"/>
        <v>19.176330053370908</v>
      </c>
      <c r="AY884" s="75">
        <v>23.563684409428653</v>
      </c>
      <c r="AZ884" s="75">
        <v>21.182989742861228</v>
      </c>
    </row>
    <row r="885" spans="1:52" x14ac:dyDescent="0.25">
      <c r="A885" s="1">
        <v>832</v>
      </c>
      <c r="B885" s="62">
        <f t="shared" ca="1" si="120"/>
        <v>0.26097422324453745</v>
      </c>
      <c r="C885" s="75">
        <f t="shared" ca="1" si="121"/>
        <v>34.171398411521928</v>
      </c>
      <c r="D885" s="75">
        <v>35.247441694664808</v>
      </c>
      <c r="E885" s="75">
        <f t="shared" ca="1" si="122"/>
        <v>17.876788099256924</v>
      </c>
      <c r="F885" s="75">
        <v>18.713280820087544</v>
      </c>
      <c r="AU885" s="1">
        <v>868</v>
      </c>
      <c r="AV885" s="75">
        <f t="shared" ca="1" si="123"/>
        <v>0.22219738918545828</v>
      </c>
      <c r="AW885" s="75">
        <f t="shared" ca="1" si="124"/>
        <v>29.141345419263065</v>
      </c>
      <c r="AX885" s="75">
        <f t="shared" ca="1" si="125"/>
        <v>18.542064522471001</v>
      </c>
      <c r="AY885" s="75">
        <v>44.759490514881762</v>
      </c>
      <c r="AZ885" s="75">
        <v>25.584514217240351</v>
      </c>
    </row>
    <row r="886" spans="1:52" x14ac:dyDescent="0.25">
      <c r="A886" s="1">
        <v>833</v>
      </c>
      <c r="B886" s="62">
        <f t="shared" ca="1" si="120"/>
        <v>0.16030814703636087</v>
      </c>
      <c r="C886" s="75">
        <f t="shared" ca="1" si="121"/>
        <v>31.296954491395354</v>
      </c>
      <c r="D886" s="75">
        <v>38.473759305304981</v>
      </c>
      <c r="E886" s="75">
        <f t="shared" ca="1" si="122"/>
        <v>16.697297835289618</v>
      </c>
      <c r="F886" s="75">
        <v>31.467634503945082</v>
      </c>
      <c r="AU886" s="1">
        <v>869</v>
      </c>
      <c r="AV886" s="75">
        <f t="shared" ca="1" si="123"/>
        <v>0.17191749428983916</v>
      </c>
      <c r="AW886" s="75">
        <f t="shared" ca="1" si="124"/>
        <v>27.438880370067686</v>
      </c>
      <c r="AX886" s="75">
        <f t="shared" ca="1" si="125"/>
        <v>17.700288368937947</v>
      </c>
      <c r="AY886" s="75">
        <v>38.17356307195233</v>
      </c>
      <c r="AZ886" s="75">
        <v>24.103217074570118</v>
      </c>
    </row>
    <row r="887" spans="1:52" x14ac:dyDescent="0.25">
      <c r="A887" s="1">
        <v>834</v>
      </c>
      <c r="B887" s="62">
        <f t="shared" ref="B887:B950" ca="1" si="126">RAND()</f>
        <v>0.14964700455876656</v>
      </c>
      <c r="C887" s="75">
        <f t="shared" ref="C887:C950" ca="1" si="127">$R$2+($R$3-$R$2)*(B887)^(1/3)</f>
        <v>30.927364928811855</v>
      </c>
      <c r="D887" s="75">
        <v>40.513200419558117</v>
      </c>
      <c r="E887" s="75">
        <f t="shared" ref="E887:E950" ca="1" si="128">$R$3-($R$3-$R$2)*(1-B887)^(1/3)</f>
        <v>16.578019530402074</v>
      </c>
      <c r="F887" s="75">
        <v>25.419108569268452</v>
      </c>
      <c r="AU887" s="1">
        <v>870</v>
      </c>
      <c r="AV887" s="75">
        <f t="shared" ca="1" si="123"/>
        <v>0.36779494537963697</v>
      </c>
      <c r="AW887" s="75">
        <f t="shared" ca="1" si="124"/>
        <v>33.193830021237233</v>
      </c>
      <c r="AX887" s="75">
        <f t="shared" ca="1" si="125"/>
        <v>21.146602984934688</v>
      </c>
      <c r="AY887" s="75">
        <v>43.58918419327474</v>
      </c>
      <c r="AZ887" s="75">
        <v>19.453070404391049</v>
      </c>
    </row>
    <row r="888" spans="1:52" x14ac:dyDescent="0.25">
      <c r="A888" s="1">
        <v>835</v>
      </c>
      <c r="B888" s="62">
        <f t="shared" ca="1" si="126"/>
        <v>0.75033918039471825</v>
      </c>
      <c r="C888" s="75">
        <f t="shared" ca="1" si="127"/>
        <v>42.260917151103484</v>
      </c>
      <c r="D888" s="75">
        <v>32.099603795704567</v>
      </c>
      <c r="E888" s="75">
        <f t="shared" ca="1" si="128"/>
        <v>26.109734930087253</v>
      </c>
      <c r="F888" s="75">
        <v>32.620341503923001</v>
      </c>
      <c r="AU888" s="1">
        <v>871</v>
      </c>
      <c r="AV888" s="75">
        <f t="shared" ca="1" si="123"/>
        <v>0.14471225905823404</v>
      </c>
      <c r="AW888" s="75">
        <f t="shared" ca="1" si="124"/>
        <v>26.412319359026483</v>
      </c>
      <c r="AX888" s="75">
        <f t="shared" ca="1" si="125"/>
        <v>17.255469604846628</v>
      </c>
      <c r="AY888" s="75">
        <v>27.898810128848979</v>
      </c>
      <c r="AZ888" s="75">
        <v>18.876030198473462</v>
      </c>
    </row>
    <row r="889" spans="1:52" x14ac:dyDescent="0.25">
      <c r="A889" s="1">
        <v>836</v>
      </c>
      <c r="B889" s="62">
        <f t="shared" ca="1" si="126"/>
        <v>1.7846692195628844E-3</v>
      </c>
      <c r="C889" s="75">
        <f t="shared" ca="1" si="127"/>
        <v>18.63893109861861</v>
      </c>
      <c r="D889" s="75">
        <v>26.662389529239558</v>
      </c>
      <c r="E889" s="75">
        <f t="shared" ca="1" si="128"/>
        <v>15.017857319548639</v>
      </c>
      <c r="F889" s="75">
        <v>27.639616600959684</v>
      </c>
      <c r="AU889" s="1">
        <v>872</v>
      </c>
      <c r="AV889" s="75">
        <f t="shared" ca="1" si="123"/>
        <v>0.98616694765598967</v>
      </c>
      <c r="AW889" s="75">
        <f t="shared" ca="1" si="124"/>
        <v>44.791781633369808</v>
      </c>
      <c r="AX889" s="75">
        <f t="shared" ca="1" si="125"/>
        <v>41.471580083152048</v>
      </c>
      <c r="AY889" s="75">
        <v>34.063714567169903</v>
      </c>
      <c r="AZ889" s="75">
        <v>24.981614457326799</v>
      </c>
    </row>
    <row r="890" spans="1:52" x14ac:dyDescent="0.25">
      <c r="A890" s="1">
        <v>837</v>
      </c>
      <c r="B890" s="62">
        <f t="shared" ca="1" si="126"/>
        <v>0.18662908151657387</v>
      </c>
      <c r="C890" s="75">
        <f t="shared" ca="1" si="127"/>
        <v>32.144086961787877</v>
      </c>
      <c r="D890" s="75">
        <v>34.789689033322688</v>
      </c>
      <c r="E890" s="75">
        <f t="shared" ca="1" si="128"/>
        <v>16.996167701815718</v>
      </c>
      <c r="F890" s="75">
        <v>15.662567422412764</v>
      </c>
      <c r="AU890" s="1">
        <v>873</v>
      </c>
      <c r="AV890" s="75">
        <f t="shared" ca="1" si="123"/>
        <v>0.89477852611417708</v>
      </c>
      <c r="AW890" s="75">
        <f t="shared" ca="1" si="124"/>
        <v>43.377820097793972</v>
      </c>
      <c r="AX890" s="75">
        <f t="shared" ca="1" si="125"/>
        <v>35.268642104143908</v>
      </c>
      <c r="AY890" s="75">
        <v>40.389645953742985</v>
      </c>
      <c r="AZ890" s="75">
        <v>31.554701207205063</v>
      </c>
    </row>
    <row r="891" spans="1:52" x14ac:dyDescent="0.25">
      <c r="A891" s="1">
        <v>838</v>
      </c>
      <c r="B891" s="62">
        <f t="shared" ca="1" si="126"/>
        <v>0.62719301365119473</v>
      </c>
      <c r="C891" s="75">
        <f t="shared" ca="1" si="127"/>
        <v>40.679604184920166</v>
      </c>
      <c r="D891" s="75">
        <v>41.053365356878132</v>
      </c>
      <c r="E891" s="75">
        <f t="shared" ca="1" si="128"/>
        <v>23.408510560561403</v>
      </c>
      <c r="F891" s="75">
        <v>20.69094816145552</v>
      </c>
      <c r="AU891" s="1">
        <v>874</v>
      </c>
      <c r="AV891" s="75">
        <f t="shared" ca="1" si="123"/>
        <v>0.28507567227718777</v>
      </c>
      <c r="AW891" s="75">
        <f t="shared" ca="1" si="124"/>
        <v>31.017743444364097</v>
      </c>
      <c r="AX891" s="75">
        <f t="shared" ca="1" si="125"/>
        <v>19.634040626254031</v>
      </c>
      <c r="AY891" s="75">
        <v>36.862581951714056</v>
      </c>
      <c r="AZ891" s="75">
        <v>24.59593590940106</v>
      </c>
    </row>
    <row r="892" spans="1:52" x14ac:dyDescent="0.25">
      <c r="A892" s="1">
        <v>839</v>
      </c>
      <c r="B892" s="62">
        <f t="shared" ca="1" si="126"/>
        <v>0.66847637597777376</v>
      </c>
      <c r="C892" s="75">
        <f t="shared" ca="1" si="127"/>
        <v>41.231106417272827</v>
      </c>
      <c r="D892" s="75">
        <v>40.582484134415147</v>
      </c>
      <c r="E892" s="75">
        <f t="shared" ca="1" si="128"/>
        <v>24.236873570065132</v>
      </c>
      <c r="F892" s="75">
        <v>18.453107191888165</v>
      </c>
      <c r="AU892" s="1">
        <v>875</v>
      </c>
      <c r="AV892" s="75">
        <f t="shared" ca="1" si="123"/>
        <v>0.32065330133715853</v>
      </c>
      <c r="AW892" s="75">
        <f t="shared" ca="1" si="124"/>
        <v>31.987877183551884</v>
      </c>
      <c r="AX892" s="75">
        <f t="shared" ca="1" si="125"/>
        <v>20.273252765546427</v>
      </c>
      <c r="AY892" s="75">
        <v>43.789400282473693</v>
      </c>
      <c r="AZ892" s="75">
        <v>32.451729990980077</v>
      </c>
    </row>
    <row r="893" spans="1:52" x14ac:dyDescent="0.25">
      <c r="A893" s="1">
        <v>840</v>
      </c>
      <c r="B893" s="62">
        <f t="shared" ca="1" si="126"/>
        <v>0.62833749770043812</v>
      </c>
      <c r="C893" s="75">
        <f t="shared" ca="1" si="127"/>
        <v>40.695214498504868</v>
      </c>
      <c r="D893" s="75">
        <v>41.818659950746557</v>
      </c>
      <c r="E893" s="75">
        <f t="shared" ca="1" si="128"/>
        <v>23.430627854813011</v>
      </c>
      <c r="F893" s="75">
        <v>19.268808393749403</v>
      </c>
      <c r="AU893" s="1">
        <v>876</v>
      </c>
      <c r="AV893" s="75">
        <f t="shared" ca="1" si="123"/>
        <v>0.71108600661531507</v>
      </c>
      <c r="AW893" s="75">
        <f t="shared" ca="1" si="124"/>
        <v>40.297774723358252</v>
      </c>
      <c r="AX893" s="75">
        <f t="shared" ca="1" si="125"/>
        <v>28.87478390699162</v>
      </c>
      <c r="AY893" s="75">
        <v>33.688824514189847</v>
      </c>
      <c r="AZ893" s="75">
        <v>26.793683376885944</v>
      </c>
    </row>
    <row r="894" spans="1:52" x14ac:dyDescent="0.25">
      <c r="A894" s="1">
        <v>841</v>
      </c>
      <c r="B894" s="62">
        <f t="shared" ca="1" si="126"/>
        <v>0.53337001890712132</v>
      </c>
      <c r="C894" s="75">
        <f t="shared" ca="1" si="127"/>
        <v>39.329365792179317</v>
      </c>
      <c r="D894" s="75">
        <v>33.98019902003729</v>
      </c>
      <c r="E894" s="75">
        <f t="shared" ca="1" si="128"/>
        <v>21.730942059410278</v>
      </c>
      <c r="F894" s="75">
        <v>26.020415994262436</v>
      </c>
      <c r="AU894" s="1">
        <v>877</v>
      </c>
      <c r="AV894" s="75">
        <f t="shared" ca="1" si="123"/>
        <v>0.86734032362758939</v>
      </c>
      <c r="AW894" s="75">
        <f t="shared" ca="1" si="124"/>
        <v>42.939332333912894</v>
      </c>
      <c r="AX894" s="75">
        <f t="shared" ca="1" si="125"/>
        <v>34.073257176305027</v>
      </c>
      <c r="AY894" s="75">
        <v>27.967886608752327</v>
      </c>
      <c r="AZ894" s="75">
        <v>23.117080214796449</v>
      </c>
    </row>
    <row r="895" spans="1:52" x14ac:dyDescent="0.25">
      <c r="A895" s="1">
        <v>842</v>
      </c>
      <c r="B895" s="62">
        <f t="shared" ca="1" si="126"/>
        <v>0.59087338906907105</v>
      </c>
      <c r="C895" s="75">
        <f t="shared" ca="1" si="127"/>
        <v>40.174029211573952</v>
      </c>
      <c r="D895" s="75">
        <v>43.065960271100359</v>
      </c>
      <c r="E895" s="75">
        <f t="shared" ca="1" si="128"/>
        <v>22.728960022295556</v>
      </c>
      <c r="F895" s="75">
        <v>37.265302182895404</v>
      </c>
      <c r="AU895" s="1">
        <v>878</v>
      </c>
      <c r="AV895" s="75">
        <f t="shared" ca="1" si="123"/>
        <v>0.77451993821952048</v>
      </c>
      <c r="AW895" s="75">
        <f t="shared" ca="1" si="124"/>
        <v>41.40204432231657</v>
      </c>
      <c r="AX895" s="75">
        <f t="shared" ca="1" si="125"/>
        <v>30.754577731691082</v>
      </c>
      <c r="AY895" s="75">
        <v>31.919213230934709</v>
      </c>
      <c r="AZ895" s="75">
        <v>20.040536843442773</v>
      </c>
    </row>
    <row r="896" spans="1:52" x14ac:dyDescent="0.25">
      <c r="A896" s="1">
        <v>843</v>
      </c>
      <c r="B896" s="62">
        <f t="shared" ca="1" si="126"/>
        <v>0.32319255088821941</v>
      </c>
      <c r="C896" s="75">
        <f t="shared" ca="1" si="127"/>
        <v>35.587725488436433</v>
      </c>
      <c r="D896" s="75">
        <v>31.176269465155691</v>
      </c>
      <c r="E896" s="75">
        <f t="shared" ca="1" si="128"/>
        <v>18.6603723425829</v>
      </c>
      <c r="F896" s="75">
        <v>22.298876111352616</v>
      </c>
      <c r="AU896" s="1">
        <v>879</v>
      </c>
      <c r="AV896" s="75">
        <f t="shared" ca="1" si="123"/>
        <v>0.99690955799395797</v>
      </c>
      <c r="AW896" s="75">
        <f t="shared" ca="1" si="124"/>
        <v>44.953607498839972</v>
      </c>
      <c r="AX896" s="75">
        <f t="shared" ca="1" si="125"/>
        <v>43.332247678629159</v>
      </c>
      <c r="AY896" s="75">
        <v>19.676770327940226</v>
      </c>
      <c r="AZ896" s="75">
        <v>28.487250355507541</v>
      </c>
    </row>
    <row r="897" spans="1:52" x14ac:dyDescent="0.25">
      <c r="A897" s="1">
        <v>844</v>
      </c>
      <c r="B897" s="62">
        <f t="shared" ca="1" si="126"/>
        <v>5.5738839151266095E-2</v>
      </c>
      <c r="C897" s="75">
        <f t="shared" ca="1" si="127"/>
        <v>26.459717047868853</v>
      </c>
      <c r="D897" s="75">
        <v>35.481301201699104</v>
      </c>
      <c r="E897" s="75">
        <f t="shared" ca="1" si="128"/>
        <v>15.568077563790176</v>
      </c>
      <c r="F897" s="75">
        <v>17.479722237733025</v>
      </c>
      <c r="AU897" s="1">
        <v>880</v>
      </c>
      <c r="AV897" s="75">
        <f t="shared" ca="1" si="123"/>
        <v>0.62459420019641432</v>
      </c>
      <c r="AW897" s="75">
        <f t="shared" ca="1" si="124"/>
        <v>38.709381691152828</v>
      </c>
      <c r="AX897" s="75">
        <f t="shared" ca="1" si="125"/>
        <v>26.618889592213772</v>
      </c>
      <c r="AY897" s="75">
        <v>41.964237410232315</v>
      </c>
      <c r="AZ897" s="75">
        <v>26.152065457041598</v>
      </c>
    </row>
    <row r="898" spans="1:52" x14ac:dyDescent="0.25">
      <c r="A898" s="1">
        <v>845</v>
      </c>
      <c r="B898" s="62">
        <f t="shared" ca="1" si="126"/>
        <v>0.80119063476975172</v>
      </c>
      <c r="C898" s="75">
        <f t="shared" ca="1" si="127"/>
        <v>42.863342245835291</v>
      </c>
      <c r="D898" s="75">
        <v>27.494275460029712</v>
      </c>
      <c r="E898" s="75">
        <f t="shared" ca="1" si="128"/>
        <v>27.490777257321746</v>
      </c>
      <c r="F898" s="75">
        <v>19.501555818224901</v>
      </c>
      <c r="AU898" s="1">
        <v>881</v>
      </c>
      <c r="AV898" s="75">
        <f t="shared" ca="1" si="123"/>
        <v>0.9192152427623751</v>
      </c>
      <c r="AW898" s="75">
        <f t="shared" ca="1" si="124"/>
        <v>43.762714031991791</v>
      </c>
      <c r="AX898" s="75">
        <f t="shared" ca="1" si="125"/>
        <v>36.473202153571222</v>
      </c>
      <c r="AY898" s="75">
        <v>43.822202306694564</v>
      </c>
      <c r="AZ898" s="75">
        <v>24.721940407613776</v>
      </c>
    </row>
    <row r="899" spans="1:52" x14ac:dyDescent="0.25">
      <c r="A899" s="1">
        <v>846</v>
      </c>
      <c r="B899" s="62">
        <f t="shared" ca="1" si="126"/>
        <v>0.81746224855603755</v>
      </c>
      <c r="C899" s="75">
        <f t="shared" ca="1" si="127"/>
        <v>43.050707735364682</v>
      </c>
      <c r="D899" s="75">
        <v>43.70006291101047</v>
      </c>
      <c r="E899" s="75">
        <f t="shared" ca="1" si="128"/>
        <v>27.982118827316537</v>
      </c>
      <c r="F899" s="75">
        <v>17.080157705357202</v>
      </c>
      <c r="AU899" s="1">
        <v>882</v>
      </c>
      <c r="AV899" s="75">
        <f t="shared" ca="1" si="123"/>
        <v>0.68268817024043771</v>
      </c>
      <c r="AW899" s="75">
        <f t="shared" ca="1" si="124"/>
        <v>39.78748380163654</v>
      </c>
      <c r="AX899" s="75">
        <f t="shared" ca="1" si="125"/>
        <v>28.100868460669169</v>
      </c>
      <c r="AY899" s="75">
        <v>27.273233811444477</v>
      </c>
      <c r="AZ899" s="75">
        <v>28.671209905563085</v>
      </c>
    </row>
    <row r="900" spans="1:52" x14ac:dyDescent="0.25">
      <c r="A900" s="1">
        <v>847</v>
      </c>
      <c r="B900" s="62">
        <f t="shared" ca="1" si="126"/>
        <v>0.33195076942893476</v>
      </c>
      <c r="C900" s="75">
        <f t="shared" ca="1" si="127"/>
        <v>35.772039890079625</v>
      </c>
      <c r="D900" s="75">
        <v>34.253704084225078</v>
      </c>
      <c r="E900" s="75">
        <f t="shared" ca="1" si="128"/>
        <v>18.774481854986121</v>
      </c>
      <c r="F900" s="75">
        <v>20.767627723475709</v>
      </c>
      <c r="AU900" s="1">
        <v>883</v>
      </c>
      <c r="AV900" s="75">
        <f t="shared" ca="1" si="123"/>
        <v>0.42214620214879583</v>
      </c>
      <c r="AW900" s="75">
        <f t="shared" ca="1" si="124"/>
        <v>34.491833724252736</v>
      </c>
      <c r="AX900" s="75">
        <f t="shared" ca="1" si="125"/>
        <v>22.194991382021279</v>
      </c>
      <c r="AY900" s="75">
        <v>25.470976806206181</v>
      </c>
      <c r="AZ900" s="75">
        <v>25.711080669874146</v>
      </c>
    </row>
    <row r="901" spans="1:52" x14ac:dyDescent="0.25">
      <c r="A901" s="1">
        <v>848</v>
      </c>
      <c r="B901" s="62">
        <f t="shared" ca="1" si="126"/>
        <v>0.94409652582154446</v>
      </c>
      <c r="C901" s="75">
        <f t="shared" ca="1" si="127"/>
        <v>44.430211819419398</v>
      </c>
      <c r="D901" s="75">
        <v>42.901594513942754</v>
      </c>
      <c r="E901" s="75">
        <f t="shared" ca="1" si="128"/>
        <v>33.529011240734462</v>
      </c>
      <c r="F901" s="75">
        <v>29.476847317496674</v>
      </c>
      <c r="AU901" s="1">
        <v>884</v>
      </c>
      <c r="AV901" s="75">
        <f t="shared" ca="1" si="123"/>
        <v>0.47750101545987178</v>
      </c>
      <c r="AW901" s="75">
        <f t="shared" ca="1" si="124"/>
        <v>35.730434484445439</v>
      </c>
      <c r="AX901" s="75">
        <f t="shared" ca="1" si="125"/>
        <v>23.31477263005722</v>
      </c>
      <c r="AY901" s="75">
        <v>41.411950325650963</v>
      </c>
      <c r="AZ901" s="75">
        <v>19.825587224753559</v>
      </c>
    </row>
    <row r="902" spans="1:52" x14ac:dyDescent="0.25">
      <c r="A902" s="1">
        <v>849</v>
      </c>
      <c r="B902" s="62">
        <f t="shared" ca="1" si="126"/>
        <v>0.95947953990935109</v>
      </c>
      <c r="C902" s="75">
        <f t="shared" ca="1" si="127"/>
        <v>44.589195737842751</v>
      </c>
      <c r="D902" s="75">
        <v>43.434581004767679</v>
      </c>
      <c r="E902" s="75">
        <f t="shared" ca="1" si="128"/>
        <v>34.695837223369253</v>
      </c>
      <c r="F902" s="75">
        <v>17.050063382613924</v>
      </c>
      <c r="AU902" s="1">
        <v>885</v>
      </c>
      <c r="AV902" s="75">
        <f t="shared" ca="1" si="123"/>
        <v>0.45995741806519497</v>
      </c>
      <c r="AW902" s="75">
        <f t="shared" ca="1" si="124"/>
        <v>35.346048173015703</v>
      </c>
      <c r="AX902" s="75">
        <f t="shared" ca="1" si="125"/>
        <v>22.953723131981569</v>
      </c>
      <c r="AY902" s="75">
        <v>33.82156495217837</v>
      </c>
      <c r="AZ902" s="75">
        <v>18.367579540520786</v>
      </c>
    </row>
    <row r="903" spans="1:52" x14ac:dyDescent="0.25">
      <c r="A903" s="1">
        <v>850</v>
      </c>
      <c r="B903" s="62">
        <f t="shared" ca="1" si="126"/>
        <v>1.599746894733578E-2</v>
      </c>
      <c r="C903" s="75">
        <f t="shared" ca="1" si="127"/>
        <v>22.559127662532021</v>
      </c>
      <c r="D903" s="75">
        <v>41.912442317110667</v>
      </c>
      <c r="E903" s="75">
        <f t="shared" ca="1" si="128"/>
        <v>15.160835416253121</v>
      </c>
      <c r="F903" s="75">
        <v>22.871045817973908</v>
      </c>
      <c r="AU903" s="1">
        <v>886</v>
      </c>
      <c r="AV903" s="75">
        <f t="shared" ca="1" si="123"/>
        <v>0.36155370697704758</v>
      </c>
      <c r="AW903" s="75">
        <f t="shared" ca="1" si="124"/>
        <v>33.038800854805814</v>
      </c>
      <c r="AX903" s="75">
        <f t="shared" ca="1" si="125"/>
        <v>21.029149708017087</v>
      </c>
      <c r="AY903" s="75">
        <v>44.307329372510324</v>
      </c>
      <c r="AZ903" s="75">
        <v>23.245038368260687</v>
      </c>
    </row>
    <row r="904" spans="1:52" x14ac:dyDescent="0.25">
      <c r="A904" s="1">
        <v>851</v>
      </c>
      <c r="B904" s="62">
        <f t="shared" ca="1" si="126"/>
        <v>0.41210220718935986</v>
      </c>
      <c r="C904" s="75">
        <f t="shared" ca="1" si="127"/>
        <v>37.324902365567723</v>
      </c>
      <c r="D904" s="75">
        <v>37.592821259814301</v>
      </c>
      <c r="E904" s="75">
        <f t="shared" ca="1" si="128"/>
        <v>19.868300129398257</v>
      </c>
      <c r="F904" s="75">
        <v>36.764018892140285</v>
      </c>
      <c r="AU904" s="1">
        <v>887</v>
      </c>
      <c r="AV904" s="75">
        <f t="shared" ca="1" si="123"/>
        <v>0.60081420673801289</v>
      </c>
      <c r="AW904" s="75">
        <f t="shared" ca="1" si="124"/>
        <v>38.253661777539719</v>
      </c>
      <c r="AX904" s="75">
        <f t="shared" ca="1" si="125"/>
        <v>26.045654484108706</v>
      </c>
      <c r="AY904" s="75">
        <v>29.959201761855926</v>
      </c>
      <c r="AZ904" s="75">
        <v>21.536081326289086</v>
      </c>
    </row>
    <row r="905" spans="1:52" x14ac:dyDescent="0.25">
      <c r="A905" s="1">
        <v>852</v>
      </c>
      <c r="B905" s="62">
        <f t="shared" ca="1" si="126"/>
        <v>0.18982169672333848</v>
      </c>
      <c r="C905" s="75">
        <f t="shared" ca="1" si="127"/>
        <v>32.241294563142453</v>
      </c>
      <c r="D905" s="75">
        <v>34.711487610763641</v>
      </c>
      <c r="E905" s="75">
        <f t="shared" ca="1" si="128"/>
        <v>17.032855634971796</v>
      </c>
      <c r="F905" s="75">
        <v>20.7125473897474</v>
      </c>
      <c r="AU905" s="1">
        <v>888</v>
      </c>
      <c r="AV905" s="75">
        <f t="shared" ca="1" si="123"/>
        <v>3.9577606434671009E-2</v>
      </c>
      <c r="AW905" s="75">
        <f t="shared" ca="1" si="124"/>
        <v>20.968236405438706</v>
      </c>
      <c r="AX905" s="75">
        <f t="shared" ca="1" si="125"/>
        <v>15.599657243345003</v>
      </c>
      <c r="AY905" s="75">
        <v>29.017232515651671</v>
      </c>
      <c r="AZ905" s="75">
        <v>18.15215129413426</v>
      </c>
    </row>
    <row r="906" spans="1:52" x14ac:dyDescent="0.25">
      <c r="A906" s="1">
        <v>853</v>
      </c>
      <c r="B906" s="62">
        <f t="shared" ca="1" si="126"/>
        <v>0.60150427583961952</v>
      </c>
      <c r="C906" s="75">
        <f t="shared" ca="1" si="127"/>
        <v>40.324108234804299</v>
      </c>
      <c r="D906" s="75">
        <v>37.194086314157104</v>
      </c>
      <c r="E906" s="75">
        <f t="shared" ca="1" si="128"/>
        <v>22.92355481377</v>
      </c>
      <c r="F906" s="75">
        <v>20.040949083493881</v>
      </c>
      <c r="AU906" s="1">
        <v>889</v>
      </c>
      <c r="AV906" s="75">
        <f t="shared" ca="1" si="123"/>
        <v>0.85983967865183009</v>
      </c>
      <c r="AW906" s="75">
        <f t="shared" ca="1" si="124"/>
        <v>42.818262181283842</v>
      </c>
      <c r="AX906" s="75">
        <f t="shared" ca="1" si="125"/>
        <v>33.76860252625022</v>
      </c>
      <c r="AY906" s="75">
        <v>43.264412583496394</v>
      </c>
      <c r="AZ906" s="75">
        <v>31.936570579338394</v>
      </c>
    </row>
    <row r="907" spans="1:52" x14ac:dyDescent="0.25">
      <c r="A907" s="1">
        <v>854</v>
      </c>
      <c r="B907" s="62">
        <f t="shared" ca="1" si="126"/>
        <v>0.43610793741221876</v>
      </c>
      <c r="C907" s="75">
        <f t="shared" ca="1" si="127"/>
        <v>37.750236642149773</v>
      </c>
      <c r="D907" s="75">
        <v>43.317492609637412</v>
      </c>
      <c r="E907" s="75">
        <f t="shared" ca="1" si="128"/>
        <v>20.215133620704176</v>
      </c>
      <c r="F907" s="75">
        <v>20.202822181068399</v>
      </c>
      <c r="AU907" s="1">
        <v>890</v>
      </c>
      <c r="AV907" s="75">
        <f t="shared" ca="1" si="123"/>
        <v>9.3442443201846248E-2</v>
      </c>
      <c r="AW907" s="75">
        <f t="shared" ca="1" si="124"/>
        <v>24.170507013336916</v>
      </c>
      <c r="AX907" s="75">
        <f t="shared" ca="1" si="125"/>
        <v>16.436005161771604</v>
      </c>
      <c r="AY907" s="75">
        <v>41.134788199012249</v>
      </c>
      <c r="AZ907" s="75">
        <v>18.029863501481529</v>
      </c>
    </row>
    <row r="908" spans="1:52" x14ac:dyDescent="0.25">
      <c r="A908" s="1">
        <v>855</v>
      </c>
      <c r="B908" s="62">
        <f t="shared" ca="1" si="126"/>
        <v>0.46330470629733034</v>
      </c>
      <c r="C908" s="75">
        <f t="shared" ca="1" si="127"/>
        <v>38.213653198918649</v>
      </c>
      <c r="D908" s="75">
        <v>43.557675228623793</v>
      </c>
      <c r="E908" s="75">
        <f t="shared" ca="1" si="128"/>
        <v>20.620178753213651</v>
      </c>
      <c r="F908" s="75">
        <v>31.941119710545429</v>
      </c>
      <c r="AU908" s="1">
        <v>891</v>
      </c>
      <c r="AV908" s="75">
        <f t="shared" ca="1" si="123"/>
        <v>0.10199463581392154</v>
      </c>
      <c r="AW908" s="75">
        <f t="shared" ca="1" si="124"/>
        <v>24.580979711518516</v>
      </c>
      <c r="AX908" s="75">
        <f t="shared" ca="1" si="125"/>
        <v>16.571056513344175</v>
      </c>
      <c r="AY908" s="75">
        <v>43.452476393520001</v>
      </c>
      <c r="AZ908" s="75">
        <v>40.472412273934602</v>
      </c>
    </row>
    <row r="909" spans="1:52" x14ac:dyDescent="0.25">
      <c r="A909" s="1">
        <v>856</v>
      </c>
      <c r="B909" s="62">
        <f t="shared" ca="1" si="126"/>
        <v>0.79791873752855946</v>
      </c>
      <c r="C909" s="75">
        <f t="shared" ca="1" si="127"/>
        <v>42.825361116241687</v>
      </c>
      <c r="D909" s="75">
        <v>42.49632844169389</v>
      </c>
      <c r="E909" s="75">
        <f t="shared" ca="1" si="128"/>
        <v>27.395246972062004</v>
      </c>
      <c r="F909" s="75">
        <v>16.065401334786134</v>
      </c>
      <c r="AU909" s="1">
        <v>892</v>
      </c>
      <c r="AV909" s="75">
        <f t="shared" ca="1" si="123"/>
        <v>0.60630085152619306</v>
      </c>
      <c r="AW909" s="75">
        <f t="shared" ca="1" si="124"/>
        <v>38.35959687951771</v>
      </c>
      <c r="AX909" s="75">
        <f t="shared" ca="1" si="125"/>
        <v>26.176365026211695</v>
      </c>
      <c r="AY909" s="75">
        <v>33.310091302926367</v>
      </c>
      <c r="AZ909" s="75">
        <v>30.497233095749337</v>
      </c>
    </row>
    <row r="910" spans="1:52" x14ac:dyDescent="0.25">
      <c r="A910" s="1">
        <v>857</v>
      </c>
      <c r="B910" s="62">
        <f t="shared" ca="1" si="126"/>
        <v>0.59843949780049044</v>
      </c>
      <c r="C910" s="75">
        <f t="shared" ca="1" si="127"/>
        <v>40.281024605115817</v>
      </c>
      <c r="D910" s="75">
        <v>29.872080679322501</v>
      </c>
      <c r="E910" s="75">
        <f t="shared" ca="1" si="128"/>
        <v>22.867103611202783</v>
      </c>
      <c r="F910" s="75">
        <v>22.968159834307492</v>
      </c>
      <c r="AU910" s="1">
        <v>893</v>
      </c>
      <c r="AV910" s="75">
        <f t="shared" ca="1" si="123"/>
        <v>0.33592921776451767</v>
      </c>
      <c r="AW910" s="75">
        <f t="shared" ca="1" si="124"/>
        <v>32.387820334592433</v>
      </c>
      <c r="AX910" s="75">
        <f t="shared" ca="1" si="125"/>
        <v>20.55283852853395</v>
      </c>
      <c r="AY910" s="75">
        <v>34.454927016292672</v>
      </c>
      <c r="AZ910" s="75">
        <v>16.614353589162317</v>
      </c>
    </row>
    <row r="911" spans="1:52" x14ac:dyDescent="0.25">
      <c r="A911" s="1">
        <v>858</v>
      </c>
      <c r="B911" s="62">
        <f t="shared" ca="1" si="126"/>
        <v>0.16763932913756607</v>
      </c>
      <c r="C911" s="75">
        <f t="shared" ca="1" si="127"/>
        <v>31.541690576182027</v>
      </c>
      <c r="D911" s="75">
        <v>43.686671891019131</v>
      </c>
      <c r="E911" s="75">
        <f t="shared" ca="1" si="128"/>
        <v>16.779907134873923</v>
      </c>
      <c r="F911" s="75">
        <v>25.295491287719706</v>
      </c>
      <c r="AU911" s="1">
        <v>894</v>
      </c>
      <c r="AV911" s="75">
        <f t="shared" ca="1" si="123"/>
        <v>0.54464061030857003</v>
      </c>
      <c r="AW911" s="75">
        <f t="shared" ca="1" si="124"/>
        <v>37.13993110372553</v>
      </c>
      <c r="AX911" s="75">
        <f t="shared" ca="1" si="125"/>
        <v>24.755903311772911</v>
      </c>
      <c r="AY911" s="75">
        <v>37.165613931620584</v>
      </c>
      <c r="AZ911" s="75">
        <v>39.165856326847376</v>
      </c>
    </row>
    <row r="912" spans="1:52" x14ac:dyDescent="0.25">
      <c r="A912" s="1">
        <v>859</v>
      </c>
      <c r="B912" s="62">
        <f t="shared" ca="1" si="126"/>
        <v>0.6069436038112298</v>
      </c>
      <c r="C912" s="75">
        <f t="shared" ca="1" si="127"/>
        <v>40.400213538465174</v>
      </c>
      <c r="D912" s="75">
        <v>35.995967898560593</v>
      </c>
      <c r="E912" s="75">
        <f t="shared" ca="1" si="128"/>
        <v>23.02446059050974</v>
      </c>
      <c r="F912" s="75">
        <v>21.741629241543208</v>
      </c>
      <c r="AU912" s="1">
        <v>895</v>
      </c>
      <c r="AV912" s="75">
        <f t="shared" ca="1" si="123"/>
        <v>0.78916387534804899</v>
      </c>
      <c r="AW912" s="75">
        <f t="shared" ca="1" si="124"/>
        <v>41.650468810383884</v>
      </c>
      <c r="AX912" s="75">
        <f t="shared" ca="1" si="125"/>
        <v>31.224931499743608</v>
      </c>
      <c r="AY912" s="75">
        <v>16.60811224720743</v>
      </c>
      <c r="AZ912" s="75">
        <v>33.350499099977071</v>
      </c>
    </row>
    <row r="913" spans="1:52" x14ac:dyDescent="0.25">
      <c r="A913" s="1">
        <v>860</v>
      </c>
      <c r="B913" s="62">
        <f t="shared" ca="1" si="126"/>
        <v>0.16900051318217568</v>
      </c>
      <c r="C913" s="75">
        <f t="shared" ca="1" si="127"/>
        <v>31.586341229591742</v>
      </c>
      <c r="D913" s="75">
        <v>33.454991192383964</v>
      </c>
      <c r="E913" s="75">
        <f t="shared" ca="1" si="128"/>
        <v>16.795298579031421</v>
      </c>
      <c r="F913" s="75">
        <v>27.649048256539494</v>
      </c>
      <c r="AU913" s="1">
        <v>896</v>
      </c>
      <c r="AV913" s="75">
        <f t="shared" ca="1" si="123"/>
        <v>0.52707247522609124</v>
      </c>
      <c r="AW913" s="75">
        <f t="shared" ca="1" si="124"/>
        <v>36.779927173971039</v>
      </c>
      <c r="AX913" s="75">
        <f t="shared" ca="1" si="125"/>
        <v>24.369082126659563</v>
      </c>
      <c r="AY913" s="75">
        <v>41.703134290092017</v>
      </c>
      <c r="AZ913" s="75">
        <v>29.699512444578971</v>
      </c>
    </row>
    <row r="914" spans="1:52" x14ac:dyDescent="0.25">
      <c r="A914" s="1">
        <v>861</v>
      </c>
      <c r="B914" s="62">
        <f t="shared" ca="1" si="126"/>
        <v>3.564298945191724E-3</v>
      </c>
      <c r="C914" s="75">
        <f t="shared" ca="1" si="127"/>
        <v>19.582607153884382</v>
      </c>
      <c r="D914" s="75">
        <v>37.498333065729156</v>
      </c>
      <c r="E914" s="75">
        <f t="shared" ca="1" si="128"/>
        <v>15.035685420929862</v>
      </c>
      <c r="F914" s="75">
        <v>18.366053601057757</v>
      </c>
      <c r="AU914" s="1">
        <v>897</v>
      </c>
      <c r="AV914" s="75">
        <f t="shared" ca="1" si="123"/>
        <v>0.8654743973145681</v>
      </c>
      <c r="AW914" s="75">
        <f t="shared" ca="1" si="124"/>
        <v>42.909262935145946</v>
      </c>
      <c r="AX914" s="75">
        <f t="shared" ca="1" si="125"/>
        <v>33.996680391041586</v>
      </c>
      <c r="AY914" s="75">
        <v>43.226808341544995</v>
      </c>
      <c r="AZ914" s="75">
        <v>31.288299581772421</v>
      </c>
    </row>
    <row r="915" spans="1:52" x14ac:dyDescent="0.25">
      <c r="A915" s="1">
        <v>862</v>
      </c>
      <c r="B915" s="62">
        <f t="shared" ca="1" si="126"/>
        <v>3.0285625175069941E-2</v>
      </c>
      <c r="C915" s="75">
        <f t="shared" ca="1" si="127"/>
        <v>24.35118758582216</v>
      </c>
      <c r="D915" s="75">
        <v>44.93396359979134</v>
      </c>
      <c r="E915" s="75">
        <f t="shared" ca="1" si="128"/>
        <v>15.305966152745984</v>
      </c>
      <c r="F915" s="75">
        <v>22.066310878041531</v>
      </c>
      <c r="AU915" s="1">
        <v>898</v>
      </c>
      <c r="AV915" s="75">
        <f t="shared" ref="AV915:AV978" ca="1" si="129">RAND()</f>
        <v>0.28498036383956526</v>
      </c>
      <c r="AW915" s="75">
        <f t="shared" ref="AW915:AW978" ca="1" si="130">$R$2+($R$3-$R$2)*SQRT(AV915)</f>
        <v>31.015065640065568</v>
      </c>
      <c r="AX915" s="75">
        <f t="shared" ref="AX915:AX978" ca="1" si="131">$R$3-($R$3-$R$2)*SQRT(1-AV915)</f>
        <v>19.632349881307665</v>
      </c>
      <c r="AY915" s="75">
        <v>32.309007127044438</v>
      </c>
      <c r="AZ915" s="75">
        <v>29.485935347264554</v>
      </c>
    </row>
    <row r="916" spans="1:52" x14ac:dyDescent="0.25">
      <c r="A916" s="1">
        <v>863</v>
      </c>
      <c r="B916" s="62">
        <f t="shared" ca="1" si="126"/>
        <v>0.66638778384986463</v>
      </c>
      <c r="C916" s="75">
        <f t="shared" ca="1" si="127"/>
        <v>41.203759033685373</v>
      </c>
      <c r="D916" s="75">
        <v>39.946741946274997</v>
      </c>
      <c r="E916" s="75">
        <f t="shared" ca="1" si="128"/>
        <v>24.193362390170051</v>
      </c>
      <c r="F916" s="75">
        <v>24.726576856904817</v>
      </c>
      <c r="AU916" s="1">
        <v>899</v>
      </c>
      <c r="AV916" s="75">
        <f t="shared" ca="1" si="129"/>
        <v>8.4758817673929787E-2</v>
      </c>
      <c r="AW916" s="75">
        <f t="shared" ca="1" si="130"/>
        <v>23.734010299200293</v>
      </c>
      <c r="AX916" s="75">
        <f t="shared" ca="1" si="131"/>
        <v>16.299528503986849</v>
      </c>
      <c r="AY916" s="75">
        <v>24.77898957333651</v>
      </c>
      <c r="AZ916" s="75">
        <v>29.159460494602715</v>
      </c>
    </row>
    <row r="917" spans="1:52" x14ac:dyDescent="0.25">
      <c r="A917" s="1">
        <v>864</v>
      </c>
      <c r="B917" s="62">
        <f t="shared" ca="1" si="126"/>
        <v>0.28683572412395886</v>
      </c>
      <c r="C917" s="75">
        <f t="shared" ca="1" si="127"/>
        <v>34.784830532718573</v>
      </c>
      <c r="D917" s="75">
        <v>29.343649814976114</v>
      </c>
      <c r="E917" s="75">
        <f t="shared" ca="1" si="128"/>
        <v>18.196935706877461</v>
      </c>
      <c r="F917" s="75">
        <v>16.007868932806169</v>
      </c>
      <c r="AU917" s="1">
        <v>900</v>
      </c>
      <c r="AV917" s="75">
        <f t="shared" ca="1" si="129"/>
        <v>0.78738140495223519</v>
      </c>
      <c r="AW917" s="75">
        <f t="shared" ca="1" si="130"/>
        <v>41.620354326285963</v>
      </c>
      <c r="AX917" s="75">
        <f t="shared" ca="1" si="131"/>
        <v>31.166824820635419</v>
      </c>
      <c r="AY917" s="75">
        <v>44.186195658878617</v>
      </c>
      <c r="AZ917" s="75">
        <v>20.027451327916779</v>
      </c>
    </row>
    <row r="918" spans="1:52" x14ac:dyDescent="0.25">
      <c r="A918" s="1">
        <v>865</v>
      </c>
      <c r="B918" s="62">
        <f t="shared" ca="1" si="126"/>
        <v>0.22476658335843192</v>
      </c>
      <c r="C918" s="75">
        <f t="shared" ca="1" si="127"/>
        <v>33.24029408281995</v>
      </c>
      <c r="D918" s="75">
        <v>31.35905401355301</v>
      </c>
      <c r="E918" s="75">
        <f t="shared" ca="1" si="128"/>
        <v>17.440875527439275</v>
      </c>
      <c r="F918" s="75">
        <v>19.834360920749404</v>
      </c>
      <c r="AU918" s="1">
        <v>901</v>
      </c>
      <c r="AV918" s="75">
        <f t="shared" ca="1" si="129"/>
        <v>0.29283813375407808</v>
      </c>
      <c r="AW918" s="75">
        <f t="shared" ca="1" si="130"/>
        <v>31.23435617382686</v>
      </c>
      <c r="AX918" s="75">
        <f t="shared" ca="1" si="131"/>
        <v>19.772124948356634</v>
      </c>
      <c r="AY918" s="75">
        <v>39.09148650168531</v>
      </c>
      <c r="AZ918" s="75">
        <v>31.449003694711731</v>
      </c>
    </row>
    <row r="919" spans="1:52" x14ac:dyDescent="0.25">
      <c r="A919" s="1">
        <v>866</v>
      </c>
      <c r="B919" s="62">
        <f t="shared" ca="1" si="126"/>
        <v>0.42315134016294342</v>
      </c>
      <c r="C919" s="75">
        <f t="shared" ca="1" si="127"/>
        <v>37.522667647572476</v>
      </c>
      <c r="D919" s="75">
        <v>23.97041956573069</v>
      </c>
      <c r="E919" s="75">
        <f t="shared" ca="1" si="128"/>
        <v>20.026741225206088</v>
      </c>
      <c r="F919" s="75">
        <v>28.533393553005382</v>
      </c>
      <c r="AU919" s="1">
        <v>902</v>
      </c>
      <c r="AV919" s="75">
        <f t="shared" ca="1" si="129"/>
        <v>0.52630894123905458</v>
      </c>
      <c r="AW919" s="75">
        <f t="shared" ca="1" si="130"/>
        <v>36.764145908239755</v>
      </c>
      <c r="AX919" s="75">
        <f t="shared" ca="1" si="131"/>
        <v>24.352434698375433</v>
      </c>
      <c r="AY919" s="75">
        <v>26.357057914904644</v>
      </c>
      <c r="AZ919" s="75">
        <v>22.403176734338874</v>
      </c>
    </row>
    <row r="920" spans="1:52" x14ac:dyDescent="0.25">
      <c r="A920" s="1">
        <v>867</v>
      </c>
      <c r="B920" s="62">
        <f t="shared" ca="1" si="126"/>
        <v>0.96418742160029924</v>
      </c>
      <c r="C920" s="75">
        <f t="shared" ca="1" si="127"/>
        <v>44.637511936903039</v>
      </c>
      <c r="D920" s="75">
        <v>44.227600700680114</v>
      </c>
      <c r="E920" s="75">
        <f t="shared" ca="1" si="128"/>
        <v>35.111438518691457</v>
      </c>
      <c r="F920" s="75">
        <v>15.762810261640048</v>
      </c>
      <c r="AU920" s="1">
        <v>903</v>
      </c>
      <c r="AV920" s="75">
        <f t="shared" ca="1" si="129"/>
        <v>0.86127967849555065</v>
      </c>
      <c r="AW920" s="75">
        <f t="shared" ca="1" si="130"/>
        <v>42.841546484453687</v>
      </c>
      <c r="AX920" s="75">
        <f t="shared" ca="1" si="131"/>
        <v>33.826446878722756</v>
      </c>
      <c r="AY920" s="75">
        <v>44.508366574273452</v>
      </c>
      <c r="AZ920" s="75">
        <v>16.801341191186498</v>
      </c>
    </row>
    <row r="921" spans="1:52" x14ac:dyDescent="0.25">
      <c r="A921" s="1">
        <v>868</v>
      </c>
      <c r="B921" s="62">
        <f t="shared" ca="1" si="126"/>
        <v>0.59038344406416432</v>
      </c>
      <c r="C921" s="75">
        <f t="shared" ca="1" si="127"/>
        <v>40.16706928823443</v>
      </c>
      <c r="D921" s="75">
        <v>38.046619854675612</v>
      </c>
      <c r="E921" s="75">
        <f t="shared" ca="1" si="128"/>
        <v>22.720073423613488</v>
      </c>
      <c r="F921" s="75">
        <v>21.716391052408927</v>
      </c>
      <c r="AU921" s="1">
        <v>904</v>
      </c>
      <c r="AV921" s="75">
        <f t="shared" ca="1" si="129"/>
        <v>0.15597836849836066</v>
      </c>
      <c r="AW921" s="75">
        <f t="shared" ca="1" si="130"/>
        <v>26.848229051150412</v>
      </c>
      <c r="AX921" s="75">
        <f t="shared" ca="1" si="131"/>
        <v>17.438805026786749</v>
      </c>
      <c r="AY921" s="75">
        <v>33.58634625017875</v>
      </c>
      <c r="AZ921" s="75">
        <v>18.63973072531066</v>
      </c>
    </row>
    <row r="922" spans="1:52" x14ac:dyDescent="0.25">
      <c r="A922" s="1">
        <v>869</v>
      </c>
      <c r="B922" s="62">
        <f t="shared" ca="1" si="126"/>
        <v>0.51936854353457762</v>
      </c>
      <c r="C922" s="75">
        <f t="shared" ca="1" si="127"/>
        <v>39.114585545108937</v>
      </c>
      <c r="D922" s="75">
        <v>44.402098498801642</v>
      </c>
      <c r="E922" s="75">
        <f t="shared" ca="1" si="128"/>
        <v>21.500498381134467</v>
      </c>
      <c r="F922" s="75">
        <v>17.326167065195886</v>
      </c>
      <c r="AU922" s="1">
        <v>905</v>
      </c>
      <c r="AV922" s="75">
        <f t="shared" ca="1" si="129"/>
        <v>6.3096955352244022E-2</v>
      </c>
      <c r="AW922" s="75">
        <f t="shared" ca="1" si="130"/>
        <v>22.535732201785013</v>
      </c>
      <c r="AX922" s="75">
        <f t="shared" ca="1" si="131"/>
        <v>15.961874368634252</v>
      </c>
      <c r="AY922" s="75">
        <v>25.19468897524224</v>
      </c>
      <c r="AZ922" s="75">
        <v>23.051979142436181</v>
      </c>
    </row>
    <row r="923" spans="1:52" x14ac:dyDescent="0.25">
      <c r="A923" s="1">
        <v>870</v>
      </c>
      <c r="B923" s="62">
        <f t="shared" ca="1" si="126"/>
        <v>0.18244775837011107</v>
      </c>
      <c r="C923" s="75">
        <f t="shared" ca="1" si="127"/>
        <v>32.015084046838552</v>
      </c>
      <c r="D923" s="75">
        <v>35.416279567031083</v>
      </c>
      <c r="E923" s="75">
        <f t="shared" ca="1" si="128"/>
        <v>16.948262950320032</v>
      </c>
      <c r="F923" s="75">
        <v>22.907396255880126</v>
      </c>
      <c r="AU923" s="1">
        <v>906</v>
      </c>
      <c r="AV923" s="75">
        <f t="shared" ca="1" si="129"/>
        <v>0.89055661129570285</v>
      </c>
      <c r="AW923" s="75">
        <f t="shared" ca="1" si="130"/>
        <v>43.310792114777229</v>
      </c>
      <c r="AX923" s="75">
        <f t="shared" ca="1" si="131"/>
        <v>35.07533124815405</v>
      </c>
      <c r="AY923" s="75">
        <v>40.865313375378733</v>
      </c>
      <c r="AZ923" s="75">
        <v>20.377885028969029</v>
      </c>
    </row>
    <row r="924" spans="1:52" x14ac:dyDescent="0.25">
      <c r="A924" s="1">
        <v>871</v>
      </c>
      <c r="B924" s="62">
        <f t="shared" ca="1" si="126"/>
        <v>0.663573946509596</v>
      </c>
      <c r="C924" s="75">
        <f t="shared" ca="1" si="127"/>
        <v>41.166825013452907</v>
      </c>
      <c r="D924" s="75">
        <v>39.537188370020871</v>
      </c>
      <c r="E924" s="75">
        <f t="shared" ca="1" si="128"/>
        <v>24.135028536876096</v>
      </c>
      <c r="F924" s="75">
        <v>30.59166398404226</v>
      </c>
      <c r="AU924" s="1">
        <v>907</v>
      </c>
      <c r="AV924" s="75">
        <f t="shared" ca="1" si="129"/>
        <v>0.14159684262088024</v>
      </c>
      <c r="AW924" s="75">
        <f t="shared" ca="1" si="130"/>
        <v>26.2888067730293</v>
      </c>
      <c r="AX924" s="75">
        <f t="shared" ca="1" si="131"/>
        <v>17.204985309570212</v>
      </c>
      <c r="AY924" s="75">
        <v>22.986633205394138</v>
      </c>
      <c r="AZ924" s="75">
        <v>41.778792273340287</v>
      </c>
    </row>
    <row r="925" spans="1:52" x14ac:dyDescent="0.25">
      <c r="A925" s="1">
        <v>872</v>
      </c>
      <c r="B925" s="62">
        <f t="shared" ca="1" si="126"/>
        <v>0.83620075790314641</v>
      </c>
      <c r="C925" s="75">
        <f t="shared" ca="1" si="127"/>
        <v>43.263423996117567</v>
      </c>
      <c r="D925" s="75">
        <v>40.006346394725213</v>
      </c>
      <c r="E925" s="75">
        <f t="shared" ca="1" si="128"/>
        <v>28.585592255928695</v>
      </c>
      <c r="F925" s="75">
        <v>18.691598559634613</v>
      </c>
      <c r="AU925" s="1">
        <v>908</v>
      </c>
      <c r="AV925" s="75">
        <f t="shared" ca="1" si="129"/>
        <v>0.418977689157361</v>
      </c>
      <c r="AW925" s="75">
        <f t="shared" ca="1" si="130"/>
        <v>34.418545780815435</v>
      </c>
      <c r="AX925" s="75">
        <f t="shared" ca="1" si="131"/>
        <v>22.132554148782269</v>
      </c>
      <c r="AY925" s="75">
        <v>38.244657625641985</v>
      </c>
      <c r="AZ925" s="75">
        <v>22.16597540479389</v>
      </c>
    </row>
    <row r="926" spans="1:52" x14ac:dyDescent="0.25">
      <c r="A926" s="1">
        <v>873</v>
      </c>
      <c r="B926" s="62">
        <f t="shared" ca="1" si="126"/>
        <v>0.2987980670898428</v>
      </c>
      <c r="C926" s="75">
        <f t="shared" ca="1" si="127"/>
        <v>35.056132154530978</v>
      </c>
      <c r="D926" s="75">
        <v>44.992036493870067</v>
      </c>
      <c r="E926" s="75">
        <f t="shared" ca="1" si="128"/>
        <v>18.347642936132019</v>
      </c>
      <c r="F926" s="75">
        <v>20.194252892104057</v>
      </c>
      <c r="AU926" s="1">
        <v>909</v>
      </c>
      <c r="AV926" s="75">
        <f t="shared" ca="1" si="129"/>
        <v>0.77141620158335111</v>
      </c>
      <c r="AW926" s="75">
        <f t="shared" ca="1" si="130"/>
        <v>41.349090713438599</v>
      </c>
      <c r="AX926" s="75">
        <f t="shared" ca="1" si="131"/>
        <v>30.656868592424317</v>
      </c>
      <c r="AY926" s="75">
        <v>37.966576687503206</v>
      </c>
      <c r="AZ926" s="75">
        <v>17.075069592527601</v>
      </c>
    </row>
    <row r="927" spans="1:52" x14ac:dyDescent="0.25">
      <c r="A927" s="1">
        <v>874</v>
      </c>
      <c r="B927" s="62">
        <f t="shared" ca="1" si="126"/>
        <v>0.36503303223204886</v>
      </c>
      <c r="C927" s="75">
        <f t="shared" ca="1" si="127"/>
        <v>36.440355236228896</v>
      </c>
      <c r="D927" s="75">
        <v>39.711470871867846</v>
      </c>
      <c r="E927" s="75">
        <f t="shared" ca="1" si="128"/>
        <v>19.214733022686364</v>
      </c>
      <c r="F927" s="75">
        <v>24.660134386494807</v>
      </c>
      <c r="AU927" s="1">
        <v>910</v>
      </c>
      <c r="AV927" s="75">
        <f t="shared" ca="1" si="129"/>
        <v>0.27640983119749807</v>
      </c>
      <c r="AW927" s="75">
        <f t="shared" ca="1" si="130"/>
        <v>30.772407808503694</v>
      </c>
      <c r="AX927" s="75">
        <f t="shared" ca="1" si="131"/>
        <v>19.480768978626106</v>
      </c>
      <c r="AY927" s="75">
        <v>36.847236044062157</v>
      </c>
      <c r="AZ927" s="75">
        <v>16.488642345603111</v>
      </c>
    </row>
    <row r="928" spans="1:52" x14ac:dyDescent="0.25">
      <c r="A928" s="1">
        <v>875</v>
      </c>
      <c r="B928" s="62">
        <f t="shared" ca="1" si="126"/>
        <v>0.18013956722536162</v>
      </c>
      <c r="C928" s="75">
        <f t="shared" ca="1" si="127"/>
        <v>31.943025315086921</v>
      </c>
      <c r="D928" s="75">
        <v>39.944197134882096</v>
      </c>
      <c r="E928" s="75">
        <f t="shared" ca="1" si="128"/>
        <v>16.921888313040785</v>
      </c>
      <c r="F928" s="75">
        <v>17.416104037777334</v>
      </c>
      <c r="AU928" s="1">
        <v>911</v>
      </c>
      <c r="AV928" s="75">
        <f t="shared" ca="1" si="129"/>
        <v>0.73525904332819247</v>
      </c>
      <c r="AW928" s="75">
        <f t="shared" ca="1" si="130"/>
        <v>40.724174214061243</v>
      </c>
      <c r="AX928" s="75">
        <f t="shared" ca="1" si="131"/>
        <v>29.564104787715525</v>
      </c>
      <c r="AY928" s="75">
        <v>27.310787323859913</v>
      </c>
      <c r="AZ928" s="75">
        <v>34.5229924443709</v>
      </c>
    </row>
    <row r="929" spans="1:52" x14ac:dyDescent="0.25">
      <c r="A929" s="1">
        <v>876</v>
      </c>
      <c r="B929" s="62">
        <f t="shared" ca="1" si="126"/>
        <v>5.1466076978317066E-2</v>
      </c>
      <c r="C929" s="75">
        <f t="shared" ca="1" si="127"/>
        <v>26.159077055301246</v>
      </c>
      <c r="D929" s="75">
        <v>42.7648920136767</v>
      </c>
      <c r="E929" s="75">
        <f t="shared" ca="1" si="128"/>
        <v>15.523751408778807</v>
      </c>
      <c r="F929" s="75">
        <v>21.627704672981121</v>
      </c>
      <c r="AU929" s="1">
        <v>912</v>
      </c>
      <c r="AV929" s="75">
        <f t="shared" ca="1" si="129"/>
        <v>7.920856412097188E-2</v>
      </c>
      <c r="AW929" s="75">
        <f t="shared" ca="1" si="130"/>
        <v>23.443204824524553</v>
      </c>
      <c r="AX929" s="75">
        <f t="shared" ca="1" si="131"/>
        <v>16.212636586670094</v>
      </c>
      <c r="AY929" s="75">
        <v>19.255824893778467</v>
      </c>
      <c r="AZ929" s="75">
        <v>21.651180955580578</v>
      </c>
    </row>
    <row r="930" spans="1:52" x14ac:dyDescent="0.25">
      <c r="A930" s="1">
        <v>877</v>
      </c>
      <c r="B930" s="62">
        <f t="shared" ca="1" si="126"/>
        <v>0.99141185080393468</v>
      </c>
      <c r="C930" s="75">
        <f t="shared" ca="1" si="127"/>
        <v>44.913871473906525</v>
      </c>
      <c r="D930" s="75">
        <v>41.840202032232213</v>
      </c>
      <c r="E930" s="75">
        <f t="shared" ca="1" si="128"/>
        <v>38.856425701056864</v>
      </c>
      <c r="F930" s="75">
        <v>23.165462216485992</v>
      </c>
      <c r="AU930" s="1">
        <v>913</v>
      </c>
      <c r="AV930" s="75">
        <f t="shared" ca="1" si="129"/>
        <v>0.61140836904206486</v>
      </c>
      <c r="AW930" s="75">
        <f t="shared" ca="1" si="130"/>
        <v>38.457781910015669</v>
      </c>
      <c r="AX930" s="75">
        <f t="shared" ca="1" si="131"/>
        <v>26.298864530137706</v>
      </c>
      <c r="AY930" s="75">
        <v>42.97749079080593</v>
      </c>
      <c r="AZ930" s="75">
        <v>36.822530265591219</v>
      </c>
    </row>
    <row r="931" spans="1:52" x14ac:dyDescent="0.25">
      <c r="A931" s="1">
        <v>878</v>
      </c>
      <c r="B931" s="62">
        <f t="shared" ca="1" si="126"/>
        <v>3.3109645710706181E-2</v>
      </c>
      <c r="C931" s="75">
        <f t="shared" ca="1" si="127"/>
        <v>24.633248553257573</v>
      </c>
      <c r="D931" s="75">
        <v>39.276553924144189</v>
      </c>
      <c r="E931" s="75">
        <f t="shared" ca="1" si="128"/>
        <v>15.33481935543308</v>
      </c>
      <c r="F931" s="75">
        <v>18.935329488701438</v>
      </c>
      <c r="AU931" s="1">
        <v>914</v>
      </c>
      <c r="AV931" s="75">
        <f t="shared" ca="1" si="129"/>
        <v>0.99005108258612051</v>
      </c>
      <c r="AW931" s="75">
        <f t="shared" ca="1" si="130"/>
        <v>44.850393202226144</v>
      </c>
      <c r="AX931" s="75">
        <f t="shared" ca="1" si="131"/>
        <v>42.007672198356012</v>
      </c>
      <c r="AY931" s="75">
        <v>31.899378968571352</v>
      </c>
      <c r="AZ931" s="75">
        <v>34.066268480193756</v>
      </c>
    </row>
    <row r="932" spans="1:52" x14ac:dyDescent="0.25">
      <c r="A932" s="1">
        <v>879</v>
      </c>
      <c r="B932" s="62">
        <f t="shared" ca="1" si="126"/>
        <v>0.75617797870961156</v>
      </c>
      <c r="C932" s="75">
        <f t="shared" ca="1" si="127"/>
        <v>42.331445214267177</v>
      </c>
      <c r="D932" s="75">
        <v>25.992051323604748</v>
      </c>
      <c r="E932" s="75">
        <f t="shared" ca="1" si="128"/>
        <v>26.25815980551365</v>
      </c>
      <c r="F932" s="75">
        <v>29.302755285619263</v>
      </c>
      <c r="AU932" s="1">
        <v>915</v>
      </c>
      <c r="AV932" s="75">
        <f t="shared" ca="1" si="129"/>
        <v>0.20063907044267437</v>
      </c>
      <c r="AW932" s="75">
        <f t="shared" ca="1" si="130"/>
        <v>28.437825843431924</v>
      </c>
      <c r="AX932" s="75">
        <f t="shared" ca="1" si="131"/>
        <v>18.17790394839372</v>
      </c>
      <c r="AY932" s="75">
        <v>32.938145157380141</v>
      </c>
      <c r="AZ932" s="75">
        <v>19.994673104366317</v>
      </c>
    </row>
    <row r="933" spans="1:52" x14ac:dyDescent="0.25">
      <c r="A933" s="1">
        <v>880</v>
      </c>
      <c r="B933" s="62">
        <f t="shared" ca="1" si="126"/>
        <v>0.35370784300874247</v>
      </c>
      <c r="C933" s="75">
        <f t="shared" ca="1" si="127"/>
        <v>36.216292034190403</v>
      </c>
      <c r="D933" s="75">
        <v>42.778140699483956</v>
      </c>
      <c r="E933" s="75">
        <f t="shared" ca="1" si="128"/>
        <v>19.062334613482935</v>
      </c>
      <c r="F933" s="75">
        <v>15.707930788286745</v>
      </c>
      <c r="AU933" s="1">
        <v>916</v>
      </c>
      <c r="AV933" s="75">
        <f t="shared" ca="1" si="129"/>
        <v>2.9173913792723605E-2</v>
      </c>
      <c r="AW933" s="75">
        <f t="shared" ca="1" si="130"/>
        <v>20.124111865821359</v>
      </c>
      <c r="AX933" s="75">
        <f t="shared" ca="1" si="131"/>
        <v>15.440847820234275</v>
      </c>
      <c r="AY933" s="75">
        <v>28.341005646133343</v>
      </c>
      <c r="AZ933" s="75">
        <v>35.101926019926168</v>
      </c>
    </row>
    <row r="934" spans="1:52" x14ac:dyDescent="0.25">
      <c r="A934" s="1">
        <v>881</v>
      </c>
      <c r="B934" s="62">
        <f t="shared" ca="1" si="126"/>
        <v>0.66380026589646202</v>
      </c>
      <c r="C934" s="75">
        <f t="shared" ca="1" si="127"/>
        <v>41.169799505690577</v>
      </c>
      <c r="D934" s="75">
        <v>44.710679562116361</v>
      </c>
      <c r="E934" s="75">
        <f t="shared" ca="1" si="128"/>
        <v>24.139708323894592</v>
      </c>
      <c r="F934" s="75">
        <v>23.51170104385908</v>
      </c>
      <c r="AU934" s="1">
        <v>917</v>
      </c>
      <c r="AV934" s="75">
        <f t="shared" ca="1" si="129"/>
        <v>0.73053349970130754</v>
      </c>
      <c r="AW934" s="75">
        <f t="shared" ca="1" si="130"/>
        <v>40.641375737880693</v>
      </c>
      <c r="AX934" s="75">
        <f t="shared" ca="1" si="131"/>
        <v>29.426951156924243</v>
      </c>
      <c r="AY934" s="75">
        <v>38.798886605473839</v>
      </c>
      <c r="AZ934" s="75">
        <v>37.094952007490058</v>
      </c>
    </row>
    <row r="935" spans="1:52" x14ac:dyDescent="0.25">
      <c r="A935" s="1">
        <v>882</v>
      </c>
      <c r="B935" s="62">
        <f t="shared" ca="1" si="126"/>
        <v>0.94485260259925918</v>
      </c>
      <c r="C935" s="75">
        <f t="shared" ca="1" si="127"/>
        <v>44.438066087755317</v>
      </c>
      <c r="D935" s="75">
        <v>44.008697778681054</v>
      </c>
      <c r="E935" s="75">
        <f t="shared" ca="1" si="128"/>
        <v>33.580959975768735</v>
      </c>
      <c r="F935" s="75">
        <v>24.172842983484763</v>
      </c>
      <c r="AU935" s="1">
        <v>918</v>
      </c>
      <c r="AV935" s="75">
        <f t="shared" ca="1" si="129"/>
        <v>5.4503460796326286E-2</v>
      </c>
      <c r="AW935" s="75">
        <f t="shared" ca="1" si="130"/>
        <v>22.003792880767797</v>
      </c>
      <c r="AX935" s="75">
        <f t="shared" ca="1" si="131"/>
        <v>15.829006097095249</v>
      </c>
      <c r="AY935" s="75">
        <v>25.473614886075133</v>
      </c>
      <c r="AZ935" s="75">
        <v>25.669806206417039</v>
      </c>
    </row>
    <row r="936" spans="1:52" x14ac:dyDescent="0.25">
      <c r="A936" s="1">
        <v>883</v>
      </c>
      <c r="B936" s="62">
        <f t="shared" ca="1" si="126"/>
        <v>0.79488828589887994</v>
      </c>
      <c r="C936" s="75">
        <f t="shared" ca="1" si="127"/>
        <v>42.790090027143322</v>
      </c>
      <c r="D936" s="75">
        <v>39.534557884402815</v>
      </c>
      <c r="E936" s="75">
        <f t="shared" ca="1" si="128"/>
        <v>27.307681756215715</v>
      </c>
      <c r="F936" s="75">
        <v>19.988616342028706</v>
      </c>
      <c r="AU936" s="1">
        <v>919</v>
      </c>
      <c r="AV936" s="75">
        <f t="shared" ca="1" si="129"/>
        <v>0.17926384509051174</v>
      </c>
      <c r="AW936" s="75">
        <f t="shared" ca="1" si="130"/>
        <v>27.701868389392978</v>
      </c>
      <c r="AX936" s="75">
        <f t="shared" ca="1" si="131"/>
        <v>17.821653114684487</v>
      </c>
      <c r="AY936" s="75">
        <v>28.258897484086489</v>
      </c>
      <c r="AZ936" s="75">
        <v>30.639401476563574</v>
      </c>
    </row>
    <row r="937" spans="1:52" x14ac:dyDescent="0.25">
      <c r="A937" s="1">
        <v>884</v>
      </c>
      <c r="B937" s="62">
        <f t="shared" ca="1" si="126"/>
        <v>0.73579486361087154</v>
      </c>
      <c r="C937" s="75">
        <f t="shared" ca="1" si="127"/>
        <v>42.083627914383996</v>
      </c>
      <c r="D937" s="75">
        <v>30.500700236563212</v>
      </c>
      <c r="E937" s="75">
        <f t="shared" ca="1" si="128"/>
        <v>25.749810598360781</v>
      </c>
      <c r="F937" s="75">
        <v>21.255697699582623</v>
      </c>
      <c r="AU937" s="1">
        <v>920</v>
      </c>
      <c r="AV937" s="75">
        <f t="shared" ca="1" si="129"/>
        <v>0.70095370235141585</v>
      </c>
      <c r="AW937" s="75">
        <f t="shared" ca="1" si="130"/>
        <v>40.116893361167783</v>
      </c>
      <c r="AX937" s="75">
        <f t="shared" ca="1" si="131"/>
        <v>28.594462279957853</v>
      </c>
      <c r="AY937" s="75">
        <v>32.79772647766616</v>
      </c>
      <c r="AZ937" s="75">
        <v>22.920707976454807</v>
      </c>
    </row>
    <row r="938" spans="1:52" x14ac:dyDescent="0.25">
      <c r="A938" s="1">
        <v>885</v>
      </c>
      <c r="B938" s="62">
        <f t="shared" ca="1" si="126"/>
        <v>0.3848595554387011</v>
      </c>
      <c r="C938" s="75">
        <f t="shared" ca="1" si="127"/>
        <v>36.821704946533671</v>
      </c>
      <c r="D938" s="75">
        <v>41.487558445108029</v>
      </c>
      <c r="E938" s="75">
        <f t="shared" ca="1" si="128"/>
        <v>19.485953143227857</v>
      </c>
      <c r="F938" s="75">
        <v>27.822946015815351</v>
      </c>
      <c r="AU938" s="1">
        <v>921</v>
      </c>
      <c r="AV938" s="75">
        <f t="shared" ca="1" si="129"/>
        <v>0.43848036470842422</v>
      </c>
      <c r="AW938" s="75">
        <f t="shared" ca="1" si="130"/>
        <v>34.865354973862956</v>
      </c>
      <c r="AX938" s="75">
        <f t="shared" ca="1" si="131"/>
        <v>22.519615844865591</v>
      </c>
      <c r="AY938" s="75">
        <v>24.482561104535108</v>
      </c>
      <c r="AZ938" s="75">
        <v>26.011163741239812</v>
      </c>
    </row>
    <row r="939" spans="1:52" x14ac:dyDescent="0.25">
      <c r="A939" s="1">
        <v>886</v>
      </c>
      <c r="B939" s="62">
        <f t="shared" ca="1" si="126"/>
        <v>0.89141336691666873</v>
      </c>
      <c r="C939" s="75">
        <f t="shared" ca="1" si="127"/>
        <v>43.872272551061698</v>
      </c>
      <c r="D939" s="75">
        <v>44.360808503752644</v>
      </c>
      <c r="E939" s="75">
        <f t="shared" ca="1" si="128"/>
        <v>30.687569949605574</v>
      </c>
      <c r="F939" s="75">
        <v>33.715300146089973</v>
      </c>
      <c r="AU939" s="1">
        <v>922</v>
      </c>
      <c r="AV939" s="75">
        <f t="shared" ca="1" si="129"/>
        <v>0.98466096762614364</v>
      </c>
      <c r="AW939" s="75">
        <f t="shared" ca="1" si="130"/>
        <v>44.769025359650747</v>
      </c>
      <c r="AX939" s="75">
        <f t="shared" ca="1" si="131"/>
        <v>41.28447458137201</v>
      </c>
      <c r="AY939" s="75">
        <v>43.600417751148974</v>
      </c>
      <c r="AZ939" s="75">
        <v>20.910471948422451</v>
      </c>
    </row>
    <row r="940" spans="1:52" x14ac:dyDescent="0.25">
      <c r="A940" s="1">
        <v>887</v>
      </c>
      <c r="B940" s="62">
        <f t="shared" ca="1" si="126"/>
        <v>1.4430937955668632E-2</v>
      </c>
      <c r="C940" s="75">
        <f t="shared" ca="1" si="127"/>
        <v>22.303865625147452</v>
      </c>
      <c r="D940" s="75">
        <v>28.120211976228763</v>
      </c>
      <c r="E940" s="75">
        <f t="shared" ca="1" si="128"/>
        <v>15.145009172222988</v>
      </c>
      <c r="F940" s="75">
        <v>24.482993917985532</v>
      </c>
      <c r="AU940" s="1">
        <v>923</v>
      </c>
      <c r="AV940" s="75">
        <f t="shared" ca="1" si="129"/>
        <v>0.96429502796584687</v>
      </c>
      <c r="AW940" s="75">
        <f t="shared" ca="1" si="130"/>
        <v>44.459557450329463</v>
      </c>
      <c r="AX940" s="75">
        <f t="shared" ca="1" si="131"/>
        <v>39.331272203506522</v>
      </c>
      <c r="AY940" s="75">
        <v>31.396370774330542</v>
      </c>
      <c r="AZ940" s="75">
        <v>27.071290884345817</v>
      </c>
    </row>
    <row r="941" spans="1:52" x14ac:dyDescent="0.25">
      <c r="A941" s="1">
        <v>888</v>
      </c>
      <c r="B941" s="62">
        <f t="shared" ca="1" si="126"/>
        <v>0.98918547384836708</v>
      </c>
      <c r="C941" s="75">
        <f t="shared" ca="1" si="127"/>
        <v>44.89146253265001</v>
      </c>
      <c r="D941" s="75">
        <v>44.269214517727789</v>
      </c>
      <c r="E941" s="75">
        <f t="shared" ca="1" si="128"/>
        <v>38.365771589927164</v>
      </c>
      <c r="F941" s="75">
        <v>17.620898190841157</v>
      </c>
      <c r="AU941" s="1">
        <v>924</v>
      </c>
      <c r="AV941" s="75">
        <f t="shared" ca="1" si="129"/>
        <v>0.22257659490780768</v>
      </c>
      <c r="AW941" s="75">
        <f t="shared" ca="1" si="130"/>
        <v>29.153407201696236</v>
      </c>
      <c r="AX941" s="75">
        <f t="shared" ca="1" si="131"/>
        <v>18.548514888895689</v>
      </c>
      <c r="AY941" s="75">
        <v>41.354449437751633</v>
      </c>
      <c r="AZ941" s="75">
        <v>22.388723879100681</v>
      </c>
    </row>
    <row r="942" spans="1:52" x14ac:dyDescent="0.25">
      <c r="A942" s="1">
        <v>889</v>
      </c>
      <c r="B942" s="62">
        <f t="shared" ca="1" si="126"/>
        <v>1.2799819930269796E-2</v>
      </c>
      <c r="C942" s="75">
        <f t="shared" ca="1" si="127"/>
        <v>22.017609663613737</v>
      </c>
      <c r="D942" s="75">
        <v>39.628332720770217</v>
      </c>
      <c r="E942" s="75">
        <f t="shared" ca="1" si="128"/>
        <v>15.1285482341736</v>
      </c>
      <c r="F942" s="75">
        <v>16.839006856837319</v>
      </c>
      <c r="AU942" s="1">
        <v>925</v>
      </c>
      <c r="AV942" s="75">
        <f t="shared" ca="1" si="129"/>
        <v>0.81981213300707723</v>
      </c>
      <c r="AW942" s="75">
        <f t="shared" ca="1" si="130"/>
        <v>42.163043270340118</v>
      </c>
      <c r="AX942" s="75">
        <f t="shared" ca="1" si="131"/>
        <v>32.265437569604899</v>
      </c>
      <c r="AY942" s="75">
        <v>37.542792396734754</v>
      </c>
      <c r="AZ942" s="75">
        <v>19.645676726441192</v>
      </c>
    </row>
    <row r="943" spans="1:52" x14ac:dyDescent="0.25">
      <c r="A943" s="1">
        <v>890</v>
      </c>
      <c r="B943" s="62">
        <f t="shared" ca="1" si="126"/>
        <v>0.45431351944916565</v>
      </c>
      <c r="C943" s="75">
        <f t="shared" ca="1" si="127"/>
        <v>38.062504856829335</v>
      </c>
      <c r="D943" s="75">
        <v>33.732608690808028</v>
      </c>
      <c r="E943" s="75">
        <f t="shared" ca="1" si="128"/>
        <v>20.48478802546385</v>
      </c>
      <c r="F943" s="75">
        <v>24.062169154525726</v>
      </c>
      <c r="AU943" s="1">
        <v>926</v>
      </c>
      <c r="AV943" s="75">
        <f t="shared" ca="1" si="129"/>
        <v>0.27901113070697892</v>
      </c>
      <c r="AW943" s="75">
        <f t="shared" ca="1" si="130"/>
        <v>30.846451263178171</v>
      </c>
      <c r="AX943" s="75">
        <f t="shared" ca="1" si="131"/>
        <v>19.526680970793795</v>
      </c>
      <c r="AY943" s="75">
        <v>41.121952212206217</v>
      </c>
      <c r="AZ943" s="75">
        <v>30.034708601821841</v>
      </c>
    </row>
    <row r="944" spans="1:52" x14ac:dyDescent="0.25">
      <c r="A944" s="1">
        <v>891</v>
      </c>
      <c r="B944" s="62">
        <f t="shared" ca="1" si="126"/>
        <v>1.9951448659840221E-2</v>
      </c>
      <c r="C944" s="75">
        <f t="shared" ca="1" si="127"/>
        <v>23.136658079835172</v>
      </c>
      <c r="D944" s="75">
        <v>34.132815442148143</v>
      </c>
      <c r="E944" s="75">
        <f t="shared" ca="1" si="128"/>
        <v>15.200856259988836</v>
      </c>
      <c r="F944" s="75">
        <v>17.085302047062793</v>
      </c>
      <c r="AU944" s="1">
        <v>927</v>
      </c>
      <c r="AV944" s="75">
        <f t="shared" ca="1" si="129"/>
        <v>8.9228344137178839E-3</v>
      </c>
      <c r="AW944" s="75">
        <f t="shared" ca="1" si="130"/>
        <v>17.833822678352703</v>
      </c>
      <c r="AX944" s="75">
        <f t="shared" ca="1" si="131"/>
        <v>15.134142419350255</v>
      </c>
      <c r="AY944" s="75">
        <v>34.023238069401501</v>
      </c>
      <c r="AZ944" s="75">
        <v>24.103817785151318</v>
      </c>
    </row>
    <row r="945" spans="1:52" x14ac:dyDescent="0.25">
      <c r="A945" s="1">
        <v>892</v>
      </c>
      <c r="B945" s="62">
        <f t="shared" ca="1" si="126"/>
        <v>0.49558625082412</v>
      </c>
      <c r="C945" s="75">
        <f t="shared" ca="1" si="127"/>
        <v>38.740744698637755</v>
      </c>
      <c r="D945" s="75">
        <v>40.330030649278797</v>
      </c>
      <c r="E945" s="75">
        <f t="shared" ca="1" si="128"/>
        <v>21.119125477471947</v>
      </c>
      <c r="F945" s="75">
        <v>26.099346052226391</v>
      </c>
      <c r="AU945" s="1">
        <v>928</v>
      </c>
      <c r="AV945" s="75">
        <f t="shared" ca="1" si="129"/>
        <v>0.57733554570422929</v>
      </c>
      <c r="AW945" s="75">
        <f t="shared" ca="1" si="130"/>
        <v>37.794779909747021</v>
      </c>
      <c r="AX945" s="75">
        <f t="shared" ca="1" si="131"/>
        <v>25.496205270096961</v>
      </c>
      <c r="AY945" s="75">
        <v>40.789106732422695</v>
      </c>
      <c r="AZ945" s="75">
        <v>16.89704232899323</v>
      </c>
    </row>
    <row r="946" spans="1:52" x14ac:dyDescent="0.25">
      <c r="A946" s="1">
        <v>893</v>
      </c>
      <c r="B946" s="62">
        <f t="shared" ca="1" si="126"/>
        <v>0.70061390397153023</v>
      </c>
      <c r="C946" s="75">
        <f t="shared" ca="1" si="127"/>
        <v>41.644904745452848</v>
      </c>
      <c r="D946" s="75">
        <v>35.905298383140448</v>
      </c>
      <c r="E946" s="75">
        <f t="shared" ca="1" si="128"/>
        <v>24.930719770641588</v>
      </c>
      <c r="F946" s="75">
        <v>34.792445179191979</v>
      </c>
      <c r="AU946" s="1">
        <v>929</v>
      </c>
      <c r="AV946" s="75">
        <f t="shared" ca="1" si="129"/>
        <v>0.63052441227197775</v>
      </c>
      <c r="AW946" s="75">
        <f t="shared" ca="1" si="130"/>
        <v>38.821670198472233</v>
      </c>
      <c r="AX946" s="75">
        <f t="shared" ca="1" si="131"/>
        <v>26.764648921525531</v>
      </c>
      <c r="AY946" s="75">
        <v>22.266581072507357</v>
      </c>
      <c r="AZ946" s="75">
        <v>34.791715258759389</v>
      </c>
    </row>
    <row r="947" spans="1:52" x14ac:dyDescent="0.25">
      <c r="A947" s="1">
        <v>894</v>
      </c>
      <c r="B947" s="62">
        <f t="shared" ca="1" si="126"/>
        <v>0.40971049998244224</v>
      </c>
      <c r="C947" s="75">
        <f t="shared" ca="1" si="127"/>
        <v>37.281629719190342</v>
      </c>
      <c r="D947" s="75">
        <v>37.130304815174</v>
      </c>
      <c r="E947" s="75">
        <f t="shared" ca="1" si="128"/>
        <v>19.834265675660806</v>
      </c>
      <c r="F947" s="75">
        <v>17.06384931023922</v>
      </c>
      <c r="AU947" s="1">
        <v>930</v>
      </c>
      <c r="AV947" s="75">
        <f t="shared" ca="1" si="129"/>
        <v>1.8138301602253937E-2</v>
      </c>
      <c r="AW947" s="75">
        <f t="shared" ca="1" si="130"/>
        <v>19.040355360859802</v>
      </c>
      <c r="AX947" s="75">
        <f t="shared" ca="1" si="131"/>
        <v>15.273319583949988</v>
      </c>
      <c r="AY947" s="75">
        <v>37.621614092173175</v>
      </c>
      <c r="AZ947" s="75">
        <v>22.776360192743994</v>
      </c>
    </row>
    <row r="948" spans="1:52" x14ac:dyDescent="0.25">
      <c r="A948" s="1">
        <v>895</v>
      </c>
      <c r="B948" s="62">
        <f t="shared" ca="1" si="126"/>
        <v>0.18717759879313423</v>
      </c>
      <c r="C948" s="75">
        <f t="shared" ca="1" si="127"/>
        <v>32.160866465403465</v>
      </c>
      <c r="D948" s="75">
        <v>42.803866071011925</v>
      </c>
      <c r="E948" s="75">
        <f t="shared" ca="1" si="128"/>
        <v>17.002464148575694</v>
      </c>
      <c r="F948" s="75">
        <v>20.479977874669469</v>
      </c>
      <c r="AU948" s="1">
        <v>931</v>
      </c>
      <c r="AV948" s="75">
        <f t="shared" ca="1" si="129"/>
        <v>0.41117038363131664</v>
      </c>
      <c r="AW948" s="75">
        <f t="shared" ca="1" si="130"/>
        <v>34.236770655912729</v>
      </c>
      <c r="AX948" s="75">
        <f t="shared" ca="1" si="131"/>
        <v>21.979429747901225</v>
      </c>
      <c r="AY948" s="75">
        <v>30.394760389541656</v>
      </c>
      <c r="AZ948" s="75">
        <v>36.005996556039037</v>
      </c>
    </row>
    <row r="949" spans="1:52" x14ac:dyDescent="0.25">
      <c r="A949" s="1">
        <v>896</v>
      </c>
      <c r="B949" s="62">
        <f t="shared" ca="1" si="126"/>
        <v>0.33793953522895714</v>
      </c>
      <c r="C949" s="75">
        <f t="shared" ca="1" si="127"/>
        <v>35.896213114845395</v>
      </c>
      <c r="D949" s="75">
        <v>35.738735650409566</v>
      </c>
      <c r="E949" s="75">
        <f t="shared" ca="1" si="128"/>
        <v>18.853083925169983</v>
      </c>
      <c r="F949" s="75">
        <v>29.424238332806652</v>
      </c>
      <c r="AU949" s="1">
        <v>932</v>
      </c>
      <c r="AV949" s="75">
        <f t="shared" ca="1" si="129"/>
        <v>0.99485606851185149</v>
      </c>
      <c r="AW949" s="75">
        <f t="shared" ca="1" si="130"/>
        <v>44.922741546533906</v>
      </c>
      <c r="AX949" s="75">
        <f t="shared" ca="1" si="131"/>
        <v>42.84836379949266</v>
      </c>
      <c r="AY949" s="75">
        <v>27.597471014036039</v>
      </c>
      <c r="AZ949" s="75">
        <v>15.656996763913821</v>
      </c>
    </row>
    <row r="950" spans="1:52" x14ac:dyDescent="0.25">
      <c r="A950" s="1">
        <v>897</v>
      </c>
      <c r="B950" s="62">
        <f t="shared" ca="1" si="126"/>
        <v>0.57536090884915647</v>
      </c>
      <c r="C950" s="75">
        <f t="shared" ca="1" si="127"/>
        <v>39.951770771587057</v>
      </c>
      <c r="D950" s="75">
        <v>29.699057373936853</v>
      </c>
      <c r="E950" s="75">
        <f t="shared" ca="1" si="128"/>
        <v>22.45096753195557</v>
      </c>
      <c r="F950" s="75">
        <v>26.511632424746114</v>
      </c>
      <c r="AU950" s="1">
        <v>933</v>
      </c>
      <c r="AV950" s="75">
        <f t="shared" ca="1" si="129"/>
        <v>9.387471456425156E-2</v>
      </c>
      <c r="AW950" s="75">
        <f t="shared" ca="1" si="130"/>
        <v>24.191694245775714</v>
      </c>
      <c r="AX950" s="75">
        <f t="shared" ca="1" si="131"/>
        <v>16.442816019569197</v>
      </c>
      <c r="AY950" s="75">
        <v>36.825103938454959</v>
      </c>
      <c r="AZ950" s="75">
        <v>24.942702174610709</v>
      </c>
    </row>
    <row r="951" spans="1:52" x14ac:dyDescent="0.25">
      <c r="A951" s="1">
        <v>898</v>
      </c>
      <c r="B951" s="62">
        <f t="shared" ref="B951:B1014" ca="1" si="132">RAND()</f>
        <v>0.50490865244852123</v>
      </c>
      <c r="C951" s="75">
        <f t="shared" ref="C951:C1014" ca="1" si="133">$R$2+($R$3-$R$2)*(B951)^(1/3)</f>
        <v>38.88868217367687</v>
      </c>
      <c r="D951" s="75">
        <v>34.419312554598122</v>
      </c>
      <c r="E951" s="75">
        <f t="shared" ref="E951:E1014" ca="1" si="134">$R$3-($R$3-$R$2)*(1-B951)^(1/3)</f>
        <v>21.267160609105066</v>
      </c>
      <c r="F951" s="75">
        <v>21.624354504446199</v>
      </c>
      <c r="AU951" s="1">
        <v>934</v>
      </c>
      <c r="AV951" s="75">
        <f t="shared" ca="1" si="129"/>
        <v>0.31344785930703412</v>
      </c>
      <c r="AW951" s="75">
        <f t="shared" ca="1" si="130"/>
        <v>31.795924308484206</v>
      </c>
      <c r="AX951" s="75">
        <f t="shared" ca="1" si="131"/>
        <v>20.142467406766428</v>
      </c>
      <c r="AY951" s="75">
        <v>32.889234497139086</v>
      </c>
      <c r="AZ951" s="75">
        <v>18.532300138982187</v>
      </c>
    </row>
    <row r="952" spans="1:52" x14ac:dyDescent="0.25">
      <c r="A952" s="1">
        <v>899</v>
      </c>
      <c r="B952" s="62">
        <f t="shared" ca="1" si="132"/>
        <v>0.88041133122114301</v>
      </c>
      <c r="C952" s="75">
        <f t="shared" ca="1" si="133"/>
        <v>43.752997673254207</v>
      </c>
      <c r="D952" s="75">
        <v>44.821706278066088</v>
      </c>
      <c r="E952" s="75">
        <f t="shared" ca="1" si="134"/>
        <v>30.21965407586228</v>
      </c>
      <c r="F952" s="75">
        <v>30.625957896574306</v>
      </c>
      <c r="AU952" s="1">
        <v>935</v>
      </c>
      <c r="AV952" s="75">
        <f t="shared" ca="1" si="129"/>
        <v>0.9071702500588753</v>
      </c>
      <c r="AW952" s="75">
        <f t="shared" ca="1" si="130"/>
        <v>43.573645638122343</v>
      </c>
      <c r="AX952" s="75">
        <f t="shared" ca="1" si="131"/>
        <v>35.85960750585555</v>
      </c>
      <c r="AY952" s="75">
        <v>27.719498586533646</v>
      </c>
      <c r="AZ952" s="75">
        <v>35.775734563160398</v>
      </c>
    </row>
    <row r="953" spans="1:52" x14ac:dyDescent="0.25">
      <c r="A953" s="1">
        <v>900</v>
      </c>
      <c r="B953" s="62">
        <f t="shared" ca="1" si="132"/>
        <v>7.1510733516541025E-3</v>
      </c>
      <c r="C953" s="75">
        <f t="shared" ca="1" si="133"/>
        <v>20.779784761630317</v>
      </c>
      <c r="D953" s="75">
        <v>42.309142095660981</v>
      </c>
      <c r="E953" s="75">
        <f t="shared" ca="1" si="134"/>
        <v>15.071681873466989</v>
      </c>
      <c r="F953" s="75">
        <v>29.72185295911089</v>
      </c>
      <c r="AU953" s="1">
        <v>936</v>
      </c>
      <c r="AV953" s="75">
        <f t="shared" ca="1" si="129"/>
        <v>0.34366503174385488</v>
      </c>
      <c r="AW953" s="75">
        <f t="shared" ca="1" si="130"/>
        <v>32.586885129819592</v>
      </c>
      <c r="AX953" s="75">
        <f t="shared" ca="1" si="131"/>
        <v>20.695649125505724</v>
      </c>
      <c r="AY953" s="75">
        <v>32.247403053014544</v>
      </c>
      <c r="AZ953" s="75">
        <v>26.277417201172923</v>
      </c>
    </row>
    <row r="954" spans="1:52" x14ac:dyDescent="0.25">
      <c r="A954" s="1">
        <v>901</v>
      </c>
      <c r="B954" s="62">
        <f t="shared" ca="1" si="132"/>
        <v>0.35699577896033607</v>
      </c>
      <c r="C954" s="75">
        <f t="shared" ca="1" si="133"/>
        <v>36.281828957359281</v>
      </c>
      <c r="D954" s="75">
        <v>26.825934624110097</v>
      </c>
      <c r="E954" s="75">
        <f t="shared" ca="1" si="134"/>
        <v>19.106394363359776</v>
      </c>
      <c r="F954" s="75">
        <v>23.984551975130593</v>
      </c>
      <c r="AU954" s="1">
        <v>937</v>
      </c>
      <c r="AV954" s="75">
        <f t="shared" ca="1" si="129"/>
        <v>2.1918562427695965E-2</v>
      </c>
      <c r="AW954" s="75">
        <f t="shared" ca="1" si="130"/>
        <v>19.441475676498339</v>
      </c>
      <c r="AX954" s="75">
        <f t="shared" ca="1" si="131"/>
        <v>15.330600042888069</v>
      </c>
      <c r="AY954" s="75">
        <v>32.174796351428988</v>
      </c>
      <c r="AZ954" s="75">
        <v>19.08401393353024</v>
      </c>
    </row>
    <row r="955" spans="1:52" x14ac:dyDescent="0.25">
      <c r="A955" s="1">
        <v>902</v>
      </c>
      <c r="B955" s="62">
        <f t="shared" ca="1" si="132"/>
        <v>0.5133855145938292</v>
      </c>
      <c r="C955" s="75">
        <f t="shared" ca="1" si="133"/>
        <v>39.021629167136631</v>
      </c>
      <c r="D955" s="75">
        <v>38.769095993420819</v>
      </c>
      <c r="E955" s="75">
        <f t="shared" ca="1" si="134"/>
        <v>21.403390852750928</v>
      </c>
      <c r="F955" s="75">
        <v>24.213893074020625</v>
      </c>
      <c r="AU955" s="1">
        <v>938</v>
      </c>
      <c r="AV955" s="75">
        <f t="shared" ca="1" si="129"/>
        <v>0.46267861604868332</v>
      </c>
      <c r="AW955" s="75">
        <f t="shared" ca="1" si="130"/>
        <v>35.406145016730008</v>
      </c>
      <c r="AX955" s="75">
        <f t="shared" ca="1" si="131"/>
        <v>23.009337309753828</v>
      </c>
      <c r="AY955" s="75">
        <v>26.327488585386163</v>
      </c>
      <c r="AZ955" s="75">
        <v>42.318935736840515</v>
      </c>
    </row>
    <row r="956" spans="1:52" x14ac:dyDescent="0.25">
      <c r="A956" s="1">
        <v>903</v>
      </c>
      <c r="B956" s="62">
        <f t="shared" ca="1" si="132"/>
        <v>0.94012297452738702</v>
      </c>
      <c r="C956" s="75">
        <f t="shared" ca="1" si="133"/>
        <v>44.388864738976814</v>
      </c>
      <c r="D956" s="75">
        <v>36.691284199273362</v>
      </c>
      <c r="E956" s="75">
        <f t="shared" ca="1" si="134"/>
        <v>33.263426381182299</v>
      </c>
      <c r="F956" s="75">
        <v>39.652810950548862</v>
      </c>
      <c r="AU956" s="1">
        <v>939</v>
      </c>
      <c r="AV956" s="75">
        <f t="shared" ca="1" si="129"/>
        <v>0.45959938655199195</v>
      </c>
      <c r="AW956" s="75">
        <f t="shared" ca="1" si="130"/>
        <v>35.338127934910645</v>
      </c>
      <c r="AX956" s="75">
        <f t="shared" ca="1" si="131"/>
        <v>22.946416343296782</v>
      </c>
      <c r="AY956" s="75">
        <v>30.797304164592042</v>
      </c>
      <c r="AZ956" s="75">
        <v>31.41771076174231</v>
      </c>
    </row>
    <row r="957" spans="1:52" x14ac:dyDescent="0.25">
      <c r="A957" s="1">
        <v>904</v>
      </c>
      <c r="B957" s="62">
        <f t="shared" ca="1" si="132"/>
        <v>0.17493445332268454</v>
      </c>
      <c r="C957" s="75">
        <f t="shared" ca="1" si="133"/>
        <v>31.778238831224893</v>
      </c>
      <c r="D957" s="75">
        <v>38.628948502261281</v>
      </c>
      <c r="E957" s="75">
        <f t="shared" ca="1" si="134"/>
        <v>16.862593031777944</v>
      </c>
      <c r="F957" s="75">
        <v>34.779436107073565</v>
      </c>
      <c r="AU957" s="1">
        <v>940</v>
      </c>
      <c r="AV957" s="75">
        <f t="shared" ca="1" si="129"/>
        <v>0.99283457935890873</v>
      </c>
      <c r="AW957" s="75">
        <f t="shared" ca="1" si="130"/>
        <v>44.892325460275217</v>
      </c>
      <c r="AX957" s="75">
        <f t="shared" ca="1" si="131"/>
        <v>42.460535769698232</v>
      </c>
      <c r="AY957" s="75">
        <v>40.985974091157786</v>
      </c>
      <c r="AZ957" s="75">
        <v>25.652912926915821</v>
      </c>
    </row>
    <row r="958" spans="1:52" x14ac:dyDescent="0.25">
      <c r="A958" s="1">
        <v>905</v>
      </c>
      <c r="B958" s="62">
        <f t="shared" ca="1" si="132"/>
        <v>0.94036030544399429</v>
      </c>
      <c r="C958" s="75">
        <f t="shared" ca="1" si="133"/>
        <v>44.391337571272473</v>
      </c>
      <c r="D958" s="75">
        <v>28.432681589595632</v>
      </c>
      <c r="E958" s="75">
        <f t="shared" ca="1" si="134"/>
        <v>33.278953427675866</v>
      </c>
      <c r="F958" s="75">
        <v>35.073039640990729</v>
      </c>
      <c r="AU958" s="1">
        <v>941</v>
      </c>
      <c r="AV958" s="75">
        <f t="shared" ca="1" si="129"/>
        <v>0.81764601912279355</v>
      </c>
      <c r="AW958" s="75">
        <f t="shared" ca="1" si="130"/>
        <v>42.127134334656773</v>
      </c>
      <c r="AX958" s="75">
        <f t="shared" ca="1" si="131"/>
        <v>32.189122481676527</v>
      </c>
      <c r="AY958" s="75">
        <v>41.80495460085875</v>
      </c>
      <c r="AZ958" s="75">
        <v>36.649883084915821</v>
      </c>
    </row>
    <row r="959" spans="1:52" x14ac:dyDescent="0.25">
      <c r="A959" s="1">
        <v>906</v>
      </c>
      <c r="B959" s="62">
        <f t="shared" ca="1" si="132"/>
        <v>0.57915664416484236</v>
      </c>
      <c r="C959" s="75">
        <f t="shared" ca="1" si="133"/>
        <v>40.00652064174178</v>
      </c>
      <c r="D959" s="75">
        <v>42.614963628539329</v>
      </c>
      <c r="E959" s="75">
        <f t="shared" ca="1" si="134"/>
        <v>22.5183553107445</v>
      </c>
      <c r="F959" s="75">
        <v>20.434492122231003</v>
      </c>
      <c r="AU959" s="1">
        <v>942</v>
      </c>
      <c r="AV959" s="75">
        <f t="shared" ca="1" si="129"/>
        <v>0.54510179704383932</v>
      </c>
      <c r="AW959" s="75">
        <f t="shared" ca="1" si="130"/>
        <v>37.149302863509163</v>
      </c>
      <c r="AX959" s="75">
        <f t="shared" ca="1" si="131"/>
        <v>24.766157491456433</v>
      </c>
      <c r="AY959" s="75">
        <v>43.924026075400995</v>
      </c>
      <c r="AZ959" s="75">
        <v>30.376830875851176</v>
      </c>
    </row>
    <row r="960" spans="1:52" x14ac:dyDescent="0.25">
      <c r="A960" s="1">
        <v>907</v>
      </c>
      <c r="B960" s="62">
        <f t="shared" ca="1" si="132"/>
        <v>9.077325809793424E-2</v>
      </c>
      <c r="C960" s="75">
        <f t="shared" ca="1" si="133"/>
        <v>28.482607632153119</v>
      </c>
      <c r="D960" s="75">
        <v>40.662945006959688</v>
      </c>
      <c r="E960" s="75">
        <f t="shared" ca="1" si="134"/>
        <v>15.936673450066291</v>
      </c>
      <c r="F960" s="75">
        <v>21.110625540900816</v>
      </c>
      <c r="AU960" s="1">
        <v>943</v>
      </c>
      <c r="AV960" s="75">
        <f t="shared" ca="1" si="129"/>
        <v>8.922850957062789E-2</v>
      </c>
      <c r="AW960" s="75">
        <f t="shared" ca="1" si="130"/>
        <v>23.961342455992021</v>
      </c>
      <c r="AX960" s="75">
        <f t="shared" ca="1" si="131"/>
        <v>16.369695401787375</v>
      </c>
      <c r="AY960" s="75">
        <v>34.070689052691378</v>
      </c>
      <c r="AZ960" s="75">
        <v>25.94818508503435</v>
      </c>
    </row>
    <row r="961" spans="1:52" x14ac:dyDescent="0.25">
      <c r="A961" s="1">
        <v>908</v>
      </c>
      <c r="B961" s="62">
        <f t="shared" ca="1" si="132"/>
        <v>0.62106161750907085</v>
      </c>
      <c r="C961" s="75">
        <f t="shared" ca="1" si="133"/>
        <v>40.595649322065356</v>
      </c>
      <c r="D961" s="75">
        <v>44.741348262317061</v>
      </c>
      <c r="E961" s="75">
        <f t="shared" ca="1" si="134"/>
        <v>23.290784968613565</v>
      </c>
      <c r="F961" s="75">
        <v>15.333956415833679</v>
      </c>
      <c r="AU961" s="1">
        <v>944</v>
      </c>
      <c r="AV961" s="75">
        <f t="shared" ca="1" si="129"/>
        <v>0.18857565975274981</v>
      </c>
      <c r="AW961" s="75">
        <f t="shared" ca="1" si="130"/>
        <v>28.027589714811981</v>
      </c>
      <c r="AX961" s="75">
        <f t="shared" ca="1" si="131"/>
        <v>17.976271422645521</v>
      </c>
      <c r="AY961" s="75">
        <v>43.898810279836454</v>
      </c>
      <c r="AZ961" s="75">
        <v>16.240405149594462</v>
      </c>
    </row>
    <row r="962" spans="1:52" x14ac:dyDescent="0.25">
      <c r="A962" s="1">
        <v>909</v>
      </c>
      <c r="B962" s="62">
        <f t="shared" ca="1" si="132"/>
        <v>0.96017569803364333</v>
      </c>
      <c r="C962" s="75">
        <f t="shared" ca="1" si="133"/>
        <v>44.59635023438296</v>
      </c>
      <c r="D962" s="75">
        <v>43.940653113578549</v>
      </c>
      <c r="E962" s="75">
        <f t="shared" ca="1" si="134"/>
        <v>34.755188338762238</v>
      </c>
      <c r="F962" s="75">
        <v>16.25534469453272</v>
      </c>
      <c r="AU962" s="1">
        <v>945</v>
      </c>
      <c r="AV962" s="75">
        <f t="shared" ca="1" si="129"/>
        <v>0.86250740281481963</v>
      </c>
      <c r="AW962" s="75">
        <f t="shared" ca="1" si="130"/>
        <v>42.861382997499206</v>
      </c>
      <c r="AX962" s="75">
        <f t="shared" ca="1" si="131"/>
        <v>33.876001731991224</v>
      </c>
      <c r="AY962" s="75">
        <v>31.221322467515975</v>
      </c>
      <c r="AZ962" s="75">
        <v>24.237249190107416</v>
      </c>
    </row>
    <row r="963" spans="1:52" x14ac:dyDescent="0.25">
      <c r="A963" s="1">
        <v>910</v>
      </c>
      <c r="B963" s="62">
        <f t="shared" ca="1" si="132"/>
        <v>8.3827931920010812E-3</v>
      </c>
      <c r="C963" s="75">
        <f t="shared" ca="1" si="133"/>
        <v>21.094211261796474</v>
      </c>
      <c r="D963" s="75">
        <v>43.948409816035671</v>
      </c>
      <c r="E963" s="75">
        <f t="shared" ca="1" si="134"/>
        <v>15.084063266328489</v>
      </c>
      <c r="F963" s="75">
        <v>25.531628252578479</v>
      </c>
      <c r="AU963" s="1">
        <v>946</v>
      </c>
      <c r="AV963" s="75">
        <f t="shared" ca="1" si="129"/>
        <v>4.0320674876429541E-2</v>
      </c>
      <c r="AW963" s="75">
        <f t="shared" ca="1" si="130"/>
        <v>21.024002605310407</v>
      </c>
      <c r="AX963" s="75">
        <f t="shared" ca="1" si="131"/>
        <v>15.611032808021079</v>
      </c>
      <c r="AY963" s="75">
        <v>37.19124305744328</v>
      </c>
      <c r="AZ963" s="75">
        <v>26.107405242248934</v>
      </c>
    </row>
    <row r="964" spans="1:52" x14ac:dyDescent="0.25">
      <c r="A964" s="1">
        <v>911</v>
      </c>
      <c r="B964" s="62">
        <f t="shared" ca="1" si="132"/>
        <v>4.4614059713767307E-2</v>
      </c>
      <c r="C964" s="75">
        <f t="shared" ca="1" si="133"/>
        <v>25.640086765408043</v>
      </c>
      <c r="D964" s="75">
        <v>33.402560095377879</v>
      </c>
      <c r="E964" s="75">
        <f t="shared" ca="1" si="134"/>
        <v>15.452944813683946</v>
      </c>
      <c r="F964" s="75">
        <v>19.182377977526706</v>
      </c>
      <c r="AU964" s="1">
        <v>947</v>
      </c>
      <c r="AV964" s="75">
        <f t="shared" ca="1" si="129"/>
        <v>0.64539168498054666</v>
      </c>
      <c r="AW964" s="75">
        <f t="shared" ca="1" si="130"/>
        <v>39.100882068556992</v>
      </c>
      <c r="AX964" s="75">
        <f t="shared" ca="1" si="131"/>
        <v>27.135300631762426</v>
      </c>
      <c r="AY964" s="75">
        <v>29.755083590095893</v>
      </c>
      <c r="AZ964" s="75">
        <v>15.949491082806642</v>
      </c>
    </row>
    <row r="965" spans="1:52" x14ac:dyDescent="0.25">
      <c r="A965" s="1">
        <v>912</v>
      </c>
      <c r="B965" s="62">
        <f t="shared" ca="1" si="132"/>
        <v>0.21612763800470502</v>
      </c>
      <c r="C965" s="75">
        <f t="shared" ca="1" si="133"/>
        <v>33.003544801994806</v>
      </c>
      <c r="D965" s="75">
        <v>43.854174749462359</v>
      </c>
      <c r="E965" s="75">
        <f t="shared" ca="1" si="134"/>
        <v>17.338883520166835</v>
      </c>
      <c r="F965" s="75">
        <v>15.199245936154206</v>
      </c>
      <c r="AU965" s="1">
        <v>948</v>
      </c>
      <c r="AV965" s="75">
        <f t="shared" ca="1" si="129"/>
        <v>0.62187229893306895</v>
      </c>
      <c r="AW965" s="75">
        <f t="shared" ca="1" si="130"/>
        <v>38.657664065578459</v>
      </c>
      <c r="AX965" s="75">
        <f t="shared" ca="1" si="131"/>
        <v>26.552373297352368</v>
      </c>
      <c r="AY965" s="75">
        <v>34.210007237408703</v>
      </c>
      <c r="AZ965" s="75">
        <v>28.032543421348823</v>
      </c>
    </row>
    <row r="966" spans="1:52" x14ac:dyDescent="0.25">
      <c r="A966" s="1">
        <v>913</v>
      </c>
      <c r="B966" s="62">
        <f t="shared" ca="1" si="132"/>
        <v>0.10546217818534931</v>
      </c>
      <c r="C966" s="75">
        <f t="shared" ca="1" si="133"/>
        <v>29.173817406353884</v>
      </c>
      <c r="D966" s="75">
        <v>43.572761862203706</v>
      </c>
      <c r="E966" s="75">
        <f t="shared" ca="1" si="134"/>
        <v>16.094033794836299</v>
      </c>
      <c r="F966" s="75">
        <v>27.524335653044609</v>
      </c>
      <c r="AU966" s="1">
        <v>949</v>
      </c>
      <c r="AV966" s="75">
        <f t="shared" ca="1" si="129"/>
        <v>0.71698083157302561</v>
      </c>
      <c r="AW966" s="75">
        <f t="shared" ca="1" si="130"/>
        <v>40.402416192475137</v>
      </c>
      <c r="AX966" s="75">
        <f t="shared" ca="1" si="131"/>
        <v>29.040136229144153</v>
      </c>
      <c r="AY966" s="75">
        <v>41.204260417653053</v>
      </c>
      <c r="AZ966" s="75">
        <v>17.996705017872074</v>
      </c>
    </row>
    <row r="967" spans="1:52" x14ac:dyDescent="0.25">
      <c r="A967" s="1">
        <v>914</v>
      </c>
      <c r="B967" s="62">
        <f t="shared" ca="1" si="132"/>
        <v>1.3169395913651183E-2</v>
      </c>
      <c r="C967" s="75">
        <f t="shared" ca="1" si="133"/>
        <v>22.084510898986164</v>
      </c>
      <c r="D967" s="75">
        <v>32.153442196692119</v>
      </c>
      <c r="E967" s="75">
        <f t="shared" ca="1" si="134"/>
        <v>15.132276336239737</v>
      </c>
      <c r="F967" s="75">
        <v>21.073736152660899</v>
      </c>
      <c r="AU967" s="1">
        <v>950</v>
      </c>
      <c r="AV967" s="75">
        <f t="shared" ca="1" si="129"/>
        <v>0.34502204024368155</v>
      </c>
      <c r="AW967" s="75">
        <f t="shared" ca="1" si="130"/>
        <v>32.621573034758086</v>
      </c>
      <c r="AX967" s="75">
        <f t="shared" ca="1" si="131"/>
        <v>20.720787414319084</v>
      </c>
      <c r="AY967" s="75">
        <v>32.34181522196991</v>
      </c>
      <c r="AZ967" s="75">
        <v>21.260178890082774</v>
      </c>
    </row>
    <row r="968" spans="1:52" x14ac:dyDescent="0.25">
      <c r="A968" s="1">
        <v>915</v>
      </c>
      <c r="B968" s="62">
        <f t="shared" ca="1" si="132"/>
        <v>0.5485828303694843</v>
      </c>
      <c r="C968" s="75">
        <f t="shared" ca="1" si="133"/>
        <v>39.558508737562377</v>
      </c>
      <c r="D968" s="75">
        <v>43.191179197999929</v>
      </c>
      <c r="E968" s="75">
        <f t="shared" ca="1" si="134"/>
        <v>21.986609196607876</v>
      </c>
      <c r="F968" s="75">
        <v>17.716689884432533</v>
      </c>
      <c r="AU968" s="1">
        <v>951</v>
      </c>
      <c r="AV968" s="75">
        <f t="shared" ca="1" si="129"/>
        <v>0.20910512451626306</v>
      </c>
      <c r="AW968" s="75">
        <f t="shared" ca="1" si="130"/>
        <v>28.718404136948173</v>
      </c>
      <c r="AX968" s="75">
        <f t="shared" ca="1" si="131"/>
        <v>18.320318818708433</v>
      </c>
      <c r="AY968" s="75">
        <v>32.628247327131611</v>
      </c>
      <c r="AZ968" s="75">
        <v>37.30949358297206</v>
      </c>
    </row>
    <row r="969" spans="1:52" x14ac:dyDescent="0.25">
      <c r="A969" s="1">
        <v>916</v>
      </c>
      <c r="B969" s="62">
        <f t="shared" ca="1" si="132"/>
        <v>0.97261171901059595</v>
      </c>
      <c r="C969" s="75">
        <f t="shared" ca="1" si="133"/>
        <v>44.72357804280778</v>
      </c>
      <c r="D969" s="75">
        <v>39.510909877846544</v>
      </c>
      <c r="E969" s="75">
        <f t="shared" ca="1" si="134"/>
        <v>35.957062838031852</v>
      </c>
      <c r="F969" s="75">
        <v>22.579738157168659</v>
      </c>
      <c r="AU969" s="1">
        <v>952</v>
      </c>
      <c r="AV969" s="75">
        <f t="shared" ca="1" si="129"/>
        <v>0.39726749430906494</v>
      </c>
      <c r="AW969" s="75">
        <f t="shared" ca="1" si="130"/>
        <v>33.908747840038444</v>
      </c>
      <c r="AX969" s="75">
        <f t="shared" ca="1" si="131"/>
        <v>21.709245286555408</v>
      </c>
      <c r="AY969" s="75">
        <v>37.534440622854426</v>
      </c>
      <c r="AZ969" s="75">
        <v>18.972747926560036</v>
      </c>
    </row>
    <row r="970" spans="1:52" x14ac:dyDescent="0.25">
      <c r="A970" s="1">
        <v>917</v>
      </c>
      <c r="B970" s="62">
        <f t="shared" ca="1" si="132"/>
        <v>9.5422448573915797E-2</v>
      </c>
      <c r="C970" s="75">
        <f t="shared" ca="1" si="133"/>
        <v>28.708968343283857</v>
      </c>
      <c r="D970" s="75">
        <v>44.306293846548073</v>
      </c>
      <c r="E970" s="75">
        <f t="shared" ca="1" si="134"/>
        <v>15.986295067324804</v>
      </c>
      <c r="F970" s="75">
        <v>33.50435333276171</v>
      </c>
      <c r="AU970" s="1">
        <v>953</v>
      </c>
      <c r="AV970" s="75">
        <f t="shared" ca="1" si="129"/>
        <v>0.32414308215892718</v>
      </c>
      <c r="AW970" s="75">
        <f t="shared" ca="1" si="130"/>
        <v>32.080069494678128</v>
      </c>
      <c r="AX970" s="75">
        <f t="shared" ca="1" si="131"/>
        <v>20.336844766799089</v>
      </c>
      <c r="AY970" s="75">
        <v>36.194728749072254</v>
      </c>
      <c r="AZ970" s="75">
        <v>19.280057107401483</v>
      </c>
    </row>
    <row r="971" spans="1:52" x14ac:dyDescent="0.25">
      <c r="A971" s="1">
        <v>918</v>
      </c>
      <c r="B971" s="62">
        <f t="shared" ca="1" si="132"/>
        <v>0.31908086661173585</v>
      </c>
      <c r="C971" s="75">
        <f t="shared" ca="1" si="133"/>
        <v>35.500046320352894</v>
      </c>
      <c r="D971" s="75">
        <v>31.981799164555298</v>
      </c>
      <c r="E971" s="75">
        <f t="shared" ca="1" si="134"/>
        <v>18.607141221456306</v>
      </c>
      <c r="F971" s="75">
        <v>15.803521150079312</v>
      </c>
      <c r="AU971" s="1">
        <v>954</v>
      </c>
      <c r="AV971" s="75">
        <f t="shared" ca="1" si="129"/>
        <v>8.4183757753610089E-2</v>
      </c>
      <c r="AW971" s="75">
        <f t="shared" ca="1" si="130"/>
        <v>23.704331219470518</v>
      </c>
      <c r="AX971" s="75">
        <f t="shared" ca="1" si="131"/>
        <v>16.290513449005207</v>
      </c>
      <c r="AY971" s="75">
        <v>25.441544040579927</v>
      </c>
      <c r="AZ971" s="75">
        <v>17.247016809338493</v>
      </c>
    </row>
    <row r="972" spans="1:52" x14ac:dyDescent="0.25">
      <c r="A972" s="1">
        <v>919</v>
      </c>
      <c r="B972" s="62">
        <f t="shared" ca="1" si="132"/>
        <v>0.20695195570275016</v>
      </c>
      <c r="C972" s="75">
        <f t="shared" ca="1" si="133"/>
        <v>32.745072021074066</v>
      </c>
      <c r="D972" s="75">
        <v>29.97324704862789</v>
      </c>
      <c r="E972" s="75">
        <f t="shared" ca="1" si="134"/>
        <v>17.231372106401128</v>
      </c>
      <c r="F972" s="75">
        <v>15.310518557992516</v>
      </c>
      <c r="AU972" s="1">
        <v>955</v>
      </c>
      <c r="AV972" s="75">
        <f t="shared" ca="1" si="129"/>
        <v>0.15738956205357446</v>
      </c>
      <c r="AW972" s="75">
        <f t="shared" ca="1" si="130"/>
        <v>26.901706005788288</v>
      </c>
      <c r="AX972" s="75">
        <f t="shared" ca="1" si="131"/>
        <v>17.461855651627815</v>
      </c>
      <c r="AY972" s="75">
        <v>35.094718607194494</v>
      </c>
      <c r="AZ972" s="75">
        <v>31.795617789810656</v>
      </c>
    </row>
    <row r="973" spans="1:52" x14ac:dyDescent="0.25">
      <c r="A973" s="1">
        <v>920</v>
      </c>
      <c r="B973" s="62">
        <f t="shared" ca="1" si="132"/>
        <v>1.9367164407809834E-2</v>
      </c>
      <c r="C973" s="75">
        <f t="shared" ca="1" si="133"/>
        <v>23.056441683743301</v>
      </c>
      <c r="D973" s="75">
        <v>24.493330480792039</v>
      </c>
      <c r="E973" s="75">
        <f t="shared" ca="1" si="134"/>
        <v>15.19493556300716</v>
      </c>
      <c r="F973" s="75">
        <v>17.337545829557065</v>
      </c>
      <c r="AU973" s="1">
        <v>956</v>
      </c>
      <c r="AV973" s="75">
        <f t="shared" ca="1" si="129"/>
        <v>0.53387911803260846</v>
      </c>
      <c r="AW973" s="75">
        <f t="shared" ca="1" si="130"/>
        <v>36.920109630869725</v>
      </c>
      <c r="AX973" s="75">
        <f t="shared" ca="1" si="131"/>
        <v>24.518086179005333</v>
      </c>
      <c r="AY973" s="75">
        <v>44.759014627136771</v>
      </c>
      <c r="AZ973" s="75">
        <v>18.519959931130199</v>
      </c>
    </row>
    <row r="974" spans="1:52" x14ac:dyDescent="0.25">
      <c r="A974" s="1">
        <v>921</v>
      </c>
      <c r="B974" s="62">
        <f t="shared" ca="1" si="132"/>
        <v>6.7795724544957192E-2</v>
      </c>
      <c r="C974" s="75">
        <f t="shared" ca="1" si="133"/>
        <v>27.232691507851392</v>
      </c>
      <c r="D974" s="75">
        <v>40.975841457504885</v>
      </c>
      <c r="E974" s="75">
        <f t="shared" ca="1" si="134"/>
        <v>15.693882612639324</v>
      </c>
      <c r="F974" s="75">
        <v>16.289806349967222</v>
      </c>
      <c r="AU974" s="1">
        <v>957</v>
      </c>
      <c r="AV974" s="75">
        <f t="shared" ca="1" si="129"/>
        <v>0.59424625168767997</v>
      </c>
      <c r="AW974" s="75">
        <f t="shared" ca="1" si="130"/>
        <v>38.126210811953435</v>
      </c>
      <c r="AX974" s="75">
        <f t="shared" ca="1" si="131"/>
        <v>25.890359148296689</v>
      </c>
      <c r="AY974" s="75">
        <v>41.838650961876141</v>
      </c>
      <c r="AZ974" s="75">
        <v>15.065978003390118</v>
      </c>
    </row>
    <row r="975" spans="1:52" x14ac:dyDescent="0.25">
      <c r="A975" s="1">
        <v>922</v>
      </c>
      <c r="B975" s="62">
        <f t="shared" ca="1" si="132"/>
        <v>0.44113873601192644</v>
      </c>
      <c r="C975" s="75">
        <f t="shared" ca="1" si="133"/>
        <v>37.837382166384479</v>
      </c>
      <c r="D975" s="75">
        <v>37.134606463340681</v>
      </c>
      <c r="E975" s="75">
        <f t="shared" ca="1" si="134"/>
        <v>20.289060489104319</v>
      </c>
      <c r="F975" s="75">
        <v>17.577551444716253</v>
      </c>
      <c r="AU975" s="1">
        <v>958</v>
      </c>
      <c r="AV975" s="75">
        <f t="shared" ca="1" si="129"/>
        <v>0.69975241291963142</v>
      </c>
      <c r="AW975" s="75">
        <f t="shared" ca="1" si="130"/>
        <v>40.095361556026013</v>
      </c>
      <c r="AX975" s="75">
        <f t="shared" ca="1" si="131"/>
        <v>28.561544221784953</v>
      </c>
      <c r="AY975" s="75">
        <v>43.955256495320384</v>
      </c>
      <c r="AZ975" s="75">
        <v>33.161153112257566</v>
      </c>
    </row>
    <row r="976" spans="1:52" x14ac:dyDescent="0.25">
      <c r="A976" s="1">
        <v>923</v>
      </c>
      <c r="B976" s="62">
        <f t="shared" ca="1" si="132"/>
        <v>0.48103058937347365</v>
      </c>
      <c r="C976" s="75">
        <f t="shared" ca="1" si="133"/>
        <v>38.506004750775034</v>
      </c>
      <c r="D976" s="75">
        <v>37.423624050462614</v>
      </c>
      <c r="E976" s="75">
        <f t="shared" ca="1" si="134"/>
        <v>20.891593362850063</v>
      </c>
      <c r="F976" s="75">
        <v>26.634614749761564</v>
      </c>
      <c r="AU976" s="1">
        <v>959</v>
      </c>
      <c r="AV976" s="75">
        <f t="shared" ca="1" si="129"/>
        <v>0.36546157325333017</v>
      </c>
      <c r="AW976" s="75">
        <f t="shared" ca="1" si="130"/>
        <v>33.136025361914257</v>
      </c>
      <c r="AX976" s="75">
        <f t="shared" ca="1" si="131"/>
        <v>21.102623908219488</v>
      </c>
      <c r="AY976" s="75">
        <v>38.958699527650893</v>
      </c>
      <c r="AZ976" s="75">
        <v>18.734920609494498</v>
      </c>
    </row>
    <row r="977" spans="1:52" x14ac:dyDescent="0.25">
      <c r="A977" s="1">
        <v>924</v>
      </c>
      <c r="B977" s="62">
        <f t="shared" ca="1" si="132"/>
        <v>0.14933808056232356</v>
      </c>
      <c r="C977" s="75">
        <f t="shared" ca="1" si="133"/>
        <v>30.916397486010318</v>
      </c>
      <c r="D977" s="75">
        <v>42.378833447946803</v>
      </c>
      <c r="E977" s="75">
        <f t="shared" ca="1" si="134"/>
        <v>16.574578148293366</v>
      </c>
      <c r="F977" s="75">
        <v>18.698575923774403</v>
      </c>
      <c r="AU977" s="1">
        <v>960</v>
      </c>
      <c r="AV977" s="75">
        <f t="shared" ca="1" si="129"/>
        <v>0.65925986082717469</v>
      </c>
      <c r="AW977" s="75">
        <f t="shared" ca="1" si="130"/>
        <v>39.358445655346259</v>
      </c>
      <c r="AX977" s="75">
        <f t="shared" ca="1" si="131"/>
        <v>27.488114742965486</v>
      </c>
      <c r="AY977" s="75">
        <v>27.061067021694122</v>
      </c>
      <c r="AZ977" s="75">
        <v>29.062715419654392</v>
      </c>
    </row>
    <row r="978" spans="1:52" x14ac:dyDescent="0.25">
      <c r="A978" s="1">
        <v>925</v>
      </c>
      <c r="B978" s="62">
        <f t="shared" ca="1" si="132"/>
        <v>0.86412328369354585</v>
      </c>
      <c r="C978" s="75">
        <f t="shared" ca="1" si="133"/>
        <v>43.574577903187468</v>
      </c>
      <c r="D978" s="75">
        <v>41.426456949195064</v>
      </c>
      <c r="E978" s="75">
        <f t="shared" ca="1" si="134"/>
        <v>29.576973587309809</v>
      </c>
      <c r="F978" s="75">
        <v>19.887702236255574</v>
      </c>
      <c r="AU978" s="1">
        <v>961</v>
      </c>
      <c r="AV978" s="75">
        <f t="shared" ca="1" si="129"/>
        <v>0.72773348985566544</v>
      </c>
      <c r="AW978" s="75">
        <f t="shared" ca="1" si="130"/>
        <v>40.592189059752172</v>
      </c>
      <c r="AX978" s="75">
        <f t="shared" ca="1" si="131"/>
        <v>29.346250956083999</v>
      </c>
      <c r="AY978" s="75">
        <v>30.615541838004049</v>
      </c>
      <c r="AZ978" s="75">
        <v>27.849729110254721</v>
      </c>
    </row>
    <row r="979" spans="1:52" x14ac:dyDescent="0.25">
      <c r="A979" s="1">
        <v>926</v>
      </c>
      <c r="B979" s="62">
        <f t="shared" ca="1" si="132"/>
        <v>0.21780101437991595</v>
      </c>
      <c r="C979" s="75">
        <f t="shared" ca="1" si="133"/>
        <v>33.049889772280039</v>
      </c>
      <c r="D979" s="75">
        <v>39.135665227002718</v>
      </c>
      <c r="E979" s="75">
        <f t="shared" ca="1" si="134"/>
        <v>17.35858078963464</v>
      </c>
      <c r="F979" s="75">
        <v>15.747013213953714</v>
      </c>
      <c r="AU979" s="1">
        <v>962</v>
      </c>
      <c r="AV979" s="75">
        <f t="shared" ref="AV979:AV1017" ca="1" si="135">RAND()</f>
        <v>0.99407751823143009</v>
      </c>
      <c r="AW979" s="75">
        <f t="shared" ref="AW979:AW1017" ca="1" si="136">$R$2+($R$3-$R$2)*SQRT(AV979)</f>
        <v>44.911030848305565</v>
      </c>
      <c r="AX979" s="75">
        <f t="shared" ref="AX979:AX1017" ca="1" si="137">$R$3-($R$3-$R$2)*SQRT(1-AV979)</f>
        <v>42.691270134530043</v>
      </c>
      <c r="AY979" s="75">
        <v>40.430182175285651</v>
      </c>
      <c r="AZ979" s="75">
        <v>26.377237979244935</v>
      </c>
    </row>
    <row r="980" spans="1:52" x14ac:dyDescent="0.25">
      <c r="A980" s="1">
        <v>927</v>
      </c>
      <c r="B980" s="62">
        <f t="shared" ca="1" si="132"/>
        <v>0.66052451390399891</v>
      </c>
      <c r="C980" s="75">
        <f t="shared" ca="1" si="133"/>
        <v>41.126680523643543</v>
      </c>
      <c r="D980" s="75">
        <v>44.128776712936713</v>
      </c>
      <c r="E980" s="75">
        <f t="shared" ca="1" si="134"/>
        <v>24.072176640859951</v>
      </c>
      <c r="F980" s="75">
        <v>18.805739674924617</v>
      </c>
      <c r="AU980" s="1">
        <v>963</v>
      </c>
      <c r="AV980" s="75">
        <f t="shared" ca="1" si="135"/>
        <v>0.15841199433980291</v>
      </c>
      <c r="AW980" s="75">
        <f t="shared" ca="1" si="136"/>
        <v>26.940301290412343</v>
      </c>
      <c r="AX980" s="75">
        <f t="shared" ca="1" si="137"/>
        <v>17.478568258642913</v>
      </c>
      <c r="AY980" s="75">
        <v>35.689141931518904</v>
      </c>
      <c r="AZ980" s="75">
        <v>28.543548007441576</v>
      </c>
    </row>
    <row r="981" spans="1:52" x14ac:dyDescent="0.25">
      <c r="A981" s="1">
        <v>928</v>
      </c>
      <c r="B981" s="62">
        <f t="shared" ca="1" si="132"/>
        <v>0.33352884026123286</v>
      </c>
      <c r="C981" s="75">
        <f t="shared" ca="1" si="133"/>
        <v>35.80490414368861</v>
      </c>
      <c r="D981" s="75">
        <v>36.557330963893044</v>
      </c>
      <c r="E981" s="75">
        <f t="shared" ca="1" si="134"/>
        <v>18.795148173877074</v>
      </c>
      <c r="F981" s="75">
        <v>17.274618154185475</v>
      </c>
      <c r="AU981" s="1">
        <v>964</v>
      </c>
      <c r="AV981" s="75">
        <f t="shared" ca="1" si="135"/>
        <v>0.99407310667521109</v>
      </c>
      <c r="AW981" s="75">
        <f t="shared" ca="1" si="136"/>
        <v>44.910964478058716</v>
      </c>
      <c r="AX981" s="75">
        <f t="shared" ca="1" si="137"/>
        <v>42.690410427736126</v>
      </c>
      <c r="AY981" s="75">
        <v>37.759477972813571</v>
      </c>
      <c r="AZ981" s="75">
        <v>28.815087307943632</v>
      </c>
    </row>
    <row r="982" spans="1:52" x14ac:dyDescent="0.25">
      <c r="A982" s="1">
        <v>929</v>
      </c>
      <c r="B982" s="62">
        <f t="shared" ca="1" si="132"/>
        <v>0.2070815852033655</v>
      </c>
      <c r="C982" s="75">
        <f t="shared" ca="1" si="133"/>
        <v>32.748776270052268</v>
      </c>
      <c r="D982" s="75">
        <v>37.535753626185894</v>
      </c>
      <c r="E982" s="75">
        <f t="shared" ca="1" si="134"/>
        <v>17.232885183924875</v>
      </c>
      <c r="F982" s="75">
        <v>21.558682262530525</v>
      </c>
      <c r="AU982" s="1">
        <v>965</v>
      </c>
      <c r="AV982" s="75">
        <f t="shared" ca="1" si="135"/>
        <v>8.0371416762997638E-2</v>
      </c>
      <c r="AW982" s="75">
        <f t="shared" ca="1" si="136"/>
        <v>23.504955913271854</v>
      </c>
      <c r="AX982" s="75">
        <f t="shared" ca="1" si="137"/>
        <v>16.230819877631163</v>
      </c>
      <c r="AY982" s="75">
        <v>40.83364295517562</v>
      </c>
      <c r="AZ982" s="75">
        <v>20.664472261942532</v>
      </c>
    </row>
    <row r="983" spans="1:52" x14ac:dyDescent="0.25">
      <c r="A983" s="1">
        <v>930</v>
      </c>
      <c r="B983" s="62">
        <f t="shared" ca="1" si="132"/>
        <v>0.78715230271956826</v>
      </c>
      <c r="C983" s="75">
        <f t="shared" ca="1" si="133"/>
        <v>42.699643404215422</v>
      </c>
      <c r="D983" s="75">
        <v>40.531068104662204</v>
      </c>
      <c r="E983" s="75">
        <f t="shared" ca="1" si="134"/>
        <v>27.087993421387207</v>
      </c>
      <c r="F983" s="75">
        <v>36.827313057164027</v>
      </c>
      <c r="AU983" s="1">
        <v>966</v>
      </c>
      <c r="AV983" s="75">
        <f t="shared" ca="1" si="135"/>
        <v>0.61401945151508264</v>
      </c>
      <c r="AW983" s="75">
        <f t="shared" ca="1" si="136"/>
        <v>38.507817983887279</v>
      </c>
      <c r="AX983" s="75">
        <f t="shared" ca="1" si="137"/>
        <v>26.361800150324989</v>
      </c>
      <c r="AY983" s="75">
        <v>29.695582702196859</v>
      </c>
      <c r="AZ983" s="75">
        <v>40.617668300624423</v>
      </c>
    </row>
    <row r="984" spans="1:52" x14ac:dyDescent="0.25">
      <c r="A984" s="1">
        <v>931</v>
      </c>
      <c r="B984" s="62">
        <f t="shared" ca="1" si="132"/>
        <v>7.5869639156801671E-2</v>
      </c>
      <c r="C984" s="75">
        <f t="shared" ca="1" si="133"/>
        <v>27.70020099550381</v>
      </c>
      <c r="D984" s="75">
        <v>26.863421481328054</v>
      </c>
      <c r="E984" s="75">
        <f t="shared" ca="1" si="134"/>
        <v>15.77873579963768</v>
      </c>
      <c r="F984" s="75">
        <v>33.029561506105857</v>
      </c>
      <c r="AU984" s="1">
        <v>967</v>
      </c>
      <c r="AV984" s="75">
        <f t="shared" ca="1" si="135"/>
        <v>0.90899886267590968</v>
      </c>
      <c r="AW984" s="75">
        <f t="shared" ca="1" si="136"/>
        <v>43.602429554293437</v>
      </c>
      <c r="AX984" s="75">
        <f t="shared" ca="1" si="137"/>
        <v>35.950081569887971</v>
      </c>
      <c r="AY984" s="75">
        <v>37.827247007432575</v>
      </c>
      <c r="AZ984" s="75">
        <v>25.35243952074973</v>
      </c>
    </row>
    <row r="985" spans="1:52" x14ac:dyDescent="0.25">
      <c r="A985" s="1">
        <v>932</v>
      </c>
      <c r="B985" s="62">
        <f t="shared" ca="1" si="132"/>
        <v>0.24578594498512851</v>
      </c>
      <c r="C985" s="75">
        <f t="shared" ca="1" si="133"/>
        <v>33.792025925062603</v>
      </c>
      <c r="D985" s="75">
        <v>43.420310314283213</v>
      </c>
      <c r="E985" s="75">
        <f t="shared" ca="1" si="134"/>
        <v>17.692236780752268</v>
      </c>
      <c r="F985" s="75">
        <v>28.016722120285525</v>
      </c>
      <c r="AU985" s="1">
        <v>968</v>
      </c>
      <c r="AV985" s="75">
        <f t="shared" ca="1" si="135"/>
        <v>0.35827402573768297</v>
      </c>
      <c r="AW985" s="75">
        <f t="shared" ca="1" si="136"/>
        <v>32.956798800563391</v>
      </c>
      <c r="AX985" s="75">
        <f t="shared" ca="1" si="137"/>
        <v>20.967659771963834</v>
      </c>
      <c r="AY985" s="75">
        <v>37.102372236578319</v>
      </c>
      <c r="AZ985" s="75">
        <v>21.752251272599878</v>
      </c>
    </row>
    <row r="986" spans="1:52" x14ac:dyDescent="0.25">
      <c r="A986" s="1">
        <v>933</v>
      </c>
      <c r="B986" s="62">
        <f t="shared" ca="1" si="132"/>
        <v>0.77863275516849084</v>
      </c>
      <c r="C986" s="75">
        <f t="shared" ca="1" si="133"/>
        <v>42.599347280977931</v>
      </c>
      <c r="D986" s="75">
        <v>44.531394552194612</v>
      </c>
      <c r="E986" s="75">
        <f t="shared" ca="1" si="134"/>
        <v>26.852127977602152</v>
      </c>
      <c r="F986" s="75">
        <v>28.253658701470801</v>
      </c>
      <c r="AU986" s="1">
        <v>969</v>
      </c>
      <c r="AV986" s="75">
        <f t="shared" ca="1" si="135"/>
        <v>0.48118221542059358</v>
      </c>
      <c r="AW986" s="75">
        <f t="shared" ca="1" si="136"/>
        <v>35.810189664645883</v>
      </c>
      <c r="AX986" s="75">
        <f t="shared" ca="1" si="137"/>
        <v>23.391297907521938</v>
      </c>
      <c r="AY986" s="75">
        <v>28.816984829424076</v>
      </c>
      <c r="AZ986" s="75">
        <v>15.162037117325109</v>
      </c>
    </row>
    <row r="987" spans="1:52" x14ac:dyDescent="0.25">
      <c r="A987" s="1">
        <v>934</v>
      </c>
      <c r="B987" s="62">
        <f t="shared" ca="1" si="132"/>
        <v>0.63254959536413313</v>
      </c>
      <c r="C987" s="75">
        <f t="shared" ca="1" si="133"/>
        <v>40.752503140498135</v>
      </c>
      <c r="D987" s="75">
        <v>41.061000630509128</v>
      </c>
      <c r="E987" s="75">
        <f t="shared" ca="1" si="134"/>
        <v>23.512420424108775</v>
      </c>
      <c r="F987" s="75">
        <v>17.665646191899256</v>
      </c>
      <c r="AU987" s="1">
        <v>970</v>
      </c>
      <c r="AV987" s="75">
        <f t="shared" ca="1" si="135"/>
        <v>0.42263290951400145</v>
      </c>
      <c r="AW987" s="75">
        <f t="shared" ca="1" si="136"/>
        <v>34.503066901454275</v>
      </c>
      <c r="AX987" s="75">
        <f t="shared" ca="1" si="137"/>
        <v>22.204597361805632</v>
      </c>
      <c r="AY987" s="75">
        <v>23.962847917579289</v>
      </c>
      <c r="AZ987" s="75">
        <v>21.275341603976766</v>
      </c>
    </row>
    <row r="988" spans="1:52" x14ac:dyDescent="0.25">
      <c r="A988" s="1">
        <v>935</v>
      </c>
      <c r="B988" s="62">
        <f t="shared" ca="1" si="132"/>
        <v>0.34796250303868537</v>
      </c>
      <c r="C988" s="75">
        <f t="shared" ca="1" si="133"/>
        <v>36.100791044251757</v>
      </c>
      <c r="D988" s="75">
        <v>39.722255495474663</v>
      </c>
      <c r="E988" s="75">
        <f t="shared" ca="1" si="134"/>
        <v>18.985701938295794</v>
      </c>
      <c r="F988" s="75">
        <v>21.192654012974586</v>
      </c>
      <c r="AU988" s="1">
        <v>971</v>
      </c>
      <c r="AV988" s="75">
        <f t="shared" ca="1" si="135"/>
        <v>0.88750216475745769</v>
      </c>
      <c r="AW988" s="75">
        <f t="shared" ca="1" si="136"/>
        <v>43.262199990123065</v>
      </c>
      <c r="AX988" s="75">
        <f t="shared" ca="1" si="137"/>
        <v>34.937790912613274</v>
      </c>
      <c r="AY988" s="75">
        <v>40.098727667237341</v>
      </c>
      <c r="AZ988" s="75">
        <v>21.575666692769801</v>
      </c>
    </row>
    <row r="989" spans="1:52" x14ac:dyDescent="0.25">
      <c r="A989" s="1">
        <v>936</v>
      </c>
      <c r="B989" s="62">
        <f t="shared" ca="1" si="132"/>
        <v>0.26382720867840459</v>
      </c>
      <c r="C989" s="75">
        <f t="shared" ca="1" si="133"/>
        <v>34.241006320447241</v>
      </c>
      <c r="D989" s="75">
        <v>37.189840382552838</v>
      </c>
      <c r="E989" s="75">
        <f t="shared" ca="1" si="134"/>
        <v>17.911735874243742</v>
      </c>
      <c r="F989" s="75">
        <v>15.612043458364045</v>
      </c>
      <c r="AU989" s="1">
        <v>972</v>
      </c>
      <c r="AV989" s="75">
        <f t="shared" ca="1" si="135"/>
        <v>0.6364741937321079</v>
      </c>
      <c r="AW989" s="75">
        <f t="shared" ca="1" si="136"/>
        <v>38.933799831178021</v>
      </c>
      <c r="AX989" s="75">
        <f t="shared" ca="1" si="137"/>
        <v>26.912069614212275</v>
      </c>
      <c r="AY989" s="75">
        <v>44.789369679089496</v>
      </c>
      <c r="AZ989" s="75">
        <v>19.949775600867376</v>
      </c>
    </row>
    <row r="990" spans="1:52" x14ac:dyDescent="0.25">
      <c r="A990" s="1">
        <v>937</v>
      </c>
      <c r="B990" s="62">
        <f t="shared" ca="1" si="132"/>
        <v>6.8055431503587505E-2</v>
      </c>
      <c r="C990" s="75">
        <f t="shared" ca="1" si="133"/>
        <v>27.248291641476904</v>
      </c>
      <c r="D990" s="75">
        <v>32.805712536342881</v>
      </c>
      <c r="E990" s="75">
        <f t="shared" ca="1" si="134"/>
        <v>15.696604372851542</v>
      </c>
      <c r="F990" s="75">
        <v>28.854262217702203</v>
      </c>
      <c r="AU990" s="1">
        <v>973</v>
      </c>
      <c r="AV990" s="75">
        <f t="shared" ca="1" si="135"/>
        <v>0.99846692614017429</v>
      </c>
      <c r="AW990" s="75">
        <f t="shared" ca="1" si="136"/>
        <v>44.976995071657143</v>
      </c>
      <c r="AX990" s="75">
        <f t="shared" ca="1" si="137"/>
        <v>43.825365387091317</v>
      </c>
      <c r="AY990" s="75">
        <v>44.572894388055872</v>
      </c>
      <c r="AZ990" s="75">
        <v>15.235544663229625</v>
      </c>
    </row>
    <row r="991" spans="1:52" x14ac:dyDescent="0.25">
      <c r="A991" s="1">
        <v>938</v>
      </c>
      <c r="B991" s="62">
        <f t="shared" ca="1" si="132"/>
        <v>0.9228714153781884</v>
      </c>
      <c r="C991" s="75">
        <f t="shared" ca="1" si="133"/>
        <v>44.207988765886313</v>
      </c>
      <c r="D991" s="75">
        <v>44.610816942583853</v>
      </c>
      <c r="E991" s="75">
        <f t="shared" ca="1" si="134"/>
        <v>32.229936936922982</v>
      </c>
      <c r="F991" s="75">
        <v>34.476924807613521</v>
      </c>
      <c r="AU991" s="1">
        <v>974</v>
      </c>
      <c r="AV991" s="75">
        <f t="shared" ca="1" si="135"/>
        <v>0.46307599434189806</v>
      </c>
      <c r="AW991" s="75">
        <f t="shared" ca="1" si="136"/>
        <v>35.414906193948291</v>
      </c>
      <c r="AX991" s="75">
        <f t="shared" ca="1" si="137"/>
        <v>23.01747045737703</v>
      </c>
      <c r="AY991" s="75">
        <v>43.455468359387062</v>
      </c>
      <c r="AZ991" s="75">
        <v>16.141905197011635</v>
      </c>
    </row>
    <row r="992" spans="1:52" x14ac:dyDescent="0.25">
      <c r="A992" s="1">
        <v>939</v>
      </c>
      <c r="B992" s="62">
        <f t="shared" ca="1" si="132"/>
        <v>3.6580430031353584E-2</v>
      </c>
      <c r="C992" s="75">
        <f t="shared" ca="1" si="133"/>
        <v>24.95873532637416</v>
      </c>
      <c r="D992" s="75">
        <v>31.436946277911371</v>
      </c>
      <c r="E992" s="75">
        <f t="shared" ca="1" si="134"/>
        <v>15.370357644995678</v>
      </c>
      <c r="F992" s="75">
        <v>19.252560786086335</v>
      </c>
      <c r="AU992" s="1">
        <v>975</v>
      </c>
      <c r="AV992" s="75">
        <f t="shared" ca="1" si="135"/>
        <v>0.5992906401747603</v>
      </c>
      <c r="AW992" s="75">
        <f t="shared" ca="1" si="136"/>
        <v>38.224159320786711</v>
      </c>
      <c r="AX992" s="75">
        <f t="shared" ca="1" si="137"/>
        <v>26.009517545814806</v>
      </c>
      <c r="AY992" s="75">
        <v>36.999260017564666</v>
      </c>
      <c r="AZ992" s="75">
        <v>33.613173941697475</v>
      </c>
    </row>
    <row r="993" spans="1:52" x14ac:dyDescent="0.25">
      <c r="A993" s="1">
        <v>940</v>
      </c>
      <c r="B993" s="62">
        <f t="shared" ca="1" si="132"/>
        <v>0.948776303061308</v>
      </c>
      <c r="C993" s="75">
        <f t="shared" ca="1" si="133"/>
        <v>44.478759078079136</v>
      </c>
      <c r="D993" s="75">
        <v>35.520755859784288</v>
      </c>
      <c r="E993" s="75">
        <f t="shared" ca="1" si="134"/>
        <v>33.858468448059938</v>
      </c>
      <c r="F993" s="75">
        <v>15.474789240440863</v>
      </c>
      <c r="AU993" s="1">
        <v>976</v>
      </c>
      <c r="AV993" s="75">
        <f t="shared" ca="1" si="135"/>
        <v>0.11596521549399319</v>
      </c>
      <c r="AW993" s="75">
        <f t="shared" ca="1" si="136"/>
        <v>25.216099742298617</v>
      </c>
      <c r="AX993" s="75">
        <f t="shared" ca="1" si="137"/>
        <v>16.793062802647182</v>
      </c>
      <c r="AY993" s="75">
        <v>26.233128771678615</v>
      </c>
      <c r="AZ993" s="75">
        <v>34.181635512108542</v>
      </c>
    </row>
    <row r="994" spans="1:52" x14ac:dyDescent="0.25">
      <c r="A994" s="1">
        <v>941</v>
      </c>
      <c r="B994" s="62">
        <f t="shared" ca="1" si="132"/>
        <v>0.89065736870841294</v>
      </c>
      <c r="C994" s="75">
        <f t="shared" ca="1" si="133"/>
        <v>43.86410815335315</v>
      </c>
      <c r="D994" s="75">
        <v>31.974232297263722</v>
      </c>
      <c r="E994" s="75">
        <f t="shared" ca="1" si="134"/>
        <v>30.654431562826254</v>
      </c>
      <c r="F994" s="75">
        <v>21.324872472333599</v>
      </c>
      <c r="AU994" s="1">
        <v>977</v>
      </c>
      <c r="AV994" s="75">
        <f t="shared" ca="1" si="135"/>
        <v>9.7703230544484154E-2</v>
      </c>
      <c r="AW994" s="75">
        <f t="shared" ca="1" si="136"/>
        <v>24.377254794983216</v>
      </c>
      <c r="AX994" s="75">
        <f t="shared" ca="1" si="137"/>
        <v>16.503209084004489</v>
      </c>
      <c r="AY994" s="75">
        <v>36.311340854255775</v>
      </c>
      <c r="AZ994" s="75">
        <v>20.079836769653905</v>
      </c>
    </row>
    <row r="995" spans="1:52" x14ac:dyDescent="0.25">
      <c r="A995" s="1">
        <v>942</v>
      </c>
      <c r="B995" s="62">
        <f t="shared" ca="1" si="132"/>
        <v>0.96636173421140892</v>
      </c>
      <c r="C995" s="75">
        <f t="shared" ca="1" si="133"/>
        <v>44.659773458278821</v>
      </c>
      <c r="D995" s="75">
        <v>33.750898699599844</v>
      </c>
      <c r="E995" s="75">
        <f t="shared" ca="1" si="134"/>
        <v>35.315754570469878</v>
      </c>
      <c r="F995" s="75">
        <v>25.862688212309831</v>
      </c>
      <c r="AU995" s="1">
        <v>978</v>
      </c>
      <c r="AV995" s="75">
        <f t="shared" ca="1" si="135"/>
        <v>0.10273235371304512</v>
      </c>
      <c r="AW995" s="75">
        <f t="shared" ca="1" si="136"/>
        <v>24.615566459743313</v>
      </c>
      <c r="AX995" s="75">
        <f t="shared" ca="1" si="137"/>
        <v>16.582736203880231</v>
      </c>
      <c r="AY995" s="75">
        <v>39.753333690848613</v>
      </c>
      <c r="AZ995" s="75">
        <v>33.881623643331153</v>
      </c>
    </row>
    <row r="996" spans="1:52" x14ac:dyDescent="0.25">
      <c r="A996" s="1">
        <v>943</v>
      </c>
      <c r="B996" s="62">
        <f t="shared" ca="1" si="132"/>
        <v>0.36090462529476219</v>
      </c>
      <c r="C996" s="75">
        <f t="shared" ca="1" si="133"/>
        <v>36.359220739442229</v>
      </c>
      <c r="D996" s="75">
        <v>42.418911962287993</v>
      </c>
      <c r="E996" s="75">
        <f t="shared" ca="1" si="134"/>
        <v>19.158970439033084</v>
      </c>
      <c r="F996" s="75">
        <v>17.779508491876946</v>
      </c>
      <c r="AU996" s="1">
        <v>979</v>
      </c>
      <c r="AV996" s="75">
        <f t="shared" ca="1" si="135"/>
        <v>0.12260546086861179</v>
      </c>
      <c r="AW996" s="75">
        <f t="shared" ca="1" si="136"/>
        <v>25.504518779161216</v>
      </c>
      <c r="AX996" s="75">
        <f t="shared" ca="1" si="137"/>
        <v>16.899197783368368</v>
      </c>
      <c r="AY996" s="75">
        <v>35.217676378897991</v>
      </c>
      <c r="AZ996" s="75">
        <v>33.43043723465189</v>
      </c>
    </row>
    <row r="997" spans="1:52" x14ac:dyDescent="0.25">
      <c r="A997" s="1">
        <v>944</v>
      </c>
      <c r="B997" s="62">
        <f t="shared" ca="1" si="132"/>
        <v>0.37370885506680385</v>
      </c>
      <c r="C997" s="75">
        <f t="shared" ca="1" si="133"/>
        <v>36.608886294788775</v>
      </c>
      <c r="D997" s="75">
        <v>31.376286588598802</v>
      </c>
      <c r="E997" s="75">
        <f t="shared" ca="1" si="134"/>
        <v>19.332710334338266</v>
      </c>
      <c r="F997" s="75">
        <v>20.971615756920691</v>
      </c>
      <c r="AU997" s="1">
        <v>980</v>
      </c>
      <c r="AV997" s="75">
        <f t="shared" ca="1" si="135"/>
        <v>0.7674900279658835</v>
      </c>
      <c r="AW997" s="75">
        <f t="shared" ca="1" si="136"/>
        <v>41.28195246113377</v>
      </c>
      <c r="AX997" s="75">
        <f t="shared" ca="1" si="137"/>
        <v>30.534213646306508</v>
      </c>
      <c r="AY997" s="75">
        <v>37.449523812194826</v>
      </c>
      <c r="AZ997" s="75">
        <v>33.133590191324231</v>
      </c>
    </row>
    <row r="998" spans="1:52" x14ac:dyDescent="0.25">
      <c r="A998" s="1">
        <v>945</v>
      </c>
      <c r="B998" s="62">
        <f t="shared" ca="1" si="132"/>
        <v>0.13274514812798688</v>
      </c>
      <c r="C998" s="75">
        <f t="shared" ca="1" si="133"/>
        <v>30.30361883364494</v>
      </c>
      <c r="D998" s="75">
        <v>31.644055144286824</v>
      </c>
      <c r="E998" s="75">
        <f t="shared" ca="1" si="134"/>
        <v>16.390945781368842</v>
      </c>
      <c r="F998" s="75">
        <v>16.253397092439855</v>
      </c>
      <c r="AU998" s="1">
        <v>981</v>
      </c>
      <c r="AV998" s="75">
        <f t="shared" ca="1" si="135"/>
        <v>4.1219373263811088E-2</v>
      </c>
      <c r="AW998" s="75">
        <f t="shared" ca="1" si="136"/>
        <v>21.09076644909571</v>
      </c>
      <c r="AX998" s="75">
        <f t="shared" ca="1" si="137"/>
        <v>15.624796782616635</v>
      </c>
      <c r="AY998" s="75">
        <v>44.626090029690239</v>
      </c>
      <c r="AZ998" s="75">
        <v>40.629570487330376</v>
      </c>
    </row>
    <row r="999" spans="1:52" x14ac:dyDescent="0.25">
      <c r="A999" s="1">
        <v>946</v>
      </c>
      <c r="B999" s="62">
        <f t="shared" ca="1" si="132"/>
        <v>0.53046600403856126</v>
      </c>
      <c r="C999" s="75">
        <f t="shared" ca="1" si="133"/>
        <v>39.285130424917213</v>
      </c>
      <c r="D999" s="75">
        <v>39.669641301743553</v>
      </c>
      <c r="E999" s="75">
        <f t="shared" ca="1" si="134"/>
        <v>21.682771134017017</v>
      </c>
      <c r="F999" s="75">
        <v>20.214992967731568</v>
      </c>
      <c r="AU999" s="1">
        <v>982</v>
      </c>
      <c r="AV999" s="75">
        <f t="shared" ca="1" si="135"/>
        <v>0.49981609433029006</v>
      </c>
      <c r="AW999" s="75">
        <f t="shared" ca="1" si="136"/>
        <v>36.209301848416914</v>
      </c>
      <c r="AX999" s="75">
        <f t="shared" ca="1" si="137"/>
        <v>23.782895694682111</v>
      </c>
      <c r="AY999" s="75">
        <v>35.518645558830727</v>
      </c>
      <c r="AZ999" s="75">
        <v>26.826743207151853</v>
      </c>
    </row>
    <row r="1000" spans="1:52" x14ac:dyDescent="0.25">
      <c r="A1000" s="1">
        <v>947</v>
      </c>
      <c r="B1000" s="62">
        <f t="shared" ca="1" si="132"/>
        <v>0.59195344714990228</v>
      </c>
      <c r="C1000" s="75">
        <f t="shared" ca="1" si="133"/>
        <v>40.189358419975967</v>
      </c>
      <c r="D1000" s="75">
        <v>29.809818055480505</v>
      </c>
      <c r="E1000" s="75">
        <f t="shared" ca="1" si="134"/>
        <v>22.74857515200307</v>
      </c>
      <c r="F1000" s="75">
        <v>24.091511916485278</v>
      </c>
      <c r="AU1000" s="1">
        <v>983</v>
      </c>
      <c r="AV1000" s="75">
        <f t="shared" ca="1" si="135"/>
        <v>0.75450481974419159</v>
      </c>
      <c r="AW1000" s="75">
        <f t="shared" ca="1" si="136"/>
        <v>41.058671066840162</v>
      </c>
      <c r="AX1000" s="75">
        <f t="shared" ca="1" si="137"/>
        <v>30.135758942003545</v>
      </c>
      <c r="AY1000" s="75">
        <v>37.400826998967148</v>
      </c>
      <c r="AZ1000" s="75">
        <v>29.218155900410551</v>
      </c>
    </row>
    <row r="1001" spans="1:52" x14ac:dyDescent="0.25">
      <c r="A1001" s="1">
        <v>948</v>
      </c>
      <c r="B1001" s="62">
        <f t="shared" ca="1" si="132"/>
        <v>0.60673688348406574</v>
      </c>
      <c r="C1001" s="75">
        <f t="shared" ca="1" si="133"/>
        <v>40.397329505169395</v>
      </c>
      <c r="D1001" s="75">
        <v>44.11970638311341</v>
      </c>
      <c r="E1001" s="75">
        <f t="shared" ca="1" si="134"/>
        <v>23.020608730593732</v>
      </c>
      <c r="F1001" s="75">
        <v>21.60888078551941</v>
      </c>
      <c r="AU1001" s="1">
        <v>984</v>
      </c>
      <c r="AV1001" s="75">
        <f t="shared" ca="1" si="135"/>
        <v>9.2616797668638395E-2</v>
      </c>
      <c r="AW1001" s="75">
        <f t="shared" ca="1" si="136"/>
        <v>24.129902403737653</v>
      </c>
      <c r="AX1001" s="75">
        <f t="shared" ca="1" si="137"/>
        <v>16.423000820621045</v>
      </c>
      <c r="AY1001" s="75">
        <v>40.352667621336408</v>
      </c>
      <c r="AZ1001" s="75">
        <v>21.970997644417849</v>
      </c>
    </row>
    <row r="1002" spans="1:52" x14ac:dyDescent="0.25">
      <c r="A1002" s="1">
        <v>949</v>
      </c>
      <c r="B1002" s="62">
        <f t="shared" ca="1" si="132"/>
        <v>0.56580159412951947</v>
      </c>
      <c r="C1002" s="75">
        <f t="shared" ca="1" si="133"/>
        <v>39.812811539471554</v>
      </c>
      <c r="D1002" s="75">
        <v>21.931345461453631</v>
      </c>
      <c r="E1002" s="75">
        <f t="shared" ca="1" si="134"/>
        <v>22.283016482079116</v>
      </c>
      <c r="F1002" s="75">
        <v>22.028681777307703</v>
      </c>
      <c r="AU1002" s="1">
        <v>985</v>
      </c>
      <c r="AV1002" s="75">
        <f t="shared" ca="1" si="135"/>
        <v>0.92304394890671904</v>
      </c>
      <c r="AW1002" s="75">
        <f t="shared" ca="1" si="136"/>
        <v>43.822552871250792</v>
      </c>
      <c r="AX1002" s="75">
        <f t="shared" ca="1" si="137"/>
        <v>36.677713896773746</v>
      </c>
      <c r="AY1002" s="75">
        <v>30.757775362923269</v>
      </c>
      <c r="AZ1002" s="75">
        <v>17.460978406571275</v>
      </c>
    </row>
    <row r="1003" spans="1:52" x14ac:dyDescent="0.25">
      <c r="A1003" s="1">
        <v>950</v>
      </c>
      <c r="B1003" s="62">
        <f t="shared" ca="1" si="132"/>
        <v>0.53456570637440448</v>
      </c>
      <c r="C1003" s="75">
        <f t="shared" ca="1" si="133"/>
        <v>39.347532421930779</v>
      </c>
      <c r="D1003" s="75">
        <v>41.813799145075556</v>
      </c>
      <c r="E1003" s="75">
        <f t="shared" ca="1" si="134"/>
        <v>21.750833850915189</v>
      </c>
      <c r="F1003" s="75">
        <v>35.532818542036843</v>
      </c>
      <c r="AU1003" s="1">
        <v>986</v>
      </c>
      <c r="AV1003" s="75">
        <f t="shared" ca="1" si="135"/>
        <v>0.95073399701838079</v>
      </c>
      <c r="AW1003" s="75">
        <f t="shared" ca="1" si="136"/>
        <v>44.251676829141658</v>
      </c>
      <c r="AX1003" s="75">
        <f t="shared" ca="1" si="137"/>
        <v>38.341216125788634</v>
      </c>
      <c r="AY1003" s="75">
        <v>43.519997143986039</v>
      </c>
      <c r="AZ1003" s="75">
        <v>15.285851242111196</v>
      </c>
    </row>
    <row r="1004" spans="1:52" x14ac:dyDescent="0.25">
      <c r="A1004" s="1">
        <v>951</v>
      </c>
      <c r="B1004" s="62">
        <f t="shared" ca="1" si="132"/>
        <v>0.16915314190941744</v>
      </c>
      <c r="C1004" s="75">
        <f t="shared" ca="1" si="133"/>
        <v>31.591332911535165</v>
      </c>
      <c r="D1004" s="75">
        <v>38.325338120751908</v>
      </c>
      <c r="E1004" s="75">
        <f t="shared" ca="1" si="134"/>
        <v>16.797025459866205</v>
      </c>
      <c r="F1004" s="75">
        <v>15.451127524535245</v>
      </c>
      <c r="AU1004" s="1">
        <v>987</v>
      </c>
      <c r="AV1004" s="75">
        <f t="shared" ca="1" si="135"/>
        <v>0.65770252054070266</v>
      </c>
      <c r="AW1004" s="75">
        <f t="shared" ca="1" si="136"/>
        <v>39.329658207353269</v>
      </c>
      <c r="AX1004" s="75">
        <f t="shared" ca="1" si="137"/>
        <v>27.448141650714941</v>
      </c>
      <c r="AY1004" s="75">
        <v>36.146711619385684</v>
      </c>
      <c r="AZ1004" s="75">
        <v>16.341499100857291</v>
      </c>
    </row>
    <row r="1005" spans="1:52" x14ac:dyDescent="0.25">
      <c r="A1005" s="1">
        <v>952</v>
      </c>
      <c r="B1005" s="62">
        <f t="shared" ca="1" si="132"/>
        <v>0.28463085222166473</v>
      </c>
      <c r="C1005" s="75">
        <f t="shared" ca="1" si="133"/>
        <v>34.734005538921473</v>
      </c>
      <c r="D1005" s="75">
        <v>36.67940444298074</v>
      </c>
      <c r="E1005" s="75">
        <f t="shared" ca="1" si="134"/>
        <v>18.169342006280228</v>
      </c>
      <c r="F1005" s="75">
        <v>17.499699451378945</v>
      </c>
      <c r="AU1005" s="1">
        <v>988</v>
      </c>
      <c r="AV1005" s="75">
        <f t="shared" ca="1" si="135"/>
        <v>0.1734505325883845</v>
      </c>
      <c r="AW1005" s="75">
        <f t="shared" ca="1" si="136"/>
        <v>27.49421783584495</v>
      </c>
      <c r="AX1005" s="75">
        <f t="shared" ca="1" si="137"/>
        <v>17.725570204485411</v>
      </c>
      <c r="AY1005" s="75">
        <v>41.26715338059573</v>
      </c>
      <c r="AZ1005" s="75">
        <v>16.471153502572964</v>
      </c>
    </row>
    <row r="1006" spans="1:52" x14ac:dyDescent="0.25">
      <c r="A1006" s="1">
        <v>953</v>
      </c>
      <c r="B1006" s="62">
        <f t="shared" ca="1" si="132"/>
        <v>0.29225859867349002</v>
      </c>
      <c r="C1006" s="75">
        <f t="shared" ca="1" si="133"/>
        <v>34.908735980885169</v>
      </c>
      <c r="D1006" s="75">
        <v>32.175346589149854</v>
      </c>
      <c r="E1006" s="75">
        <f t="shared" ca="1" si="134"/>
        <v>18.265045133887433</v>
      </c>
      <c r="F1006" s="75">
        <v>40.356117495422474</v>
      </c>
      <c r="AU1006" s="1">
        <v>989</v>
      </c>
      <c r="AV1006" s="75">
        <f t="shared" ca="1" si="135"/>
        <v>0.92805086828990468</v>
      </c>
      <c r="AW1006" s="75">
        <f t="shared" ca="1" si="136"/>
        <v>43.900619049787053</v>
      </c>
      <c r="AX1006" s="75">
        <f t="shared" ca="1" si="137"/>
        <v>36.95299940728934</v>
      </c>
      <c r="AY1006" s="75">
        <v>18.29556476175522</v>
      </c>
      <c r="AZ1006" s="75">
        <v>18.718157735233866</v>
      </c>
    </row>
    <row r="1007" spans="1:52" x14ac:dyDescent="0.25">
      <c r="A1007" s="1">
        <v>954</v>
      </c>
      <c r="B1007" s="62">
        <f t="shared" ca="1" si="132"/>
        <v>0.21044818212969929</v>
      </c>
      <c r="C1007" s="75">
        <f t="shared" ca="1" si="133"/>
        <v>32.844442366393977</v>
      </c>
      <c r="D1007" s="75">
        <v>41.744074084084573</v>
      </c>
      <c r="E1007" s="75">
        <f t="shared" ca="1" si="134"/>
        <v>17.272239084502086</v>
      </c>
      <c r="F1007" s="75">
        <v>22.080541754971705</v>
      </c>
      <c r="AU1007" s="1">
        <v>990</v>
      </c>
      <c r="AV1007" s="75">
        <f t="shared" ca="1" si="135"/>
        <v>3.2572085457788114E-2</v>
      </c>
      <c r="AW1007" s="75">
        <f t="shared" ca="1" si="136"/>
        <v>20.414321463674771</v>
      </c>
      <c r="AX1007" s="75">
        <f t="shared" ca="1" si="137"/>
        <v>15.49262595404344</v>
      </c>
      <c r="AY1007" s="75">
        <v>39.933461930734666</v>
      </c>
      <c r="AZ1007" s="75">
        <v>31.231208983494106</v>
      </c>
    </row>
    <row r="1008" spans="1:52" x14ac:dyDescent="0.25">
      <c r="A1008" s="1">
        <v>955</v>
      </c>
      <c r="B1008" s="62">
        <f t="shared" ca="1" si="132"/>
        <v>0.18331612953071341</v>
      </c>
      <c r="C1008" s="75">
        <f t="shared" ca="1" si="133"/>
        <v>32.04203610646303</v>
      </c>
      <c r="D1008" s="75">
        <v>44.086000169052504</v>
      </c>
      <c r="E1008" s="75">
        <f t="shared" ca="1" si="134"/>
        <v>16.958198278326297</v>
      </c>
      <c r="F1008" s="75">
        <v>35.193314964167421</v>
      </c>
      <c r="AU1008" s="1">
        <v>991</v>
      </c>
      <c r="AV1008" s="75">
        <f t="shared" ca="1" si="135"/>
        <v>0.1722074101395088</v>
      </c>
      <c r="AW1008" s="75">
        <f t="shared" ca="1" si="136"/>
        <v>27.449364205675643</v>
      </c>
      <c r="AX1008" s="75">
        <f t="shared" ca="1" si="137"/>
        <v>17.705067670454977</v>
      </c>
      <c r="AY1008" s="75">
        <v>32.355250592248325</v>
      </c>
      <c r="AZ1008" s="75">
        <v>24.943328028309715</v>
      </c>
    </row>
    <row r="1009" spans="1:52" x14ac:dyDescent="0.25">
      <c r="A1009" s="1">
        <v>956</v>
      </c>
      <c r="B1009" s="62">
        <f t="shared" ca="1" si="132"/>
        <v>0.3436392777569357</v>
      </c>
      <c r="C1009" s="75">
        <f t="shared" ca="1" si="133"/>
        <v>36.013038387942899</v>
      </c>
      <c r="D1009" s="75">
        <v>35.438119292085666</v>
      </c>
      <c r="E1009" s="75">
        <f t="shared" ca="1" si="134"/>
        <v>18.928334061165462</v>
      </c>
      <c r="F1009" s="75">
        <v>16.539388569260183</v>
      </c>
      <c r="AU1009" s="1">
        <v>992</v>
      </c>
      <c r="AV1009" s="75">
        <f t="shared" ca="1" si="135"/>
        <v>0.8503400313437407</v>
      </c>
      <c r="AW1009" s="75">
        <f t="shared" ca="1" si="136"/>
        <v>42.66416505534491</v>
      </c>
      <c r="AX1009" s="75">
        <f t="shared" ca="1" si="137"/>
        <v>33.3942267904877</v>
      </c>
      <c r="AY1009" s="75">
        <v>27.747072080008422</v>
      </c>
      <c r="AZ1009" s="75">
        <v>16.332083411445463</v>
      </c>
    </row>
    <row r="1010" spans="1:52" x14ac:dyDescent="0.25">
      <c r="A1010" s="1">
        <v>957</v>
      </c>
      <c r="B1010" s="62">
        <f t="shared" ca="1" si="132"/>
        <v>1.4938090572947038E-2</v>
      </c>
      <c r="C1010" s="75">
        <f t="shared" ca="1" si="133"/>
        <v>22.388443402075708</v>
      </c>
      <c r="D1010" s="75">
        <v>44.903038618516646</v>
      </c>
      <c r="E1010" s="75">
        <f t="shared" ca="1" si="134"/>
        <v>15.15013096265076</v>
      </c>
      <c r="F1010" s="75">
        <v>25.641429166371875</v>
      </c>
      <c r="AU1010" s="1">
        <v>993</v>
      </c>
      <c r="AV1010" s="75">
        <f t="shared" ca="1" si="135"/>
        <v>0.6663988917899194</v>
      </c>
      <c r="AW1010" s="75">
        <f t="shared" ca="1" si="136"/>
        <v>39.489977595149554</v>
      </c>
      <c r="AX1010" s="75">
        <f t="shared" ca="1" si="137"/>
        <v>27.672536325558998</v>
      </c>
      <c r="AY1010" s="75">
        <v>35.842089831395576</v>
      </c>
      <c r="AZ1010" s="75">
        <v>35.575491974210657</v>
      </c>
    </row>
    <row r="1011" spans="1:52" x14ac:dyDescent="0.25">
      <c r="A1011" s="1">
        <v>958</v>
      </c>
      <c r="B1011" s="62">
        <f t="shared" ca="1" si="132"/>
        <v>0.98457234145979577</v>
      </c>
      <c r="C1011" s="75">
        <f t="shared" ca="1" si="133"/>
        <v>44.844923168406339</v>
      </c>
      <c r="D1011" s="75">
        <v>43.599908942927712</v>
      </c>
      <c r="E1011" s="75">
        <f t="shared" ca="1" si="134"/>
        <v>37.531708501856954</v>
      </c>
      <c r="F1011" s="75">
        <v>15.891881019100747</v>
      </c>
      <c r="AU1011" s="1">
        <v>994</v>
      </c>
      <c r="AV1011" s="75">
        <f t="shared" ca="1" si="135"/>
        <v>7.4747232365046878E-2</v>
      </c>
      <c r="AW1011" s="75">
        <f t="shared" ca="1" si="136"/>
        <v>23.201982024397651</v>
      </c>
      <c r="AX1011" s="75">
        <f t="shared" ca="1" si="137"/>
        <v>16.14298194768805</v>
      </c>
      <c r="AY1011" s="75">
        <v>35.735592844426165</v>
      </c>
      <c r="AZ1011" s="75">
        <v>25.094508905669223</v>
      </c>
    </row>
    <row r="1012" spans="1:52" x14ac:dyDescent="0.25">
      <c r="A1012" s="1">
        <v>959</v>
      </c>
      <c r="B1012" s="62">
        <f t="shared" ca="1" si="132"/>
        <v>0.81348182070402852</v>
      </c>
      <c r="C1012" s="75">
        <f t="shared" ca="1" si="133"/>
        <v>43.005105004143743</v>
      </c>
      <c r="D1012" s="75">
        <v>34.173864837074419</v>
      </c>
      <c r="E1012" s="75">
        <f t="shared" ca="1" si="134"/>
        <v>27.859309604340854</v>
      </c>
      <c r="F1012" s="75">
        <v>18.986770457859492</v>
      </c>
      <c r="AU1012" s="1">
        <v>995</v>
      </c>
      <c r="AV1012" s="75">
        <f t="shared" ca="1" si="135"/>
        <v>0.55918046377147523</v>
      </c>
      <c r="AW1012" s="75">
        <f t="shared" ca="1" si="136"/>
        <v>37.43351103582156</v>
      </c>
      <c r="AX1012" s="75">
        <f t="shared" ca="1" si="137"/>
        <v>25.08172741913415</v>
      </c>
      <c r="AY1012" s="75">
        <v>36.221040037511507</v>
      </c>
      <c r="AZ1012" s="75">
        <v>15.768381392458295</v>
      </c>
    </row>
    <row r="1013" spans="1:52" x14ac:dyDescent="0.25">
      <c r="A1013" s="1">
        <v>960</v>
      </c>
      <c r="B1013" s="62">
        <f t="shared" ca="1" si="132"/>
        <v>0.9756174148297323</v>
      </c>
      <c r="C1013" s="75">
        <f t="shared" ca="1" si="133"/>
        <v>44.754165158570828</v>
      </c>
      <c r="D1013" s="75">
        <v>41.847686636320056</v>
      </c>
      <c r="E1013" s="75">
        <f t="shared" ca="1" si="134"/>
        <v>36.300762829040082</v>
      </c>
      <c r="F1013" s="75">
        <v>17.436030060115563</v>
      </c>
      <c r="AU1013" s="1">
        <v>996</v>
      </c>
      <c r="AV1013" s="75">
        <f t="shared" ca="1" si="135"/>
        <v>0.85228654964464778</v>
      </c>
      <c r="AW1013" s="75">
        <f t="shared" ca="1" si="136"/>
        <v>42.695810056399921</v>
      </c>
      <c r="AX1013" s="75">
        <f t="shared" ca="1" si="137"/>
        <v>33.469947731262579</v>
      </c>
      <c r="AY1013" s="75">
        <v>32.35697216500008</v>
      </c>
      <c r="AZ1013" s="75">
        <v>27.354243873545911</v>
      </c>
    </row>
    <row r="1014" spans="1:52" x14ac:dyDescent="0.25">
      <c r="A1014" s="1">
        <v>961</v>
      </c>
      <c r="B1014" s="62">
        <f t="shared" ca="1" si="132"/>
        <v>0.9053697948348427</v>
      </c>
      <c r="C1014" s="75">
        <f t="shared" ca="1" si="133"/>
        <v>44.022172682527568</v>
      </c>
      <c r="D1014" s="75">
        <v>42.491981149231847</v>
      </c>
      <c r="E1014" s="75">
        <f t="shared" ca="1" si="134"/>
        <v>31.329076640550969</v>
      </c>
      <c r="F1014" s="75">
        <v>21.78535646445722</v>
      </c>
      <c r="AU1014" s="1">
        <v>997</v>
      </c>
      <c r="AV1014" s="75">
        <f t="shared" ca="1" si="135"/>
        <v>0.40630968021480784</v>
      </c>
      <c r="AW1014" s="75">
        <f t="shared" ca="1" si="136"/>
        <v>34.12272763476296</v>
      </c>
      <c r="AX1014" s="75">
        <f t="shared" ca="1" si="137"/>
        <v>21.884609287172477</v>
      </c>
      <c r="AY1014" s="75">
        <v>41.261550882357042</v>
      </c>
      <c r="AZ1014" s="75">
        <v>28.390044415376579</v>
      </c>
    </row>
    <row r="1015" spans="1:52" x14ac:dyDescent="0.25">
      <c r="A1015" s="1">
        <v>962</v>
      </c>
      <c r="B1015" s="62">
        <f t="shared" ref="B1015:B1053" ca="1" si="138">RAND()</f>
        <v>2.798146893328668E-2</v>
      </c>
      <c r="C1015" s="75">
        <f t="shared" ref="C1015:C1053" ca="1" si="139">$R$2+($R$3-$R$2)*(B1015)^(1/3)</f>
        <v>24.107756785224641</v>
      </c>
      <c r="D1015" s="75">
        <v>41.088136624965529</v>
      </c>
      <c r="E1015" s="75">
        <f t="shared" ref="E1015:E1053" ca="1" si="140">$R$3-($R$3-$R$2)*(1-B1015)^(1/3)</f>
        <v>15.282465908574018</v>
      </c>
      <c r="F1015" s="75">
        <v>30.679930906430428</v>
      </c>
      <c r="AU1015" s="1">
        <v>998</v>
      </c>
      <c r="AV1015" s="75">
        <f t="shared" ca="1" si="135"/>
        <v>0.43436554729455923</v>
      </c>
      <c r="AW1015" s="75">
        <f t="shared" ca="1" si="136"/>
        <v>34.771924351592673</v>
      </c>
      <c r="AX1015" s="75">
        <f t="shared" ca="1" si="137"/>
        <v>22.437398034914132</v>
      </c>
      <c r="AY1015" s="75">
        <v>30.435416980705135</v>
      </c>
      <c r="AZ1015" s="75">
        <v>20.446435180268622</v>
      </c>
    </row>
    <row r="1016" spans="1:52" x14ac:dyDescent="0.25">
      <c r="A1016" s="1">
        <v>963</v>
      </c>
      <c r="B1016" s="62">
        <f t="shared" ca="1" si="138"/>
        <v>0.69172306487989854</v>
      </c>
      <c r="C1016" s="75">
        <f t="shared" ca="1" si="139"/>
        <v>41.531716031931985</v>
      </c>
      <c r="D1016" s="75">
        <v>43.093187092324186</v>
      </c>
      <c r="E1016" s="75">
        <f t="shared" ca="1" si="140"/>
        <v>24.733989394693864</v>
      </c>
      <c r="F1016" s="75">
        <v>21.7973114273241</v>
      </c>
      <c r="AU1016" s="1">
        <v>999</v>
      </c>
      <c r="AV1016" s="75">
        <f t="shared" ca="1" si="135"/>
        <v>5.6359361467915203E-2</v>
      </c>
      <c r="AW1016" s="75">
        <f t="shared" ca="1" si="136"/>
        <v>22.122038003347335</v>
      </c>
      <c r="AX1016" s="75">
        <f t="shared" ca="1" si="137"/>
        <v>15.857649808588253</v>
      </c>
      <c r="AY1016" s="75">
        <v>38.647314114915289</v>
      </c>
      <c r="AZ1016" s="75">
        <v>34.175939554899209</v>
      </c>
    </row>
    <row r="1017" spans="1:52" x14ac:dyDescent="0.25">
      <c r="A1017" s="1">
        <v>964</v>
      </c>
      <c r="B1017" s="62">
        <f t="shared" ca="1" si="138"/>
        <v>7.0091047959038866E-3</v>
      </c>
      <c r="C1017" s="75">
        <f t="shared" ca="1" si="139"/>
        <v>20.741280591484422</v>
      </c>
      <c r="D1017" s="75">
        <v>34.418521607584864</v>
      </c>
      <c r="E1017" s="75">
        <f t="shared" ca="1" si="140"/>
        <v>15.070255447121159</v>
      </c>
      <c r="F1017" s="75">
        <v>20.657235949526608</v>
      </c>
      <c r="AU1017" s="1">
        <v>1000</v>
      </c>
      <c r="AV1017" s="75">
        <f t="shared" ca="1" si="135"/>
        <v>0.79988091357542124</v>
      </c>
      <c r="AW1017" s="75">
        <f t="shared" ca="1" si="136"/>
        <v>41.830818515615192</v>
      </c>
      <c r="AX1017" s="75">
        <f t="shared" ca="1" si="137"/>
        <v>31.579598449296647</v>
      </c>
      <c r="AY1017" s="75">
        <v>41.460464284093277</v>
      </c>
      <c r="AZ1017" s="75">
        <v>25.039322886513659</v>
      </c>
    </row>
    <row r="1018" spans="1:52" x14ac:dyDescent="0.25">
      <c r="A1018" s="1">
        <v>965</v>
      </c>
      <c r="B1018" s="62">
        <f t="shared" ca="1" si="138"/>
        <v>0.73629507212935408</v>
      </c>
      <c r="C1018" s="75">
        <f t="shared" ca="1" si="139"/>
        <v>42.089763860363462</v>
      </c>
      <c r="D1018" s="75">
        <v>43.28192110189444</v>
      </c>
      <c r="E1018" s="75">
        <f t="shared" ca="1" si="140"/>
        <v>25.761966798966334</v>
      </c>
      <c r="F1018" s="75">
        <v>24.438472448542836</v>
      </c>
    </row>
    <row r="1019" spans="1:52" x14ac:dyDescent="0.25">
      <c r="A1019" s="1">
        <v>966</v>
      </c>
      <c r="B1019" s="62">
        <f t="shared" ca="1" si="138"/>
        <v>0.85372597569986652</v>
      </c>
      <c r="C1019" s="75">
        <f t="shared" ca="1" si="139"/>
        <v>43.459510101097052</v>
      </c>
      <c r="D1019" s="75">
        <v>34.484065214495587</v>
      </c>
      <c r="E1019" s="75">
        <f t="shared" ca="1" si="140"/>
        <v>29.193210928998699</v>
      </c>
      <c r="F1019" s="75">
        <v>24.678231123959588</v>
      </c>
    </row>
    <row r="1020" spans="1:52" x14ac:dyDescent="0.25">
      <c r="A1020" s="1">
        <v>967</v>
      </c>
      <c r="B1020" s="62">
        <f t="shared" ca="1" si="138"/>
        <v>0.31988987149938697</v>
      </c>
      <c r="C1020" s="75">
        <f t="shared" ca="1" si="139"/>
        <v>35.51735712643999</v>
      </c>
      <c r="D1020" s="75">
        <v>43.846295074651763</v>
      </c>
      <c r="E1020" s="75">
        <f t="shared" ca="1" si="140"/>
        <v>18.617597878458582</v>
      </c>
      <c r="F1020" s="75">
        <v>23.076836117736399</v>
      </c>
    </row>
    <row r="1021" spans="1:52" x14ac:dyDescent="0.25">
      <c r="A1021" s="1">
        <v>968</v>
      </c>
      <c r="B1021" s="62">
        <f t="shared" ca="1" si="138"/>
        <v>0.10268632196931893</v>
      </c>
      <c r="C1021" s="75">
        <f t="shared" ca="1" si="139"/>
        <v>29.048354384285432</v>
      </c>
      <c r="D1021" s="75">
        <v>44.996271266039933</v>
      </c>
      <c r="E1021" s="75">
        <f t="shared" ca="1" si="140"/>
        <v>16.064165129706687</v>
      </c>
      <c r="F1021" s="75">
        <v>22.459940749030338</v>
      </c>
    </row>
    <row r="1022" spans="1:52" x14ac:dyDescent="0.25">
      <c r="A1022" s="1">
        <v>969</v>
      </c>
      <c r="B1022" s="62">
        <f t="shared" ca="1" si="138"/>
        <v>0.59226055010602874</v>
      </c>
      <c r="C1022" s="75">
        <f t="shared" ca="1" si="139"/>
        <v>40.193713711259015</v>
      </c>
      <c r="D1022" s="75">
        <v>22.083155382988458</v>
      </c>
      <c r="E1022" s="75">
        <f t="shared" ca="1" si="140"/>
        <v>22.754158823236939</v>
      </c>
      <c r="F1022" s="75">
        <v>16.287203369034057</v>
      </c>
    </row>
    <row r="1023" spans="1:52" x14ac:dyDescent="0.25">
      <c r="A1023" s="1">
        <v>970</v>
      </c>
      <c r="B1023" s="62">
        <f t="shared" ca="1" si="138"/>
        <v>0.70538945056003033</v>
      </c>
      <c r="C1023" s="75">
        <f t="shared" ca="1" si="139"/>
        <v>41.705306994075777</v>
      </c>
      <c r="D1023" s="75">
        <v>34.879306000109722</v>
      </c>
      <c r="E1023" s="75">
        <f t="shared" ca="1" si="140"/>
        <v>25.038001464099079</v>
      </c>
      <c r="F1023" s="75">
        <v>15.678822664840105</v>
      </c>
    </row>
    <row r="1024" spans="1:52" x14ac:dyDescent="0.25">
      <c r="A1024" s="1">
        <v>971</v>
      </c>
      <c r="B1024" s="62">
        <f t="shared" ca="1" si="138"/>
        <v>0.51485458488311131</v>
      </c>
      <c r="C1024" s="75">
        <f t="shared" ca="1" si="139"/>
        <v>39.044520252197287</v>
      </c>
      <c r="D1024" s="75">
        <v>33.33472889968472</v>
      </c>
      <c r="E1024" s="75">
        <f t="shared" ca="1" si="140"/>
        <v>21.427160538520653</v>
      </c>
      <c r="F1024" s="75">
        <v>15.72699819831287</v>
      </c>
    </row>
    <row r="1025" spans="1:6" x14ac:dyDescent="0.25">
      <c r="A1025" s="1">
        <v>972</v>
      </c>
      <c r="B1025" s="62">
        <f t="shared" ca="1" si="138"/>
        <v>0.1409099062195639</v>
      </c>
      <c r="C1025" s="75">
        <f t="shared" ca="1" si="139"/>
        <v>30.611157189268187</v>
      </c>
      <c r="D1025" s="75">
        <v>44.371376010734636</v>
      </c>
      <c r="E1025" s="75">
        <f t="shared" ca="1" si="140"/>
        <v>16.481008848480815</v>
      </c>
      <c r="F1025" s="75">
        <v>21.067729156957512</v>
      </c>
    </row>
    <row r="1026" spans="1:6" x14ac:dyDescent="0.25">
      <c r="A1026" s="1">
        <v>973</v>
      </c>
      <c r="B1026" s="62">
        <f t="shared" ca="1" si="138"/>
        <v>7.4548147990707414E-2</v>
      </c>
      <c r="C1026" s="75">
        <f t="shared" ca="1" si="139"/>
        <v>27.626031668395672</v>
      </c>
      <c r="D1026" s="75">
        <v>34.350936766265718</v>
      </c>
      <c r="E1026" s="75">
        <f t="shared" ca="1" si="140"/>
        <v>15.764813791744263</v>
      </c>
      <c r="F1026" s="75">
        <v>16.485635796893423</v>
      </c>
    </row>
    <row r="1027" spans="1:6" x14ac:dyDescent="0.25">
      <c r="A1027" s="1">
        <v>974</v>
      </c>
      <c r="B1027" s="62">
        <f t="shared" ca="1" si="138"/>
        <v>0.95029003373417653</v>
      </c>
      <c r="C1027" s="75">
        <f t="shared" ca="1" si="139"/>
        <v>44.494428100514838</v>
      </c>
      <c r="D1027" s="75">
        <v>35.88247449913073</v>
      </c>
      <c r="E1027" s="75">
        <f t="shared" ca="1" si="140"/>
        <v>33.969316825885386</v>
      </c>
      <c r="F1027" s="75">
        <v>19.0883894767138</v>
      </c>
    </row>
    <row r="1028" spans="1:6" x14ac:dyDescent="0.25">
      <c r="A1028" s="1">
        <v>975</v>
      </c>
      <c r="B1028" s="62">
        <f t="shared" ca="1" si="138"/>
        <v>5.3056401649385521E-2</v>
      </c>
      <c r="C1028" s="75">
        <f t="shared" ca="1" si="139"/>
        <v>26.272853217450219</v>
      </c>
      <c r="D1028" s="75">
        <v>32.393907760489043</v>
      </c>
      <c r="E1028" s="75">
        <f t="shared" ca="1" si="140"/>
        <v>15.540234048190168</v>
      </c>
      <c r="F1028" s="75">
        <v>28.122329192744626</v>
      </c>
    </row>
    <row r="1029" spans="1:6" x14ac:dyDescent="0.25">
      <c r="A1029" s="1">
        <v>976</v>
      </c>
      <c r="B1029" s="62">
        <f t="shared" ca="1" si="138"/>
        <v>4.7949815195743373E-2</v>
      </c>
      <c r="C1029" s="75">
        <f t="shared" ca="1" si="139"/>
        <v>25.898922571967816</v>
      </c>
      <c r="D1029" s="75">
        <v>40.219864351612394</v>
      </c>
      <c r="E1029" s="75">
        <f t="shared" ca="1" si="140"/>
        <v>15.487373024144127</v>
      </c>
      <c r="F1029" s="75">
        <v>15.561693859807949</v>
      </c>
    </row>
    <row r="1030" spans="1:6" x14ac:dyDescent="0.25">
      <c r="A1030" s="1">
        <v>977</v>
      </c>
      <c r="B1030" s="62">
        <f t="shared" ca="1" si="138"/>
        <v>6.6073533879254298E-2</v>
      </c>
      <c r="C1030" s="75">
        <f t="shared" ca="1" si="139"/>
        <v>27.128220937029347</v>
      </c>
      <c r="D1030" s="75">
        <v>42.446048378444502</v>
      </c>
      <c r="E1030" s="75">
        <f t="shared" ca="1" si="140"/>
        <v>15.675846625437799</v>
      </c>
      <c r="F1030" s="75">
        <v>23.581447237030599</v>
      </c>
    </row>
    <row r="1031" spans="1:6" x14ac:dyDescent="0.25">
      <c r="A1031" s="1">
        <v>978</v>
      </c>
      <c r="B1031" s="62">
        <f t="shared" ca="1" si="138"/>
        <v>4.2455777034298703E-2</v>
      </c>
      <c r="C1031" s="75">
        <f t="shared" ca="1" si="139"/>
        <v>25.465665567722656</v>
      </c>
      <c r="D1031" s="75">
        <v>43.807680085693562</v>
      </c>
      <c r="E1031" s="75">
        <f t="shared" ca="1" si="140"/>
        <v>15.430711935856699</v>
      </c>
      <c r="F1031" s="75">
        <v>21.936276892742015</v>
      </c>
    </row>
    <row r="1032" spans="1:6" x14ac:dyDescent="0.25">
      <c r="A1032" s="1">
        <v>979</v>
      </c>
      <c r="B1032" s="62">
        <f t="shared" ca="1" si="138"/>
        <v>4.5316698013830869E-4</v>
      </c>
      <c r="C1032" s="75">
        <f t="shared" ca="1" si="139"/>
        <v>17.304308776396766</v>
      </c>
      <c r="D1032" s="75">
        <v>41.902414546447872</v>
      </c>
      <c r="E1032" s="75">
        <f t="shared" ca="1" si="140"/>
        <v>15.004532354508147</v>
      </c>
      <c r="F1032" s="75">
        <v>16.691476567546761</v>
      </c>
    </row>
    <row r="1033" spans="1:6" x14ac:dyDescent="0.25">
      <c r="A1033" s="1">
        <v>980</v>
      </c>
      <c r="B1033" s="62">
        <f t="shared" ca="1" si="138"/>
        <v>0.6075385992073532</v>
      </c>
      <c r="C1033" s="75">
        <f t="shared" ca="1" si="139"/>
        <v>40.408510890536405</v>
      </c>
      <c r="D1033" s="75">
        <v>38.960680751834445</v>
      </c>
      <c r="E1033" s="75">
        <f t="shared" ca="1" si="140"/>
        <v>23.035554798302478</v>
      </c>
      <c r="F1033" s="75">
        <v>15.424905491743417</v>
      </c>
    </row>
    <row r="1034" spans="1:6" x14ac:dyDescent="0.25">
      <c r="A1034" s="1">
        <v>981</v>
      </c>
      <c r="B1034" s="62">
        <f t="shared" ca="1" si="138"/>
        <v>0.90303528246869957</v>
      </c>
      <c r="C1034" s="75">
        <f t="shared" ca="1" si="139"/>
        <v>43.997206479488639</v>
      </c>
      <c r="D1034" s="75">
        <v>42.850726877820399</v>
      </c>
      <c r="E1034" s="75">
        <f t="shared" ca="1" si="140"/>
        <v>31.217568787809803</v>
      </c>
      <c r="F1034" s="75">
        <v>32.406546324753222</v>
      </c>
    </row>
    <row r="1035" spans="1:6" x14ac:dyDescent="0.25">
      <c r="A1035" s="1">
        <v>982</v>
      </c>
      <c r="B1035" s="62">
        <f t="shared" ca="1" si="138"/>
        <v>0.86763897459485373</v>
      </c>
      <c r="C1035" s="75">
        <f t="shared" ca="1" si="139"/>
        <v>43.613277416196865</v>
      </c>
      <c r="D1035" s="75">
        <v>19.751395585963515</v>
      </c>
      <c r="E1035" s="75">
        <f t="shared" ca="1" si="140"/>
        <v>29.711156714582728</v>
      </c>
      <c r="F1035" s="75">
        <v>28.104611773871738</v>
      </c>
    </row>
    <row r="1036" spans="1:6" x14ac:dyDescent="0.25">
      <c r="A1036" s="1">
        <v>983</v>
      </c>
      <c r="B1036" s="62">
        <f t="shared" ca="1" si="138"/>
        <v>0.67692761315169991</v>
      </c>
      <c r="C1036" s="75">
        <f t="shared" ca="1" si="139"/>
        <v>41.341186391626778</v>
      </c>
      <c r="D1036" s="75">
        <v>44.68773167254141</v>
      </c>
      <c r="E1036" s="75">
        <f t="shared" ca="1" si="140"/>
        <v>24.414826355581283</v>
      </c>
      <c r="F1036" s="75">
        <v>24.071671481957139</v>
      </c>
    </row>
    <row r="1037" spans="1:6" x14ac:dyDescent="0.25">
      <c r="A1037" s="1">
        <v>984</v>
      </c>
      <c r="B1037" s="62">
        <f t="shared" ca="1" si="138"/>
        <v>0.95118551102245319</v>
      </c>
      <c r="C1037" s="75">
        <f t="shared" ca="1" si="139"/>
        <v>44.50368958835584</v>
      </c>
      <c r="D1037" s="75">
        <v>44.952193053506981</v>
      </c>
      <c r="E1037" s="75">
        <f t="shared" ca="1" si="140"/>
        <v>34.035954299205315</v>
      </c>
      <c r="F1037" s="75">
        <v>16.191268248530452</v>
      </c>
    </row>
    <row r="1038" spans="1:6" x14ac:dyDescent="0.25">
      <c r="A1038" s="1">
        <v>985</v>
      </c>
      <c r="B1038" s="62">
        <f t="shared" ca="1" si="138"/>
        <v>0.45726953628033251</v>
      </c>
      <c r="C1038" s="75">
        <f t="shared" ca="1" si="139"/>
        <v>38.112415930917024</v>
      </c>
      <c r="D1038" s="75">
        <v>40.33438591077207</v>
      </c>
      <c r="E1038" s="75">
        <f t="shared" ca="1" si="140"/>
        <v>20.529134996622446</v>
      </c>
      <c r="F1038" s="75">
        <v>16.037375233070009</v>
      </c>
    </row>
    <row r="1039" spans="1:6" x14ac:dyDescent="0.25">
      <c r="A1039" s="1">
        <v>986</v>
      </c>
      <c r="B1039" s="62">
        <f t="shared" ca="1" si="138"/>
        <v>0.87829590415785797</v>
      </c>
      <c r="C1039" s="75">
        <f t="shared" ca="1" si="139"/>
        <v>43.729950245123298</v>
      </c>
      <c r="D1039" s="75">
        <v>34.912480702671147</v>
      </c>
      <c r="E1039" s="75">
        <f t="shared" ca="1" si="140"/>
        <v>30.133012162324999</v>
      </c>
      <c r="F1039" s="75">
        <v>22.665590999010448</v>
      </c>
    </row>
    <row r="1040" spans="1:6" x14ac:dyDescent="0.25">
      <c r="A1040" s="1">
        <v>987</v>
      </c>
      <c r="B1040" s="62">
        <f t="shared" ca="1" si="138"/>
        <v>0.44738838904019451</v>
      </c>
      <c r="C1040" s="75">
        <f t="shared" ca="1" si="139"/>
        <v>37.944723278123149</v>
      </c>
      <c r="D1040" s="75">
        <v>39.846119910924578</v>
      </c>
      <c r="E1040" s="75">
        <f t="shared" ca="1" si="140"/>
        <v>20.381518781363194</v>
      </c>
      <c r="F1040" s="75">
        <v>21.937222878143011</v>
      </c>
    </row>
    <row r="1041" spans="1:6" x14ac:dyDescent="0.25">
      <c r="A1041" s="1">
        <v>988</v>
      </c>
      <c r="B1041" s="62">
        <f t="shared" ca="1" si="138"/>
        <v>0.67587871689212708</v>
      </c>
      <c r="C1041" s="75">
        <f t="shared" ca="1" si="139"/>
        <v>41.327574175655499</v>
      </c>
      <c r="D1041" s="75">
        <v>40.999002277067746</v>
      </c>
      <c r="E1041" s="75">
        <f t="shared" ca="1" si="140"/>
        <v>24.392572945498696</v>
      </c>
      <c r="F1041" s="75">
        <v>24.421906943895873</v>
      </c>
    </row>
    <row r="1042" spans="1:6" x14ac:dyDescent="0.25">
      <c r="A1042" s="1">
        <v>989</v>
      </c>
      <c r="B1042" s="62">
        <f t="shared" ca="1" si="138"/>
        <v>0.70997979430355806</v>
      </c>
      <c r="C1042" s="75">
        <f t="shared" ca="1" si="139"/>
        <v>41.763110327198603</v>
      </c>
      <c r="D1042" s="75">
        <v>43.238750340343039</v>
      </c>
      <c r="E1042" s="75">
        <f t="shared" ca="1" si="140"/>
        <v>25.142220981647398</v>
      </c>
      <c r="F1042" s="75">
        <v>17.018297494568767</v>
      </c>
    </row>
    <row r="1043" spans="1:6" x14ac:dyDescent="0.25">
      <c r="A1043" s="1">
        <v>990</v>
      </c>
      <c r="B1043" s="62">
        <f t="shared" ca="1" si="138"/>
        <v>0.33471831837117683</v>
      </c>
      <c r="C1043" s="75">
        <f t="shared" ca="1" si="139"/>
        <v>35.82960727226385</v>
      </c>
      <c r="D1043" s="75">
        <v>39.946767805514511</v>
      </c>
      <c r="E1043" s="75">
        <f t="shared" ca="1" si="140"/>
        <v>18.81074707818896</v>
      </c>
      <c r="F1043" s="75">
        <v>19.295005152806503</v>
      </c>
    </row>
    <row r="1044" spans="1:6" x14ac:dyDescent="0.25">
      <c r="A1044" s="1">
        <v>991</v>
      </c>
      <c r="B1044" s="62">
        <f t="shared" ca="1" si="138"/>
        <v>0.16399730529960121</v>
      </c>
      <c r="C1044" s="75">
        <f t="shared" ca="1" si="139"/>
        <v>31.42102108493027</v>
      </c>
      <c r="D1044" s="75">
        <v>44.04331111588715</v>
      </c>
      <c r="E1044" s="75">
        <f t="shared" ca="1" si="140"/>
        <v>16.738807679414279</v>
      </c>
      <c r="F1044" s="75">
        <v>15.068912132610002</v>
      </c>
    </row>
    <row r="1045" spans="1:6" x14ac:dyDescent="0.25">
      <c r="A1045" s="1">
        <v>992</v>
      </c>
      <c r="B1045" s="62">
        <f t="shared" ca="1" si="138"/>
        <v>0.99086808884400279</v>
      </c>
      <c r="C1045" s="75">
        <f t="shared" ca="1" si="139"/>
        <v>44.908401496891202</v>
      </c>
      <c r="D1045" s="75">
        <v>40.157446330436748</v>
      </c>
      <c r="E1045" s="75">
        <f t="shared" ca="1" si="140"/>
        <v>38.72940891632787</v>
      </c>
      <c r="F1045" s="75">
        <v>22.780653601616461</v>
      </c>
    </row>
    <row r="1046" spans="1:6" x14ac:dyDescent="0.25">
      <c r="A1046" s="1">
        <v>993</v>
      </c>
      <c r="B1046" s="62">
        <f t="shared" ca="1" si="138"/>
        <v>7.5063411392106927E-2</v>
      </c>
      <c r="C1046" s="75">
        <f t="shared" ca="1" si="139"/>
        <v>27.655054524421907</v>
      </c>
      <c r="D1046" s="75">
        <v>42.463470407287204</v>
      </c>
      <c r="E1046" s="75">
        <f t="shared" ca="1" si="140"/>
        <v>15.770240552740667</v>
      </c>
      <c r="F1046" s="75">
        <v>16.66121706286425</v>
      </c>
    </row>
    <row r="1047" spans="1:6" x14ac:dyDescent="0.25">
      <c r="A1047" s="1">
        <v>994</v>
      </c>
      <c r="B1047" s="62">
        <f t="shared" ca="1" si="138"/>
        <v>0.36295068661513208</v>
      </c>
      <c r="C1047" s="75">
        <f t="shared" ca="1" si="139"/>
        <v>36.399508343588863</v>
      </c>
      <c r="D1047" s="75">
        <v>43.759880467795227</v>
      </c>
      <c r="E1047" s="75">
        <f t="shared" ca="1" si="140"/>
        <v>19.186576571726224</v>
      </c>
      <c r="F1047" s="75">
        <v>15.866865947202065</v>
      </c>
    </row>
    <row r="1048" spans="1:6" x14ac:dyDescent="0.25">
      <c r="A1048" s="1">
        <v>995</v>
      </c>
      <c r="B1048" s="62">
        <f t="shared" ca="1" si="138"/>
        <v>0.32987359154749496</v>
      </c>
      <c r="C1048" s="75">
        <f t="shared" ca="1" si="139"/>
        <v>35.728622273463543</v>
      </c>
      <c r="D1048" s="75">
        <v>41.847583931784968</v>
      </c>
      <c r="E1048" s="75">
        <f t="shared" ca="1" si="140"/>
        <v>18.747328814488739</v>
      </c>
      <c r="F1048" s="75">
        <v>24.880956002857186</v>
      </c>
    </row>
    <row r="1049" spans="1:6" x14ac:dyDescent="0.25">
      <c r="A1049" s="1">
        <v>996</v>
      </c>
      <c r="B1049" s="62">
        <f t="shared" ca="1" si="138"/>
        <v>0.41466840237678038</v>
      </c>
      <c r="C1049" s="75">
        <f t="shared" ca="1" si="139"/>
        <v>37.371146192974464</v>
      </c>
      <c r="D1049" s="75">
        <v>33.781357744947343</v>
      </c>
      <c r="E1049" s="75">
        <f t="shared" ca="1" si="140"/>
        <v>19.904920391256105</v>
      </c>
      <c r="F1049" s="75">
        <v>16.654772569531634</v>
      </c>
    </row>
    <row r="1050" spans="1:6" x14ac:dyDescent="0.25">
      <c r="A1050" s="1">
        <v>997</v>
      </c>
      <c r="B1050" s="62">
        <f t="shared" ca="1" si="138"/>
        <v>0.78562074731179166</v>
      </c>
      <c r="C1050" s="75">
        <f t="shared" ca="1" si="139"/>
        <v>42.681666754862661</v>
      </c>
      <c r="D1050" s="75">
        <v>42.054036740232917</v>
      </c>
      <c r="E1050" s="75">
        <f t="shared" ca="1" si="140"/>
        <v>27.045133834238204</v>
      </c>
      <c r="F1050" s="75">
        <v>28.681982752786141</v>
      </c>
    </row>
    <row r="1051" spans="1:6" x14ac:dyDescent="0.25">
      <c r="A1051" s="1">
        <v>998</v>
      </c>
      <c r="B1051" s="62">
        <f t="shared" ca="1" si="138"/>
        <v>0.47765925065420867</v>
      </c>
      <c r="C1051" s="75">
        <f t="shared" ca="1" si="139"/>
        <v>38.450961429607943</v>
      </c>
      <c r="D1051" s="75">
        <v>31.602484449952954</v>
      </c>
      <c r="E1051" s="75">
        <f t="shared" ca="1" si="140"/>
        <v>20.839501507651942</v>
      </c>
      <c r="F1051" s="75">
        <v>29.067257515941229</v>
      </c>
    </row>
    <row r="1052" spans="1:6" x14ac:dyDescent="0.25">
      <c r="A1052" s="1">
        <v>999</v>
      </c>
      <c r="B1052" s="62">
        <f t="shared" ca="1" si="138"/>
        <v>0.14103228772737297</v>
      </c>
      <c r="C1052" s="75">
        <f t="shared" ca="1" si="139"/>
        <v>30.615675357822603</v>
      </c>
      <c r="D1052" s="75">
        <v>35.427601223108745</v>
      </c>
      <c r="E1052" s="75">
        <f t="shared" ca="1" si="140"/>
        <v>16.482363135188145</v>
      </c>
      <c r="F1052" s="75">
        <v>22.596892465286878</v>
      </c>
    </row>
    <row r="1053" spans="1:6" x14ac:dyDescent="0.25">
      <c r="A1053" s="1">
        <v>1000</v>
      </c>
      <c r="B1053" s="62">
        <f t="shared" ca="1" si="138"/>
        <v>0.3399148435611965</v>
      </c>
      <c r="C1053" s="75">
        <f t="shared" ca="1" si="139"/>
        <v>35.93684790037068</v>
      </c>
      <c r="D1053" s="75">
        <v>31.311864367743077</v>
      </c>
      <c r="E1053" s="75">
        <f t="shared" ca="1" si="140"/>
        <v>18.879113608120235</v>
      </c>
      <c r="F1053" s="75">
        <v>16.507312653641748</v>
      </c>
    </row>
  </sheetData>
  <mergeCells count="1">
    <mergeCell ref="BU210:BV2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CommandButton3">
          <controlPr defaultSize="0" autoLine="0" r:id="rId5">
            <anchor moveWithCells="1">
              <from>
                <xdr:col>75</xdr:col>
                <xdr:colOff>0</xdr:colOff>
                <xdr:row>4</xdr:row>
                <xdr:rowOff>85725</xdr:rowOff>
              </from>
              <to>
                <xdr:col>76</xdr:col>
                <xdr:colOff>266700</xdr:colOff>
                <xdr:row>9</xdr:row>
                <xdr:rowOff>142875</xdr:rowOff>
              </to>
            </anchor>
          </controlPr>
        </control>
      </mc:Choice>
      <mc:Fallback>
        <control shapeId="16387" r:id="rId4" name="CommandButton3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15</xdr:col>
                <xdr:colOff>9525</xdr:colOff>
                <xdr:row>110</xdr:row>
                <xdr:rowOff>9525</xdr:rowOff>
              </from>
              <to>
                <xdr:col>16</xdr:col>
                <xdr:colOff>285750</xdr:colOff>
                <xdr:row>113</xdr:row>
                <xdr:rowOff>38100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58</xdr:col>
                <xdr:colOff>438150</xdr:colOff>
                <xdr:row>38</xdr:row>
                <xdr:rowOff>0</xdr:rowOff>
              </from>
              <to>
                <xdr:col>60</xdr:col>
                <xdr:colOff>171450</xdr:colOff>
                <xdr:row>41</xdr:row>
                <xdr:rowOff>161925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C1:I34"/>
  <sheetViews>
    <sheetView workbookViewId="0"/>
  </sheetViews>
  <sheetFormatPr defaultRowHeight="15" x14ac:dyDescent="0.25"/>
  <sheetData>
    <row r="1" spans="3:9" x14ac:dyDescent="0.25">
      <c r="C1" s="1" t="s">
        <v>58</v>
      </c>
      <c r="D1" s="1">
        <v>25</v>
      </c>
      <c r="F1" t="s">
        <v>197</v>
      </c>
      <c r="I1" t="s">
        <v>198</v>
      </c>
    </row>
    <row r="2" spans="3:9" x14ac:dyDescent="0.25">
      <c r="C2" s="1" t="s">
        <v>51</v>
      </c>
      <c r="D2" s="1">
        <v>65</v>
      </c>
    </row>
    <row r="4" spans="3:9" x14ac:dyDescent="0.25">
      <c r="C4" s="1" t="s">
        <v>3</v>
      </c>
      <c r="D4" s="1" t="s">
        <v>67</v>
      </c>
      <c r="F4" s="1" t="s">
        <v>67</v>
      </c>
    </row>
    <row r="5" spans="3:9" x14ac:dyDescent="0.25">
      <c r="C5" s="1">
        <v>1</v>
      </c>
      <c r="D5" s="1">
        <f ca="1">$D$1+RAND()*($D$2-$D$1)</f>
        <v>36.168923989624915</v>
      </c>
      <c r="F5" s="1">
        <v>33.303759098052979</v>
      </c>
    </row>
    <row r="6" spans="3:9" x14ac:dyDescent="0.25">
      <c r="C6" s="1">
        <v>2</v>
      </c>
      <c r="D6" s="1">
        <f t="shared" ref="D6:D34" ca="1" si="0">$D$1+RAND()*($D$2-$D$1)</f>
        <v>45.467556212704139</v>
      </c>
      <c r="F6" s="1">
        <v>44.768753051757813</v>
      </c>
    </row>
    <row r="7" spans="3:9" x14ac:dyDescent="0.25">
      <c r="C7" s="1">
        <v>3</v>
      </c>
      <c r="D7" s="1">
        <f t="shared" ca="1" si="0"/>
        <v>34.710232426291398</v>
      </c>
      <c r="F7" s="1">
        <v>49.721305370330811</v>
      </c>
    </row>
    <row r="8" spans="3:9" x14ac:dyDescent="0.25">
      <c r="C8" s="1">
        <v>4</v>
      </c>
      <c r="D8" s="1">
        <f t="shared" ca="1" si="0"/>
        <v>50.760784140148942</v>
      </c>
      <c r="F8" s="1">
        <v>61.095337867736816</v>
      </c>
    </row>
    <row r="9" spans="3:9" x14ac:dyDescent="0.25">
      <c r="C9" s="1">
        <v>5</v>
      </c>
      <c r="D9" s="1">
        <f t="shared" ca="1" si="0"/>
        <v>42.375011149514997</v>
      </c>
      <c r="F9" s="1">
        <v>60.030491352081299</v>
      </c>
    </row>
    <row r="10" spans="3:9" x14ac:dyDescent="0.25">
      <c r="C10" s="1">
        <v>6</v>
      </c>
      <c r="D10" s="1">
        <f t="shared" ca="1" si="0"/>
        <v>46.593813001793691</v>
      </c>
      <c r="F10" s="1">
        <v>63.643121719360352</v>
      </c>
    </row>
    <row r="11" spans="3:9" x14ac:dyDescent="0.25">
      <c r="C11" s="1">
        <v>7</v>
      </c>
      <c r="D11" s="1">
        <f t="shared" ca="1" si="0"/>
        <v>54.024769851601263</v>
      </c>
      <c r="F11" s="1">
        <v>33.399102687835693</v>
      </c>
    </row>
    <row r="12" spans="3:9" x14ac:dyDescent="0.25">
      <c r="C12" s="1">
        <v>8</v>
      </c>
      <c r="D12" s="1">
        <f t="shared" ca="1" si="0"/>
        <v>58.748675909964831</v>
      </c>
      <c r="F12" s="1">
        <v>43.478693962097168</v>
      </c>
    </row>
    <row r="13" spans="3:9" x14ac:dyDescent="0.25">
      <c r="C13" s="1">
        <v>9</v>
      </c>
      <c r="D13" s="1">
        <f t="shared" ca="1" si="0"/>
        <v>32.494204154031273</v>
      </c>
      <c r="F13" s="1">
        <v>39.471609592437744</v>
      </c>
    </row>
    <row r="14" spans="3:9" x14ac:dyDescent="0.25">
      <c r="C14" s="1">
        <v>10</v>
      </c>
      <c r="D14" s="1">
        <f t="shared" ca="1" si="0"/>
        <v>59.125147136869955</v>
      </c>
      <c r="F14" s="1">
        <v>44.667301177978516</v>
      </c>
    </row>
    <row r="15" spans="3:9" x14ac:dyDescent="0.25">
      <c r="C15" s="1">
        <v>11</v>
      </c>
      <c r="D15" s="1">
        <f t="shared" ca="1" si="0"/>
        <v>61.459846007262584</v>
      </c>
      <c r="F15" s="1">
        <v>59.226710796356201</v>
      </c>
    </row>
    <row r="16" spans="3:9" x14ac:dyDescent="0.25">
      <c r="C16" s="1">
        <v>12</v>
      </c>
      <c r="D16" s="1">
        <f t="shared" ca="1" si="0"/>
        <v>36.61921770752766</v>
      </c>
      <c r="F16" s="1">
        <v>36.142354011535645</v>
      </c>
    </row>
    <row r="17" spans="3:6" x14ac:dyDescent="0.25">
      <c r="C17" s="1">
        <v>13</v>
      </c>
      <c r="D17" s="1">
        <f t="shared" ca="1" si="0"/>
        <v>46.082062389627204</v>
      </c>
      <c r="F17" s="1">
        <v>54.119789600372314</v>
      </c>
    </row>
    <row r="18" spans="3:6" x14ac:dyDescent="0.25">
      <c r="C18" s="1">
        <v>14</v>
      </c>
      <c r="D18" s="1">
        <f t="shared" ca="1" si="0"/>
        <v>35.930123985085501</v>
      </c>
      <c r="F18" s="1">
        <v>28.911848068237305</v>
      </c>
    </row>
    <row r="19" spans="3:6" x14ac:dyDescent="0.25">
      <c r="C19" s="1">
        <v>15</v>
      </c>
      <c r="D19" s="1">
        <f t="shared" ca="1" si="0"/>
        <v>63.612711108004966</v>
      </c>
      <c r="F19" s="1">
        <v>47.204129695892334</v>
      </c>
    </row>
    <row r="20" spans="3:6" x14ac:dyDescent="0.25">
      <c r="C20" s="1">
        <v>16</v>
      </c>
      <c r="D20" s="1">
        <f t="shared" ca="1" si="0"/>
        <v>38.394191519099017</v>
      </c>
      <c r="F20" s="1">
        <v>41.578993797302246</v>
      </c>
    </row>
    <row r="21" spans="3:6" x14ac:dyDescent="0.25">
      <c r="C21" s="1">
        <v>17</v>
      </c>
      <c r="D21" s="1">
        <f t="shared" ca="1" si="0"/>
        <v>57.324749361721011</v>
      </c>
      <c r="F21" s="1">
        <v>28.42510461807251</v>
      </c>
    </row>
    <row r="22" spans="3:6" x14ac:dyDescent="0.25">
      <c r="C22" s="1">
        <v>18</v>
      </c>
      <c r="D22" s="1">
        <f t="shared" ca="1" si="0"/>
        <v>64.787637308905232</v>
      </c>
      <c r="F22" s="1">
        <v>35.364799499511719</v>
      </c>
    </row>
    <row r="23" spans="3:6" x14ac:dyDescent="0.25">
      <c r="C23" s="1">
        <v>19</v>
      </c>
      <c r="D23" s="1">
        <f t="shared" ca="1" si="0"/>
        <v>50.916860340641179</v>
      </c>
      <c r="F23" s="1">
        <v>38.284728527069092</v>
      </c>
    </row>
    <row r="24" spans="3:6" x14ac:dyDescent="0.25">
      <c r="C24" s="1">
        <v>20</v>
      </c>
      <c r="D24" s="1">
        <f t="shared" ca="1" si="0"/>
        <v>54.44453675132565</v>
      </c>
      <c r="F24" s="1">
        <v>59.554238319396973</v>
      </c>
    </row>
    <row r="25" spans="3:6" x14ac:dyDescent="0.25">
      <c r="C25" s="1">
        <v>21</v>
      </c>
      <c r="D25" s="1">
        <f t="shared" ca="1" si="0"/>
        <v>43.245082340775411</v>
      </c>
      <c r="F25" s="1">
        <v>25.89219331741333</v>
      </c>
    </row>
    <row r="26" spans="3:6" x14ac:dyDescent="0.25">
      <c r="C26" s="1">
        <v>22</v>
      </c>
      <c r="D26" s="1">
        <f t="shared" ca="1" si="0"/>
        <v>26.574157028455687</v>
      </c>
      <c r="F26" s="1">
        <v>56.849031448364258</v>
      </c>
    </row>
    <row r="27" spans="3:6" x14ac:dyDescent="0.25">
      <c r="C27" s="1">
        <v>23</v>
      </c>
      <c r="D27" s="1">
        <f t="shared" ca="1" si="0"/>
        <v>26.724003085812178</v>
      </c>
      <c r="F27" s="1">
        <v>51.456544399261475</v>
      </c>
    </row>
    <row r="28" spans="3:6" x14ac:dyDescent="0.25">
      <c r="C28" s="1">
        <v>24</v>
      </c>
      <c r="D28" s="1">
        <f t="shared" ca="1" si="0"/>
        <v>32.425621273405632</v>
      </c>
      <c r="F28" s="1">
        <v>59.503512382507324</v>
      </c>
    </row>
    <row r="29" spans="3:6" x14ac:dyDescent="0.25">
      <c r="C29" s="1">
        <v>25</v>
      </c>
      <c r="D29" s="1">
        <f t="shared" ca="1" si="0"/>
        <v>39.857585254586255</v>
      </c>
      <c r="F29" s="1">
        <v>25.274717807769775</v>
      </c>
    </row>
    <row r="30" spans="3:6" x14ac:dyDescent="0.25">
      <c r="C30" s="1">
        <v>26</v>
      </c>
      <c r="D30" s="1">
        <f t="shared" ca="1" si="0"/>
        <v>42.595871432051048</v>
      </c>
      <c r="F30" s="1">
        <v>37.756023406982422</v>
      </c>
    </row>
    <row r="31" spans="3:6" x14ac:dyDescent="0.25">
      <c r="C31" s="1">
        <v>27</v>
      </c>
      <c r="D31" s="1">
        <f t="shared" ca="1" si="0"/>
        <v>64.37139462008335</v>
      </c>
      <c r="F31" s="1">
        <v>37.166965007781982</v>
      </c>
    </row>
    <row r="32" spans="3:6" x14ac:dyDescent="0.25">
      <c r="C32" s="1">
        <v>28</v>
      </c>
      <c r="D32" s="1">
        <f t="shared" ca="1" si="0"/>
        <v>31.58346257337066</v>
      </c>
      <c r="F32" s="1">
        <v>52.049984931945801</v>
      </c>
    </row>
    <row r="33" spans="3:6" x14ac:dyDescent="0.25">
      <c r="C33" s="1">
        <v>29</v>
      </c>
      <c r="D33" s="1">
        <f t="shared" ca="1" si="0"/>
        <v>33.27443888599884</v>
      </c>
      <c r="F33" s="1">
        <v>57.371628284454346</v>
      </c>
    </row>
    <row r="34" spans="3:6" x14ac:dyDescent="0.25">
      <c r="C34" s="1">
        <v>30</v>
      </c>
      <c r="D34" s="1">
        <f t="shared" ca="1" si="0"/>
        <v>57.630559967639464</v>
      </c>
      <c r="F34" s="1">
        <v>42.059164047241211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autoPict="0" r:id="rId4">
            <anchor moveWithCells="1">
              <from>
                <xdr:col>7</xdr:col>
                <xdr:colOff>390525</xdr:colOff>
                <xdr:row>3</xdr:row>
                <xdr:rowOff>57150</xdr:rowOff>
              </from>
              <to>
                <xdr:col>8</xdr:col>
                <xdr:colOff>476250</xdr:colOff>
                <xdr:row>6</xdr:row>
                <xdr:rowOff>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A2:D227"/>
  <sheetViews>
    <sheetView workbookViewId="0"/>
  </sheetViews>
  <sheetFormatPr defaultRowHeight="15" x14ac:dyDescent="0.25"/>
  <sheetData>
    <row r="2" spans="1:4" x14ac:dyDescent="0.25">
      <c r="A2" s="1" t="s">
        <v>1</v>
      </c>
      <c r="B2" s="1">
        <v>20</v>
      </c>
      <c r="C2" s="1" t="s">
        <v>2</v>
      </c>
      <c r="D2" s="1">
        <v>55</v>
      </c>
    </row>
    <row r="3" spans="1:4" x14ac:dyDescent="0.25">
      <c r="B3" t="s">
        <v>217</v>
      </c>
    </row>
    <row r="7" spans="1:4" x14ac:dyDescent="0.25">
      <c r="A7" s="1">
        <v>1</v>
      </c>
      <c r="B7" s="1">
        <f ca="1">$B$2+($D$2-$B$2)*SQRT(RAND())</f>
        <v>52.629988293947399</v>
      </c>
    </row>
    <row r="8" spans="1:4" x14ac:dyDescent="0.25">
      <c r="A8" s="1">
        <v>2</v>
      </c>
      <c r="B8" s="1">
        <f t="shared" ref="B8:B71" ca="1" si="0">$B$2+($D$2-$B$2)*SQRT(RAND())</f>
        <v>51.085360273384481</v>
      </c>
    </row>
    <row r="9" spans="1:4" x14ac:dyDescent="0.25">
      <c r="A9" s="1">
        <v>3</v>
      </c>
      <c r="B9" s="1">
        <f t="shared" ca="1" si="0"/>
        <v>39.962110531768644</v>
      </c>
    </row>
    <row r="10" spans="1:4" x14ac:dyDescent="0.25">
      <c r="A10" s="1">
        <v>4</v>
      </c>
      <c r="B10" s="1">
        <f t="shared" ca="1" si="0"/>
        <v>53.749199881363786</v>
      </c>
    </row>
    <row r="11" spans="1:4" x14ac:dyDescent="0.25">
      <c r="A11" s="1">
        <v>5</v>
      </c>
      <c r="B11" s="1">
        <f t="shared" ca="1" si="0"/>
        <v>53.562993637217275</v>
      </c>
    </row>
    <row r="12" spans="1:4" x14ac:dyDescent="0.25">
      <c r="A12" s="1">
        <v>6</v>
      </c>
      <c r="B12" s="1">
        <f t="shared" ca="1" si="0"/>
        <v>52.285029037003632</v>
      </c>
    </row>
    <row r="13" spans="1:4" x14ac:dyDescent="0.25">
      <c r="A13" s="1">
        <v>7</v>
      </c>
      <c r="B13" s="1">
        <f t="shared" ca="1" si="0"/>
        <v>48.426391896156098</v>
      </c>
    </row>
    <row r="14" spans="1:4" x14ac:dyDescent="0.25">
      <c r="A14" s="1">
        <v>8</v>
      </c>
      <c r="B14" s="1">
        <f t="shared" ca="1" si="0"/>
        <v>33.205606245865809</v>
      </c>
    </row>
    <row r="15" spans="1:4" x14ac:dyDescent="0.25">
      <c r="A15" s="1">
        <v>9</v>
      </c>
      <c r="B15" s="1">
        <f t="shared" ca="1" si="0"/>
        <v>46.200707094505717</v>
      </c>
    </row>
    <row r="16" spans="1:4" x14ac:dyDescent="0.25">
      <c r="A16" s="1">
        <v>10</v>
      </c>
      <c r="B16" s="1">
        <f t="shared" ca="1" si="0"/>
        <v>47.137886730448372</v>
      </c>
    </row>
    <row r="17" spans="1:2" x14ac:dyDescent="0.25">
      <c r="A17" s="1">
        <v>11</v>
      </c>
      <c r="B17" s="1">
        <f t="shared" ca="1" si="0"/>
        <v>49.814217021323785</v>
      </c>
    </row>
    <row r="18" spans="1:2" x14ac:dyDescent="0.25">
      <c r="A18" s="1">
        <v>12</v>
      </c>
      <c r="B18" s="1">
        <f t="shared" ca="1" si="0"/>
        <v>49.683983549850126</v>
      </c>
    </row>
    <row r="19" spans="1:2" x14ac:dyDescent="0.25">
      <c r="A19" s="1">
        <v>13</v>
      </c>
      <c r="B19" s="1">
        <f t="shared" ca="1" si="0"/>
        <v>40.344605527909891</v>
      </c>
    </row>
    <row r="20" spans="1:2" x14ac:dyDescent="0.25">
      <c r="A20" s="1">
        <v>14</v>
      </c>
      <c r="B20" s="1">
        <f t="shared" ca="1" si="0"/>
        <v>51.834645936093466</v>
      </c>
    </row>
    <row r="21" spans="1:2" x14ac:dyDescent="0.25">
      <c r="A21" s="1">
        <v>15</v>
      </c>
      <c r="B21" s="1">
        <f t="shared" ca="1" si="0"/>
        <v>32.607648140786978</v>
      </c>
    </row>
    <row r="22" spans="1:2" x14ac:dyDescent="0.25">
      <c r="A22" s="1">
        <v>16</v>
      </c>
      <c r="B22" s="1">
        <f t="shared" ca="1" si="0"/>
        <v>38.300241064487572</v>
      </c>
    </row>
    <row r="23" spans="1:2" x14ac:dyDescent="0.25">
      <c r="A23" s="1">
        <v>17</v>
      </c>
      <c r="B23" s="1">
        <f t="shared" ca="1" si="0"/>
        <v>53.118590975374566</v>
      </c>
    </row>
    <row r="24" spans="1:2" x14ac:dyDescent="0.25">
      <c r="A24" s="1">
        <v>18</v>
      </c>
      <c r="B24" s="1">
        <f t="shared" ca="1" si="0"/>
        <v>42.644011696673957</v>
      </c>
    </row>
    <row r="25" spans="1:2" x14ac:dyDescent="0.25">
      <c r="A25" s="1">
        <v>19</v>
      </c>
      <c r="B25" s="1">
        <f t="shared" ca="1" si="0"/>
        <v>32.731815291309182</v>
      </c>
    </row>
    <row r="26" spans="1:2" x14ac:dyDescent="0.25">
      <c r="A26" s="1">
        <v>20</v>
      </c>
      <c r="B26" s="1">
        <f t="shared" ca="1" si="0"/>
        <v>39.806615873762745</v>
      </c>
    </row>
    <row r="27" spans="1:2" x14ac:dyDescent="0.25">
      <c r="A27" s="1">
        <v>21</v>
      </c>
      <c r="B27" s="1">
        <f t="shared" ca="1" si="0"/>
        <v>49.930568238853056</v>
      </c>
    </row>
    <row r="28" spans="1:2" x14ac:dyDescent="0.25">
      <c r="A28" s="1">
        <v>22</v>
      </c>
      <c r="B28" s="1">
        <f t="shared" ca="1" si="0"/>
        <v>31.015895332544765</v>
      </c>
    </row>
    <row r="29" spans="1:2" x14ac:dyDescent="0.25">
      <c r="A29" s="1">
        <v>23</v>
      </c>
      <c r="B29" s="1">
        <f t="shared" ca="1" si="0"/>
        <v>45.874238738502157</v>
      </c>
    </row>
    <row r="30" spans="1:2" x14ac:dyDescent="0.25">
      <c r="A30" s="1">
        <v>24</v>
      </c>
      <c r="B30" s="1">
        <f t="shared" ca="1" si="0"/>
        <v>49.110264631752713</v>
      </c>
    </row>
    <row r="31" spans="1:2" x14ac:dyDescent="0.25">
      <c r="A31" s="1">
        <v>25</v>
      </c>
      <c r="B31" s="1">
        <f t="shared" ca="1" si="0"/>
        <v>45.145958406946882</v>
      </c>
    </row>
    <row r="32" spans="1:2" x14ac:dyDescent="0.25">
      <c r="A32" s="1">
        <v>26</v>
      </c>
      <c r="B32" s="1">
        <f t="shared" ca="1" si="0"/>
        <v>52.014746492421956</v>
      </c>
    </row>
    <row r="33" spans="1:2" x14ac:dyDescent="0.25">
      <c r="A33" s="1">
        <v>27</v>
      </c>
      <c r="B33" s="1">
        <f t="shared" ca="1" si="0"/>
        <v>44.727893182713395</v>
      </c>
    </row>
    <row r="34" spans="1:2" x14ac:dyDescent="0.25">
      <c r="A34" s="1">
        <v>28</v>
      </c>
      <c r="B34" s="1">
        <f t="shared" ca="1" si="0"/>
        <v>46.963751512037774</v>
      </c>
    </row>
    <row r="35" spans="1:2" x14ac:dyDescent="0.25">
      <c r="A35" s="1">
        <v>29</v>
      </c>
      <c r="B35" s="1">
        <f t="shared" ca="1" si="0"/>
        <v>33.333042713854773</v>
      </c>
    </row>
    <row r="36" spans="1:2" x14ac:dyDescent="0.25">
      <c r="A36" s="1">
        <v>30</v>
      </c>
      <c r="B36" s="1">
        <f t="shared" ca="1" si="0"/>
        <v>33.09365724297853</v>
      </c>
    </row>
    <row r="37" spans="1:2" x14ac:dyDescent="0.25">
      <c r="A37" s="1">
        <v>31</v>
      </c>
      <c r="B37" s="1">
        <f t="shared" ca="1" si="0"/>
        <v>41.883667619696595</v>
      </c>
    </row>
    <row r="38" spans="1:2" x14ac:dyDescent="0.25">
      <c r="A38" s="1">
        <v>32</v>
      </c>
      <c r="B38" s="1">
        <f t="shared" ca="1" si="0"/>
        <v>40.317043726961188</v>
      </c>
    </row>
    <row r="39" spans="1:2" x14ac:dyDescent="0.25">
      <c r="A39" s="1">
        <v>33</v>
      </c>
      <c r="B39" s="1">
        <f t="shared" ca="1" si="0"/>
        <v>51.533160458633532</v>
      </c>
    </row>
    <row r="40" spans="1:2" x14ac:dyDescent="0.25">
      <c r="A40" s="1">
        <v>34</v>
      </c>
      <c r="B40" s="1">
        <f t="shared" ca="1" si="0"/>
        <v>29.674616266830775</v>
      </c>
    </row>
    <row r="41" spans="1:2" x14ac:dyDescent="0.25">
      <c r="A41" s="1">
        <v>35</v>
      </c>
      <c r="B41" s="1">
        <f t="shared" ca="1" si="0"/>
        <v>54.315468918564243</v>
      </c>
    </row>
    <row r="42" spans="1:2" x14ac:dyDescent="0.25">
      <c r="A42" s="1">
        <v>36</v>
      </c>
      <c r="B42" s="1">
        <f t="shared" ca="1" si="0"/>
        <v>46.897399980246682</v>
      </c>
    </row>
    <row r="43" spans="1:2" x14ac:dyDescent="0.25">
      <c r="A43" s="1">
        <v>37</v>
      </c>
      <c r="B43" s="1">
        <f t="shared" ca="1" si="0"/>
        <v>30.688563485479129</v>
      </c>
    </row>
    <row r="44" spans="1:2" x14ac:dyDescent="0.25">
      <c r="A44" s="1">
        <v>38</v>
      </c>
      <c r="B44" s="1">
        <f t="shared" ca="1" si="0"/>
        <v>23.803074786218669</v>
      </c>
    </row>
    <row r="45" spans="1:2" x14ac:dyDescent="0.25">
      <c r="A45" s="1">
        <v>39</v>
      </c>
      <c r="B45" s="1">
        <f t="shared" ca="1" si="0"/>
        <v>50.739412678471481</v>
      </c>
    </row>
    <row r="46" spans="1:2" x14ac:dyDescent="0.25">
      <c r="A46" s="1">
        <v>40</v>
      </c>
      <c r="B46" s="1">
        <f t="shared" ca="1" si="0"/>
        <v>25.48497587917922</v>
      </c>
    </row>
    <row r="47" spans="1:2" x14ac:dyDescent="0.25">
      <c r="A47" s="1">
        <v>41</v>
      </c>
      <c r="B47" s="1">
        <f t="shared" ca="1" si="0"/>
        <v>36.065112677569573</v>
      </c>
    </row>
    <row r="48" spans="1:2" x14ac:dyDescent="0.25">
      <c r="A48" s="1">
        <v>42</v>
      </c>
      <c r="B48" s="1">
        <f t="shared" ca="1" si="0"/>
        <v>33.560050913986785</v>
      </c>
    </row>
    <row r="49" spans="1:2" x14ac:dyDescent="0.25">
      <c r="A49" s="1">
        <v>43</v>
      </c>
      <c r="B49" s="1">
        <f t="shared" ca="1" si="0"/>
        <v>37.599833630008284</v>
      </c>
    </row>
    <row r="50" spans="1:2" x14ac:dyDescent="0.25">
      <c r="A50" s="1">
        <v>44</v>
      </c>
      <c r="B50" s="1">
        <f t="shared" ca="1" si="0"/>
        <v>43.324915853581345</v>
      </c>
    </row>
    <row r="51" spans="1:2" x14ac:dyDescent="0.25">
      <c r="A51" s="1">
        <v>45</v>
      </c>
      <c r="B51" s="1">
        <f t="shared" ca="1" si="0"/>
        <v>52.923182902399873</v>
      </c>
    </row>
    <row r="52" spans="1:2" x14ac:dyDescent="0.25">
      <c r="A52" s="1">
        <v>46</v>
      </c>
      <c r="B52" s="1">
        <f t="shared" ca="1" si="0"/>
        <v>30.358998551609005</v>
      </c>
    </row>
    <row r="53" spans="1:2" x14ac:dyDescent="0.25">
      <c r="A53" s="1">
        <v>47</v>
      </c>
      <c r="B53" s="1">
        <f t="shared" ca="1" si="0"/>
        <v>49.594611692597326</v>
      </c>
    </row>
    <row r="54" spans="1:2" x14ac:dyDescent="0.25">
      <c r="A54" s="1">
        <v>48</v>
      </c>
      <c r="B54" s="1">
        <f t="shared" ca="1" si="0"/>
        <v>32.919142162659149</v>
      </c>
    </row>
    <row r="55" spans="1:2" x14ac:dyDescent="0.25">
      <c r="A55" s="1">
        <v>49</v>
      </c>
      <c r="B55" s="1">
        <f t="shared" ca="1" si="0"/>
        <v>36.982096939383872</v>
      </c>
    </row>
    <row r="56" spans="1:2" x14ac:dyDescent="0.25">
      <c r="A56" s="1">
        <v>50</v>
      </c>
      <c r="B56" s="1">
        <f t="shared" ca="1" si="0"/>
        <v>34.23727596837147</v>
      </c>
    </row>
    <row r="57" spans="1:2" x14ac:dyDescent="0.25">
      <c r="A57" s="1">
        <v>51</v>
      </c>
      <c r="B57" s="1">
        <f t="shared" ca="1" si="0"/>
        <v>31.221774042005336</v>
      </c>
    </row>
    <row r="58" spans="1:2" x14ac:dyDescent="0.25">
      <c r="A58" s="1">
        <v>52</v>
      </c>
      <c r="B58" s="1">
        <f t="shared" ca="1" si="0"/>
        <v>51.386543044719588</v>
      </c>
    </row>
    <row r="59" spans="1:2" x14ac:dyDescent="0.25">
      <c r="A59" s="1">
        <v>53</v>
      </c>
      <c r="B59" s="1">
        <f t="shared" ca="1" si="0"/>
        <v>48.206614160488698</v>
      </c>
    </row>
    <row r="60" spans="1:2" x14ac:dyDescent="0.25">
      <c r="A60" s="1">
        <v>54</v>
      </c>
      <c r="B60" s="1">
        <f t="shared" ca="1" si="0"/>
        <v>43.903937513881658</v>
      </c>
    </row>
    <row r="61" spans="1:2" x14ac:dyDescent="0.25">
      <c r="A61" s="1">
        <v>55</v>
      </c>
      <c r="B61" s="1">
        <f t="shared" ca="1" si="0"/>
        <v>33.652176181078445</v>
      </c>
    </row>
    <row r="62" spans="1:2" x14ac:dyDescent="0.25">
      <c r="A62" s="1">
        <v>56</v>
      </c>
      <c r="B62" s="1">
        <f t="shared" ca="1" si="0"/>
        <v>53.824611817021911</v>
      </c>
    </row>
    <row r="63" spans="1:2" x14ac:dyDescent="0.25">
      <c r="A63" s="1">
        <v>57</v>
      </c>
      <c r="B63" s="1">
        <f t="shared" ca="1" si="0"/>
        <v>34.226471103953337</v>
      </c>
    </row>
    <row r="64" spans="1:2" x14ac:dyDescent="0.25">
      <c r="A64" s="1">
        <v>58</v>
      </c>
      <c r="B64" s="1">
        <f t="shared" ca="1" si="0"/>
        <v>30.27041017500671</v>
      </c>
    </row>
    <row r="65" spans="1:2" x14ac:dyDescent="0.25">
      <c r="A65" s="1">
        <v>59</v>
      </c>
      <c r="B65" s="1">
        <f t="shared" ca="1" si="0"/>
        <v>31.726218777806388</v>
      </c>
    </row>
    <row r="66" spans="1:2" x14ac:dyDescent="0.25">
      <c r="A66" s="1">
        <v>60</v>
      </c>
      <c r="B66" s="1">
        <f t="shared" ca="1" si="0"/>
        <v>53.120699841988667</v>
      </c>
    </row>
    <row r="67" spans="1:2" x14ac:dyDescent="0.25">
      <c r="A67" s="1">
        <v>61</v>
      </c>
      <c r="B67" s="1">
        <f t="shared" ca="1" si="0"/>
        <v>54.617070817543542</v>
      </c>
    </row>
    <row r="68" spans="1:2" x14ac:dyDescent="0.25">
      <c r="A68" s="1">
        <v>62</v>
      </c>
      <c r="B68" s="1">
        <f t="shared" ca="1" si="0"/>
        <v>43.114841221387366</v>
      </c>
    </row>
    <row r="69" spans="1:2" x14ac:dyDescent="0.25">
      <c r="A69" s="1">
        <v>63</v>
      </c>
      <c r="B69" s="1">
        <f t="shared" ca="1" si="0"/>
        <v>27.982420492850096</v>
      </c>
    </row>
    <row r="70" spans="1:2" x14ac:dyDescent="0.25">
      <c r="A70" s="1">
        <v>64</v>
      </c>
      <c r="B70" s="1">
        <f t="shared" ca="1" si="0"/>
        <v>50.364275750524854</v>
      </c>
    </row>
    <row r="71" spans="1:2" x14ac:dyDescent="0.25">
      <c r="A71" s="1">
        <v>65</v>
      </c>
      <c r="B71" s="1">
        <f t="shared" ca="1" si="0"/>
        <v>50.599778564844129</v>
      </c>
    </row>
    <row r="72" spans="1:2" x14ac:dyDescent="0.25">
      <c r="A72" s="1">
        <v>66</v>
      </c>
      <c r="B72" s="1">
        <f t="shared" ref="B72:B135" ca="1" si="1">$B$2+($D$2-$B$2)*SQRT(RAND())</f>
        <v>35.699215263657806</v>
      </c>
    </row>
    <row r="73" spans="1:2" x14ac:dyDescent="0.25">
      <c r="A73" s="1">
        <v>67</v>
      </c>
      <c r="B73" s="1">
        <f t="shared" ca="1" si="1"/>
        <v>54.011493123593702</v>
      </c>
    </row>
    <row r="74" spans="1:2" x14ac:dyDescent="0.25">
      <c r="A74" s="1">
        <v>68</v>
      </c>
      <c r="B74" s="1">
        <f t="shared" ca="1" si="1"/>
        <v>49.033238327489983</v>
      </c>
    </row>
    <row r="75" spans="1:2" x14ac:dyDescent="0.25">
      <c r="A75" s="1">
        <v>69</v>
      </c>
      <c r="B75" s="1">
        <f t="shared" ca="1" si="1"/>
        <v>37.574674041438257</v>
      </c>
    </row>
    <row r="76" spans="1:2" x14ac:dyDescent="0.25">
      <c r="A76" s="1">
        <v>70</v>
      </c>
      <c r="B76" s="1">
        <f t="shared" ca="1" si="1"/>
        <v>31.343323137466157</v>
      </c>
    </row>
    <row r="77" spans="1:2" x14ac:dyDescent="0.25">
      <c r="A77" s="1">
        <v>71</v>
      </c>
      <c r="B77" s="1">
        <f t="shared" ca="1" si="1"/>
        <v>48.102207589471348</v>
      </c>
    </row>
    <row r="78" spans="1:2" x14ac:dyDescent="0.25">
      <c r="A78" s="1">
        <v>72</v>
      </c>
      <c r="B78" s="1">
        <f t="shared" ca="1" si="1"/>
        <v>49.320714266543625</v>
      </c>
    </row>
    <row r="79" spans="1:2" x14ac:dyDescent="0.25">
      <c r="A79" s="1">
        <v>73</v>
      </c>
      <c r="B79" s="1">
        <f t="shared" ca="1" si="1"/>
        <v>30.892519215947129</v>
      </c>
    </row>
    <row r="80" spans="1:2" x14ac:dyDescent="0.25">
      <c r="A80" s="1">
        <v>74</v>
      </c>
      <c r="B80" s="1">
        <f t="shared" ca="1" si="1"/>
        <v>50.780207400446571</v>
      </c>
    </row>
    <row r="81" spans="1:2" x14ac:dyDescent="0.25">
      <c r="A81" s="1">
        <v>75</v>
      </c>
      <c r="B81" s="1">
        <f t="shared" ca="1" si="1"/>
        <v>44.199257761429379</v>
      </c>
    </row>
    <row r="82" spans="1:2" x14ac:dyDescent="0.25">
      <c r="A82" s="1">
        <v>76</v>
      </c>
      <c r="B82" s="1">
        <f t="shared" ca="1" si="1"/>
        <v>43.255481306217952</v>
      </c>
    </row>
    <row r="83" spans="1:2" x14ac:dyDescent="0.25">
      <c r="A83" s="1">
        <v>77</v>
      </c>
      <c r="B83" s="1">
        <f t="shared" ca="1" si="1"/>
        <v>27.687153190862055</v>
      </c>
    </row>
    <row r="84" spans="1:2" x14ac:dyDescent="0.25">
      <c r="A84" s="1">
        <v>78</v>
      </c>
      <c r="B84" s="1">
        <f t="shared" ca="1" si="1"/>
        <v>31.687901588984321</v>
      </c>
    </row>
    <row r="85" spans="1:2" x14ac:dyDescent="0.25">
      <c r="A85" s="1">
        <v>79</v>
      </c>
      <c r="B85" s="1">
        <f t="shared" ca="1" si="1"/>
        <v>48.407151189493092</v>
      </c>
    </row>
    <row r="86" spans="1:2" x14ac:dyDescent="0.25">
      <c r="A86" s="1">
        <v>80</v>
      </c>
      <c r="B86" s="1">
        <f t="shared" ca="1" si="1"/>
        <v>50.551632916369769</v>
      </c>
    </row>
    <row r="87" spans="1:2" x14ac:dyDescent="0.25">
      <c r="A87" s="1">
        <v>81</v>
      </c>
      <c r="B87" s="1">
        <f t="shared" ca="1" si="1"/>
        <v>49.978222391865316</v>
      </c>
    </row>
    <row r="88" spans="1:2" x14ac:dyDescent="0.25">
      <c r="A88" s="1">
        <v>82</v>
      </c>
      <c r="B88" s="1">
        <f t="shared" ca="1" si="1"/>
        <v>27.686638884174883</v>
      </c>
    </row>
    <row r="89" spans="1:2" x14ac:dyDescent="0.25">
      <c r="A89" s="1">
        <v>83</v>
      </c>
      <c r="B89" s="1">
        <f t="shared" ca="1" si="1"/>
        <v>52.846368548958708</v>
      </c>
    </row>
    <row r="90" spans="1:2" x14ac:dyDescent="0.25">
      <c r="A90" s="1">
        <v>84</v>
      </c>
      <c r="B90" s="1">
        <f t="shared" ca="1" si="1"/>
        <v>43.122311379713338</v>
      </c>
    </row>
    <row r="91" spans="1:2" x14ac:dyDescent="0.25">
      <c r="A91" s="1">
        <v>85</v>
      </c>
      <c r="B91" s="1">
        <f t="shared" ca="1" si="1"/>
        <v>44.699186770233098</v>
      </c>
    </row>
    <row r="92" spans="1:2" x14ac:dyDescent="0.25">
      <c r="A92" s="1">
        <v>86</v>
      </c>
      <c r="B92" s="1">
        <f t="shared" ca="1" si="1"/>
        <v>30.680501626792633</v>
      </c>
    </row>
    <row r="93" spans="1:2" x14ac:dyDescent="0.25">
      <c r="A93" s="1">
        <v>87</v>
      </c>
      <c r="B93" s="1">
        <f t="shared" ca="1" si="1"/>
        <v>37.059364458287462</v>
      </c>
    </row>
    <row r="94" spans="1:2" x14ac:dyDescent="0.25">
      <c r="A94" s="1">
        <v>88</v>
      </c>
      <c r="B94" s="1">
        <f t="shared" ca="1" si="1"/>
        <v>47.133696201291471</v>
      </c>
    </row>
    <row r="95" spans="1:2" x14ac:dyDescent="0.25">
      <c r="A95" s="1">
        <v>89</v>
      </c>
      <c r="B95" s="1">
        <f t="shared" ca="1" si="1"/>
        <v>47.800198923591168</v>
      </c>
    </row>
    <row r="96" spans="1:2" x14ac:dyDescent="0.25">
      <c r="A96" s="1">
        <v>90</v>
      </c>
      <c r="B96" s="1">
        <f t="shared" ca="1" si="1"/>
        <v>54.904356374407151</v>
      </c>
    </row>
    <row r="97" spans="1:2" x14ac:dyDescent="0.25">
      <c r="A97" s="1">
        <v>91</v>
      </c>
      <c r="B97" s="1">
        <f t="shared" ca="1" si="1"/>
        <v>48.154253927495162</v>
      </c>
    </row>
    <row r="98" spans="1:2" x14ac:dyDescent="0.25">
      <c r="A98" s="1">
        <v>92</v>
      </c>
      <c r="B98" s="1">
        <f t="shared" ca="1" si="1"/>
        <v>39.960456244172178</v>
      </c>
    </row>
    <row r="99" spans="1:2" x14ac:dyDescent="0.25">
      <c r="A99" s="1">
        <v>93</v>
      </c>
      <c r="B99" s="1">
        <f t="shared" ca="1" si="1"/>
        <v>49.278178585758624</v>
      </c>
    </row>
    <row r="100" spans="1:2" x14ac:dyDescent="0.25">
      <c r="A100" s="1">
        <v>94</v>
      </c>
      <c r="B100" s="1">
        <f t="shared" ca="1" si="1"/>
        <v>53.615469471296628</v>
      </c>
    </row>
    <row r="101" spans="1:2" x14ac:dyDescent="0.25">
      <c r="A101" s="1">
        <v>95</v>
      </c>
      <c r="B101" s="1">
        <f t="shared" ca="1" si="1"/>
        <v>41.577526748735778</v>
      </c>
    </row>
    <row r="102" spans="1:2" x14ac:dyDescent="0.25">
      <c r="A102" s="1">
        <v>96</v>
      </c>
      <c r="B102" s="1">
        <f t="shared" ca="1" si="1"/>
        <v>38.242608494622047</v>
      </c>
    </row>
    <row r="103" spans="1:2" x14ac:dyDescent="0.25">
      <c r="A103" s="1">
        <v>97</v>
      </c>
      <c r="B103" s="1">
        <f t="shared" ca="1" si="1"/>
        <v>43.856844155223655</v>
      </c>
    </row>
    <row r="104" spans="1:2" x14ac:dyDescent="0.25">
      <c r="A104" s="1">
        <v>98</v>
      </c>
      <c r="B104" s="1">
        <f t="shared" ca="1" si="1"/>
        <v>42.838893959489226</v>
      </c>
    </row>
    <row r="105" spans="1:2" x14ac:dyDescent="0.25">
      <c r="A105" s="1">
        <v>99</v>
      </c>
      <c r="B105" s="1">
        <f t="shared" ca="1" si="1"/>
        <v>42.698114200807609</v>
      </c>
    </row>
    <row r="106" spans="1:2" x14ac:dyDescent="0.25">
      <c r="A106" s="1">
        <v>100</v>
      </c>
      <c r="B106" s="1">
        <f t="shared" ca="1" si="1"/>
        <v>26.351733037144275</v>
      </c>
    </row>
    <row r="107" spans="1:2" x14ac:dyDescent="0.25">
      <c r="A107" s="1">
        <v>101</v>
      </c>
      <c r="B107" s="1">
        <f t="shared" ca="1" si="1"/>
        <v>34.17126003007305</v>
      </c>
    </row>
    <row r="108" spans="1:2" x14ac:dyDescent="0.25">
      <c r="A108" s="1">
        <v>102</v>
      </c>
      <c r="B108" s="1">
        <f t="shared" ca="1" si="1"/>
        <v>51.360935201934097</v>
      </c>
    </row>
    <row r="109" spans="1:2" x14ac:dyDescent="0.25">
      <c r="A109" s="1">
        <v>103</v>
      </c>
      <c r="B109" s="1">
        <f t="shared" ca="1" si="1"/>
        <v>33.80881866068232</v>
      </c>
    </row>
    <row r="110" spans="1:2" x14ac:dyDescent="0.25">
      <c r="A110" s="1">
        <v>104</v>
      </c>
      <c r="B110" s="1">
        <f t="shared" ca="1" si="1"/>
        <v>43.484107587545097</v>
      </c>
    </row>
    <row r="111" spans="1:2" x14ac:dyDescent="0.25">
      <c r="A111" s="1">
        <v>105</v>
      </c>
      <c r="B111" s="1">
        <f t="shared" ca="1" si="1"/>
        <v>42.144322636546271</v>
      </c>
    </row>
    <row r="112" spans="1:2" x14ac:dyDescent="0.25">
      <c r="A112" s="1">
        <v>106</v>
      </c>
      <c r="B112" s="1">
        <f t="shared" ca="1" si="1"/>
        <v>50.077824247274769</v>
      </c>
    </row>
    <row r="113" spans="1:2" x14ac:dyDescent="0.25">
      <c r="A113" s="1">
        <v>107</v>
      </c>
      <c r="B113" s="1">
        <f t="shared" ca="1" si="1"/>
        <v>37.176783194165182</v>
      </c>
    </row>
    <row r="114" spans="1:2" x14ac:dyDescent="0.25">
      <c r="A114" s="1">
        <v>108</v>
      </c>
      <c r="B114" s="1">
        <f t="shared" ca="1" si="1"/>
        <v>44.592417538947501</v>
      </c>
    </row>
    <row r="115" spans="1:2" x14ac:dyDescent="0.25">
      <c r="A115" s="1">
        <v>109</v>
      </c>
      <c r="B115" s="1">
        <f t="shared" ca="1" si="1"/>
        <v>44.6254217908714</v>
      </c>
    </row>
    <row r="116" spans="1:2" x14ac:dyDescent="0.25">
      <c r="A116" s="1">
        <v>110</v>
      </c>
      <c r="B116" s="1">
        <f t="shared" ca="1" si="1"/>
        <v>54.948423761502191</v>
      </c>
    </row>
    <row r="117" spans="1:2" x14ac:dyDescent="0.25">
      <c r="A117" s="1">
        <v>111</v>
      </c>
      <c r="B117" s="1">
        <f t="shared" ca="1" si="1"/>
        <v>51.316825260565153</v>
      </c>
    </row>
    <row r="118" spans="1:2" x14ac:dyDescent="0.25">
      <c r="A118" s="1">
        <v>112</v>
      </c>
      <c r="B118" s="1">
        <f t="shared" ca="1" si="1"/>
        <v>49.531840179049937</v>
      </c>
    </row>
    <row r="119" spans="1:2" x14ac:dyDescent="0.25">
      <c r="A119" s="1">
        <v>113</v>
      </c>
      <c r="B119" s="1">
        <f t="shared" ca="1" si="1"/>
        <v>32.442422480370354</v>
      </c>
    </row>
    <row r="120" spans="1:2" x14ac:dyDescent="0.25">
      <c r="A120" s="1">
        <v>114</v>
      </c>
      <c r="B120" s="1">
        <f t="shared" ca="1" si="1"/>
        <v>52.071180267466239</v>
      </c>
    </row>
    <row r="121" spans="1:2" x14ac:dyDescent="0.25">
      <c r="A121" s="1">
        <v>115</v>
      </c>
      <c r="B121" s="1">
        <f t="shared" ca="1" si="1"/>
        <v>29.49673931152665</v>
      </c>
    </row>
    <row r="122" spans="1:2" x14ac:dyDescent="0.25">
      <c r="A122" s="1">
        <v>116</v>
      </c>
      <c r="B122" s="1">
        <f t="shared" ca="1" si="1"/>
        <v>48.653274535088315</v>
      </c>
    </row>
    <row r="123" spans="1:2" x14ac:dyDescent="0.25">
      <c r="A123" s="1">
        <v>117</v>
      </c>
      <c r="B123" s="1">
        <f t="shared" ca="1" si="1"/>
        <v>31.988394585146636</v>
      </c>
    </row>
    <row r="124" spans="1:2" x14ac:dyDescent="0.25">
      <c r="A124" s="1">
        <v>118</v>
      </c>
      <c r="B124" s="1">
        <f t="shared" ca="1" si="1"/>
        <v>50.188509789427243</v>
      </c>
    </row>
    <row r="125" spans="1:2" x14ac:dyDescent="0.25">
      <c r="A125" s="1">
        <v>119</v>
      </c>
      <c r="B125" s="1">
        <f t="shared" ca="1" si="1"/>
        <v>31.115839428312697</v>
      </c>
    </row>
    <row r="126" spans="1:2" x14ac:dyDescent="0.25">
      <c r="A126" s="1">
        <v>120</v>
      </c>
      <c r="B126" s="1">
        <f t="shared" ca="1" si="1"/>
        <v>41.567015829208081</v>
      </c>
    </row>
    <row r="127" spans="1:2" x14ac:dyDescent="0.25">
      <c r="A127" s="1">
        <v>121</v>
      </c>
      <c r="B127" s="1">
        <f t="shared" ca="1" si="1"/>
        <v>38.362886118559004</v>
      </c>
    </row>
    <row r="128" spans="1:2" x14ac:dyDescent="0.25">
      <c r="A128" s="1">
        <v>122</v>
      </c>
      <c r="B128" s="1">
        <f t="shared" ca="1" si="1"/>
        <v>51.347419711191435</v>
      </c>
    </row>
    <row r="129" spans="1:2" x14ac:dyDescent="0.25">
      <c r="A129" s="1">
        <v>123</v>
      </c>
      <c r="B129" s="1">
        <f t="shared" ca="1" si="1"/>
        <v>33.389991111103726</v>
      </c>
    </row>
    <row r="130" spans="1:2" x14ac:dyDescent="0.25">
      <c r="A130" s="1">
        <v>124</v>
      </c>
      <c r="B130" s="1">
        <f t="shared" ca="1" si="1"/>
        <v>36.892604420995511</v>
      </c>
    </row>
    <row r="131" spans="1:2" x14ac:dyDescent="0.25">
      <c r="A131" s="1">
        <v>125</v>
      </c>
      <c r="B131" s="1">
        <f t="shared" ca="1" si="1"/>
        <v>51.124862436910497</v>
      </c>
    </row>
    <row r="132" spans="1:2" x14ac:dyDescent="0.25">
      <c r="A132" s="1">
        <v>126</v>
      </c>
      <c r="B132" s="1">
        <f t="shared" ca="1" si="1"/>
        <v>53.56758790665689</v>
      </c>
    </row>
    <row r="133" spans="1:2" x14ac:dyDescent="0.25">
      <c r="A133" s="1">
        <v>127</v>
      </c>
      <c r="B133" s="1">
        <f t="shared" ca="1" si="1"/>
        <v>42.513570661954532</v>
      </c>
    </row>
    <row r="134" spans="1:2" x14ac:dyDescent="0.25">
      <c r="A134" s="1">
        <v>128</v>
      </c>
      <c r="B134" s="1">
        <f t="shared" ca="1" si="1"/>
        <v>40.151680051336633</v>
      </c>
    </row>
    <row r="135" spans="1:2" x14ac:dyDescent="0.25">
      <c r="A135" s="1">
        <v>129</v>
      </c>
      <c r="B135" s="1">
        <f t="shared" ca="1" si="1"/>
        <v>49.947861426208611</v>
      </c>
    </row>
    <row r="136" spans="1:2" x14ac:dyDescent="0.25">
      <c r="A136" s="1">
        <v>130</v>
      </c>
      <c r="B136" s="1">
        <f t="shared" ref="B136:B199" ca="1" si="2">$B$2+($D$2-$B$2)*SQRT(RAND())</f>
        <v>30.821297020964074</v>
      </c>
    </row>
    <row r="137" spans="1:2" x14ac:dyDescent="0.25">
      <c r="A137" s="1">
        <v>131</v>
      </c>
      <c r="B137" s="1">
        <f t="shared" ca="1" si="2"/>
        <v>38.015865573503788</v>
      </c>
    </row>
    <row r="138" spans="1:2" x14ac:dyDescent="0.25">
      <c r="A138" s="1">
        <v>132</v>
      </c>
      <c r="B138" s="1">
        <f t="shared" ca="1" si="2"/>
        <v>46.575079035434015</v>
      </c>
    </row>
    <row r="139" spans="1:2" x14ac:dyDescent="0.25">
      <c r="A139" s="1">
        <v>133</v>
      </c>
      <c r="B139" s="1">
        <f t="shared" ca="1" si="2"/>
        <v>28.766509863965442</v>
      </c>
    </row>
    <row r="140" spans="1:2" x14ac:dyDescent="0.25">
      <c r="A140" s="1">
        <v>134</v>
      </c>
      <c r="B140" s="1">
        <f t="shared" ca="1" si="2"/>
        <v>43.596406282287134</v>
      </c>
    </row>
    <row r="141" spans="1:2" x14ac:dyDescent="0.25">
      <c r="A141" s="1">
        <v>135</v>
      </c>
      <c r="B141" s="1">
        <f t="shared" ca="1" si="2"/>
        <v>42.855783378423325</v>
      </c>
    </row>
    <row r="142" spans="1:2" x14ac:dyDescent="0.25">
      <c r="A142" s="1">
        <v>136</v>
      </c>
      <c r="B142" s="1">
        <f t="shared" ca="1" si="2"/>
        <v>40.14302417500361</v>
      </c>
    </row>
    <row r="143" spans="1:2" x14ac:dyDescent="0.25">
      <c r="A143" s="1">
        <v>137</v>
      </c>
      <c r="B143" s="1">
        <f t="shared" ca="1" si="2"/>
        <v>44.619053119475595</v>
      </c>
    </row>
    <row r="144" spans="1:2" x14ac:dyDescent="0.25">
      <c r="A144" s="1">
        <v>138</v>
      </c>
      <c r="B144" s="1">
        <f t="shared" ca="1" si="2"/>
        <v>53.956852427289725</v>
      </c>
    </row>
    <row r="145" spans="1:2" x14ac:dyDescent="0.25">
      <c r="A145" s="1">
        <v>139</v>
      </c>
      <c r="B145" s="1">
        <f t="shared" ca="1" si="2"/>
        <v>47.722708569457062</v>
      </c>
    </row>
    <row r="146" spans="1:2" x14ac:dyDescent="0.25">
      <c r="A146" s="1">
        <v>140</v>
      </c>
      <c r="B146" s="1">
        <f t="shared" ca="1" si="2"/>
        <v>50.290902692155882</v>
      </c>
    </row>
    <row r="147" spans="1:2" x14ac:dyDescent="0.25">
      <c r="A147" s="1">
        <v>141</v>
      </c>
      <c r="B147" s="1">
        <f t="shared" ca="1" si="2"/>
        <v>37.4723557923379</v>
      </c>
    </row>
    <row r="148" spans="1:2" x14ac:dyDescent="0.25">
      <c r="A148" s="1">
        <v>142</v>
      </c>
      <c r="B148" s="1">
        <f t="shared" ca="1" si="2"/>
        <v>40.6764962205256</v>
      </c>
    </row>
    <row r="149" spans="1:2" x14ac:dyDescent="0.25">
      <c r="A149" s="1">
        <v>143</v>
      </c>
      <c r="B149" s="1">
        <f t="shared" ca="1" si="2"/>
        <v>53.769513257008533</v>
      </c>
    </row>
    <row r="150" spans="1:2" x14ac:dyDescent="0.25">
      <c r="A150" s="1">
        <v>144</v>
      </c>
      <c r="B150" s="1">
        <f t="shared" ca="1" si="2"/>
        <v>31.81808157937666</v>
      </c>
    </row>
    <row r="151" spans="1:2" x14ac:dyDescent="0.25">
      <c r="A151" s="1">
        <v>145</v>
      </c>
      <c r="B151" s="1">
        <f t="shared" ca="1" si="2"/>
        <v>43.379878163949613</v>
      </c>
    </row>
    <row r="152" spans="1:2" x14ac:dyDescent="0.25">
      <c r="A152" s="1">
        <v>146</v>
      </c>
      <c r="B152" s="1">
        <f t="shared" ca="1" si="2"/>
        <v>47.276336966634005</v>
      </c>
    </row>
    <row r="153" spans="1:2" x14ac:dyDescent="0.25">
      <c r="A153" s="1">
        <v>147</v>
      </c>
      <c r="B153" s="1">
        <f t="shared" ca="1" si="2"/>
        <v>31.74324930596427</v>
      </c>
    </row>
    <row r="154" spans="1:2" x14ac:dyDescent="0.25">
      <c r="A154" s="1">
        <v>148</v>
      </c>
      <c r="B154" s="1">
        <f t="shared" ca="1" si="2"/>
        <v>35.667011527615998</v>
      </c>
    </row>
    <row r="155" spans="1:2" x14ac:dyDescent="0.25">
      <c r="A155" s="1">
        <v>149</v>
      </c>
      <c r="B155" s="1">
        <f t="shared" ca="1" si="2"/>
        <v>30.55104544900664</v>
      </c>
    </row>
    <row r="156" spans="1:2" x14ac:dyDescent="0.25">
      <c r="A156" s="1">
        <v>150</v>
      </c>
      <c r="B156" s="1">
        <f t="shared" ca="1" si="2"/>
        <v>24.986471332280637</v>
      </c>
    </row>
    <row r="157" spans="1:2" x14ac:dyDescent="0.25">
      <c r="A157" s="1">
        <v>151</v>
      </c>
      <c r="B157" s="1">
        <f t="shared" ca="1" si="2"/>
        <v>22.253026489517396</v>
      </c>
    </row>
    <row r="158" spans="1:2" x14ac:dyDescent="0.25">
      <c r="A158" s="1">
        <v>152</v>
      </c>
      <c r="B158" s="1">
        <f t="shared" ca="1" si="2"/>
        <v>34.912163305970239</v>
      </c>
    </row>
    <row r="159" spans="1:2" x14ac:dyDescent="0.25">
      <c r="A159" s="1">
        <v>153</v>
      </c>
      <c r="B159" s="1">
        <f t="shared" ca="1" si="2"/>
        <v>42.888189485164247</v>
      </c>
    </row>
    <row r="160" spans="1:2" x14ac:dyDescent="0.25">
      <c r="A160" s="1">
        <v>154</v>
      </c>
      <c r="B160" s="1">
        <f t="shared" ca="1" si="2"/>
        <v>54.240099133983527</v>
      </c>
    </row>
    <row r="161" spans="1:2" x14ac:dyDescent="0.25">
      <c r="A161" s="1">
        <v>155</v>
      </c>
      <c r="B161" s="1">
        <f t="shared" ca="1" si="2"/>
        <v>54.931916015708545</v>
      </c>
    </row>
    <row r="162" spans="1:2" x14ac:dyDescent="0.25">
      <c r="A162" s="1">
        <v>156</v>
      </c>
      <c r="B162" s="1">
        <f t="shared" ca="1" si="2"/>
        <v>39.048074784076022</v>
      </c>
    </row>
    <row r="163" spans="1:2" x14ac:dyDescent="0.25">
      <c r="A163" s="1">
        <v>157</v>
      </c>
      <c r="B163" s="1">
        <f t="shared" ca="1" si="2"/>
        <v>49.321088650179263</v>
      </c>
    </row>
    <row r="164" spans="1:2" x14ac:dyDescent="0.25">
      <c r="A164" s="1">
        <v>158</v>
      </c>
      <c r="B164" s="1">
        <f t="shared" ca="1" si="2"/>
        <v>49.787572608745947</v>
      </c>
    </row>
    <row r="165" spans="1:2" x14ac:dyDescent="0.25">
      <c r="A165" s="1">
        <v>159</v>
      </c>
      <c r="B165" s="1">
        <f t="shared" ca="1" si="2"/>
        <v>43.54963026304722</v>
      </c>
    </row>
    <row r="166" spans="1:2" x14ac:dyDescent="0.25">
      <c r="A166" s="1">
        <v>160</v>
      </c>
      <c r="B166" s="1">
        <f t="shared" ca="1" si="2"/>
        <v>39.919564167134695</v>
      </c>
    </row>
    <row r="167" spans="1:2" x14ac:dyDescent="0.25">
      <c r="A167" s="1">
        <v>161</v>
      </c>
      <c r="B167" s="1">
        <f t="shared" ca="1" si="2"/>
        <v>45.428437932608965</v>
      </c>
    </row>
    <row r="168" spans="1:2" x14ac:dyDescent="0.25">
      <c r="A168" s="1">
        <v>162</v>
      </c>
      <c r="B168" s="1">
        <f t="shared" ca="1" si="2"/>
        <v>33.122393109407355</v>
      </c>
    </row>
    <row r="169" spans="1:2" x14ac:dyDescent="0.25">
      <c r="A169" s="1">
        <v>163</v>
      </c>
      <c r="B169" s="1">
        <f t="shared" ca="1" si="2"/>
        <v>40.734935709728319</v>
      </c>
    </row>
    <row r="170" spans="1:2" x14ac:dyDescent="0.25">
      <c r="A170" s="1">
        <v>164</v>
      </c>
      <c r="B170" s="1">
        <f t="shared" ca="1" si="2"/>
        <v>42.063646164558513</v>
      </c>
    </row>
    <row r="171" spans="1:2" x14ac:dyDescent="0.25">
      <c r="A171" s="1">
        <v>165</v>
      </c>
      <c r="B171" s="1">
        <f t="shared" ca="1" si="2"/>
        <v>52.54945805170702</v>
      </c>
    </row>
    <row r="172" spans="1:2" x14ac:dyDescent="0.25">
      <c r="A172" s="1">
        <v>166</v>
      </c>
      <c r="B172" s="1">
        <f t="shared" ca="1" si="2"/>
        <v>53.682711677984528</v>
      </c>
    </row>
    <row r="173" spans="1:2" x14ac:dyDescent="0.25">
      <c r="A173" s="1">
        <v>167</v>
      </c>
      <c r="B173" s="1">
        <f t="shared" ca="1" si="2"/>
        <v>41.339043670329794</v>
      </c>
    </row>
    <row r="174" spans="1:2" x14ac:dyDescent="0.25">
      <c r="A174" s="1">
        <v>168</v>
      </c>
      <c r="B174" s="1">
        <f t="shared" ca="1" si="2"/>
        <v>51.36168303051317</v>
      </c>
    </row>
    <row r="175" spans="1:2" x14ac:dyDescent="0.25">
      <c r="A175" s="1">
        <v>169</v>
      </c>
      <c r="B175" s="1">
        <f t="shared" ca="1" si="2"/>
        <v>41.126226249168056</v>
      </c>
    </row>
    <row r="176" spans="1:2" x14ac:dyDescent="0.25">
      <c r="A176" s="1">
        <v>170</v>
      </c>
      <c r="B176" s="1">
        <f t="shared" ca="1" si="2"/>
        <v>48.149599218127086</v>
      </c>
    </row>
    <row r="177" spans="1:2" x14ac:dyDescent="0.25">
      <c r="A177" s="1">
        <v>171</v>
      </c>
      <c r="B177" s="1">
        <f t="shared" ca="1" si="2"/>
        <v>49.81022096578279</v>
      </c>
    </row>
    <row r="178" spans="1:2" x14ac:dyDescent="0.25">
      <c r="A178" s="1">
        <v>172</v>
      </c>
      <c r="B178" s="1">
        <f t="shared" ca="1" si="2"/>
        <v>33.174038203795803</v>
      </c>
    </row>
    <row r="179" spans="1:2" x14ac:dyDescent="0.25">
      <c r="A179" s="1">
        <v>173</v>
      </c>
      <c r="B179" s="1">
        <f t="shared" ca="1" si="2"/>
        <v>41.167886441236334</v>
      </c>
    </row>
    <row r="180" spans="1:2" x14ac:dyDescent="0.25">
      <c r="A180" s="1">
        <v>174</v>
      </c>
      <c r="B180" s="1">
        <f t="shared" ca="1" si="2"/>
        <v>40.676344709289381</v>
      </c>
    </row>
    <row r="181" spans="1:2" x14ac:dyDescent="0.25">
      <c r="A181" s="1">
        <v>175</v>
      </c>
      <c r="B181" s="1">
        <f t="shared" ca="1" si="2"/>
        <v>51.747569467530809</v>
      </c>
    </row>
    <row r="182" spans="1:2" x14ac:dyDescent="0.25">
      <c r="A182" s="1">
        <v>176</v>
      </c>
      <c r="B182" s="1">
        <f t="shared" ca="1" si="2"/>
        <v>49.619299037950363</v>
      </c>
    </row>
    <row r="183" spans="1:2" x14ac:dyDescent="0.25">
      <c r="A183" s="1">
        <v>177</v>
      </c>
      <c r="B183" s="1">
        <f t="shared" ca="1" si="2"/>
        <v>54.724100637075104</v>
      </c>
    </row>
    <row r="184" spans="1:2" x14ac:dyDescent="0.25">
      <c r="A184" s="1">
        <v>178</v>
      </c>
      <c r="B184" s="1">
        <f t="shared" ca="1" si="2"/>
        <v>44.395092894962232</v>
      </c>
    </row>
    <row r="185" spans="1:2" x14ac:dyDescent="0.25">
      <c r="A185" s="1">
        <v>179</v>
      </c>
      <c r="B185" s="1">
        <f t="shared" ca="1" si="2"/>
        <v>52.187008670611299</v>
      </c>
    </row>
    <row r="186" spans="1:2" x14ac:dyDescent="0.25">
      <c r="A186" s="1">
        <v>180</v>
      </c>
      <c r="B186" s="1">
        <f t="shared" ca="1" si="2"/>
        <v>50.043828103417837</v>
      </c>
    </row>
    <row r="187" spans="1:2" x14ac:dyDescent="0.25">
      <c r="A187" s="1">
        <v>181</v>
      </c>
      <c r="B187" s="1">
        <f t="shared" ca="1" si="2"/>
        <v>50.86206860768722</v>
      </c>
    </row>
    <row r="188" spans="1:2" x14ac:dyDescent="0.25">
      <c r="A188" s="1">
        <v>182</v>
      </c>
      <c r="B188" s="1">
        <f t="shared" ca="1" si="2"/>
        <v>48.850896044747373</v>
      </c>
    </row>
    <row r="189" spans="1:2" x14ac:dyDescent="0.25">
      <c r="A189" s="1">
        <v>183</v>
      </c>
      <c r="B189" s="1">
        <f t="shared" ca="1" si="2"/>
        <v>43.410996615898597</v>
      </c>
    </row>
    <row r="190" spans="1:2" x14ac:dyDescent="0.25">
      <c r="A190" s="1">
        <v>184</v>
      </c>
      <c r="B190" s="1">
        <f t="shared" ca="1" si="2"/>
        <v>52.139034410975299</v>
      </c>
    </row>
    <row r="191" spans="1:2" x14ac:dyDescent="0.25">
      <c r="A191" s="1">
        <v>185</v>
      </c>
      <c r="B191" s="1">
        <f t="shared" ca="1" si="2"/>
        <v>37.961601028855426</v>
      </c>
    </row>
    <row r="192" spans="1:2" x14ac:dyDescent="0.25">
      <c r="A192" s="1">
        <v>186</v>
      </c>
      <c r="B192" s="1">
        <f t="shared" ca="1" si="2"/>
        <v>50.564398114935244</v>
      </c>
    </row>
    <row r="193" spans="1:2" x14ac:dyDescent="0.25">
      <c r="A193" s="1">
        <v>187</v>
      </c>
      <c r="B193" s="1">
        <f t="shared" ca="1" si="2"/>
        <v>44.606272832532838</v>
      </c>
    </row>
    <row r="194" spans="1:2" x14ac:dyDescent="0.25">
      <c r="A194" s="1">
        <v>188</v>
      </c>
      <c r="B194" s="1">
        <f t="shared" ca="1" si="2"/>
        <v>54.588682342324489</v>
      </c>
    </row>
    <row r="195" spans="1:2" x14ac:dyDescent="0.25">
      <c r="A195" s="1">
        <v>189</v>
      </c>
      <c r="B195" s="1">
        <f t="shared" ca="1" si="2"/>
        <v>37.995327762535254</v>
      </c>
    </row>
    <row r="196" spans="1:2" x14ac:dyDescent="0.25">
      <c r="A196" s="1">
        <v>190</v>
      </c>
      <c r="B196" s="1">
        <f t="shared" ca="1" si="2"/>
        <v>50.986156359922973</v>
      </c>
    </row>
    <row r="197" spans="1:2" x14ac:dyDescent="0.25">
      <c r="A197" s="1">
        <v>191</v>
      </c>
      <c r="B197" s="1">
        <f t="shared" ca="1" si="2"/>
        <v>45.487369195539578</v>
      </c>
    </row>
    <row r="198" spans="1:2" x14ac:dyDescent="0.25">
      <c r="A198" s="1">
        <v>192</v>
      </c>
      <c r="B198" s="1">
        <f t="shared" ca="1" si="2"/>
        <v>43.899822476306525</v>
      </c>
    </row>
    <row r="199" spans="1:2" x14ac:dyDescent="0.25">
      <c r="A199" s="1">
        <v>193</v>
      </c>
      <c r="B199" s="1">
        <f t="shared" ca="1" si="2"/>
        <v>53.670021845628142</v>
      </c>
    </row>
    <row r="200" spans="1:2" x14ac:dyDescent="0.25">
      <c r="A200" s="1">
        <v>194</v>
      </c>
      <c r="B200" s="1">
        <f t="shared" ref="B200:B206" ca="1" si="3">$B$2+($D$2-$B$2)*SQRT(RAND())</f>
        <v>25.829386748892453</v>
      </c>
    </row>
    <row r="201" spans="1:2" x14ac:dyDescent="0.25">
      <c r="A201" s="1">
        <v>195</v>
      </c>
      <c r="B201" s="1">
        <f t="shared" ca="1" si="3"/>
        <v>46.810249401503853</v>
      </c>
    </row>
    <row r="202" spans="1:2" x14ac:dyDescent="0.25">
      <c r="A202" s="1">
        <v>196</v>
      </c>
      <c r="B202" s="1">
        <f t="shared" ca="1" si="3"/>
        <v>46.037226894723489</v>
      </c>
    </row>
    <row r="203" spans="1:2" x14ac:dyDescent="0.25">
      <c r="A203" s="1">
        <v>197</v>
      </c>
      <c r="B203" s="1">
        <f t="shared" ca="1" si="3"/>
        <v>52.499234832996571</v>
      </c>
    </row>
    <row r="204" spans="1:2" x14ac:dyDescent="0.25">
      <c r="A204" s="1">
        <v>198</v>
      </c>
      <c r="B204" s="1">
        <f t="shared" ca="1" si="3"/>
        <v>51.645925273293408</v>
      </c>
    </row>
    <row r="205" spans="1:2" x14ac:dyDescent="0.25">
      <c r="A205" s="1">
        <v>199</v>
      </c>
      <c r="B205" s="1">
        <f t="shared" ca="1" si="3"/>
        <v>49.103305110410993</v>
      </c>
    </row>
    <row r="206" spans="1:2" x14ac:dyDescent="0.25">
      <c r="A206" s="1">
        <v>200</v>
      </c>
      <c r="B206" s="1">
        <f t="shared" ca="1" si="3"/>
        <v>35.663455952937383</v>
      </c>
    </row>
    <row r="207" spans="1:2" x14ac:dyDescent="0.25">
      <c r="A207" s="1" t="s">
        <v>218</v>
      </c>
      <c r="B207" s="74">
        <f ca="1">MIN(B7:B206)</f>
        <v>22.253026489517396</v>
      </c>
    </row>
    <row r="208" spans="1:2" x14ac:dyDescent="0.25">
      <c r="A208" s="1" t="s">
        <v>173</v>
      </c>
      <c r="B208" s="74">
        <f ca="1">MAX(B7:B206)</f>
        <v>54.948423761502191</v>
      </c>
    </row>
    <row r="209" spans="1:3" x14ac:dyDescent="0.25">
      <c r="A209" s="1" t="s">
        <v>62</v>
      </c>
      <c r="B209" s="1">
        <f>INT(SQRT(200)+1)</f>
        <v>15</v>
      </c>
    </row>
    <row r="210" spans="1:3" x14ac:dyDescent="0.25">
      <c r="A210" s="74" t="s">
        <v>103</v>
      </c>
      <c r="B210" s="16">
        <f ca="1">(B208-B207)/(B209-1)</f>
        <v>2.3353855194274855</v>
      </c>
    </row>
    <row r="211" spans="1:3" x14ac:dyDescent="0.25">
      <c r="B211" s="1" t="s">
        <v>219</v>
      </c>
    </row>
    <row r="212" spans="1:3" x14ac:dyDescent="0.25">
      <c r="B212" s="77">
        <f ca="1">$B$207</f>
        <v>22.253026489517396</v>
      </c>
      <c r="C212" s="1">
        <f t="array" aca="1" ref="C212:C227" ca="1">FREQUENCY(B7:B206,B212:B226)</f>
        <v>1</v>
      </c>
    </row>
    <row r="213" spans="1:3" x14ac:dyDescent="0.25">
      <c r="B213" s="77">
        <f ca="1">B212+$B$210</f>
        <v>24.588412008944882</v>
      </c>
      <c r="C213" s="1">
        <f ca="1"/>
        <v>1</v>
      </c>
    </row>
    <row r="214" spans="1:3" x14ac:dyDescent="0.25">
      <c r="B214" s="77">
        <f t="shared" ref="B214:B225" ca="1" si="4">B213+$B$210</f>
        <v>26.923797528372369</v>
      </c>
      <c r="C214" s="1">
        <f ca="1"/>
        <v>4</v>
      </c>
    </row>
    <row r="215" spans="1:3" x14ac:dyDescent="0.25">
      <c r="B215" s="77">
        <f t="shared" ca="1" si="4"/>
        <v>29.259183047799855</v>
      </c>
      <c r="C215" s="1">
        <f ca="1"/>
        <v>4</v>
      </c>
    </row>
    <row r="216" spans="1:3" x14ac:dyDescent="0.25">
      <c r="B216" s="77">
        <f t="shared" ca="1" si="4"/>
        <v>31.594568567227341</v>
      </c>
      <c r="C216" s="1">
        <f ca="1"/>
        <v>13</v>
      </c>
    </row>
    <row r="217" spans="1:3" x14ac:dyDescent="0.25">
      <c r="B217" s="77">
        <f t="shared" ca="1" si="4"/>
        <v>33.929954086654824</v>
      </c>
      <c r="C217" s="1">
        <f ca="1"/>
        <v>18</v>
      </c>
    </row>
    <row r="218" spans="1:3" x14ac:dyDescent="0.25">
      <c r="B218" s="77">
        <f t="shared" ca="1" si="4"/>
        <v>36.265339606082307</v>
      </c>
      <c r="C218" s="1">
        <f ca="1"/>
        <v>8</v>
      </c>
    </row>
    <row r="219" spans="1:3" x14ac:dyDescent="0.25">
      <c r="B219" s="77">
        <f t="shared" ca="1" si="4"/>
        <v>38.60072512550979</v>
      </c>
      <c r="C219" s="1">
        <f ca="1"/>
        <v>13</v>
      </c>
    </row>
    <row r="220" spans="1:3" x14ac:dyDescent="0.25">
      <c r="B220" s="77">
        <f t="shared" ca="1" si="4"/>
        <v>40.936110644937273</v>
      </c>
      <c r="C220" s="1">
        <f ca="1"/>
        <v>12</v>
      </c>
    </row>
    <row r="221" spans="1:3" x14ac:dyDescent="0.25">
      <c r="B221" s="77">
        <f t="shared" ca="1" si="4"/>
        <v>43.271496164364756</v>
      </c>
      <c r="C221" s="1">
        <f ca="1"/>
        <v>17</v>
      </c>
    </row>
    <row r="222" spans="1:3" x14ac:dyDescent="0.25">
      <c r="B222" s="77">
        <f t="shared" ca="1" si="4"/>
        <v>45.606881683792238</v>
      </c>
      <c r="C222" s="1">
        <f ca="1"/>
        <v>20</v>
      </c>
    </row>
    <row r="223" spans="1:3" x14ac:dyDescent="0.25">
      <c r="B223" s="77">
        <f t="shared" ca="1" si="4"/>
        <v>47.942267203219721</v>
      </c>
      <c r="C223" s="1">
        <f ca="1"/>
        <v>12</v>
      </c>
    </row>
    <row r="224" spans="1:3" x14ac:dyDescent="0.25">
      <c r="B224" s="77">
        <f t="shared" ca="1" si="4"/>
        <v>50.277652722647204</v>
      </c>
      <c r="C224" s="1">
        <f ca="1"/>
        <v>27</v>
      </c>
    </row>
    <row r="225" spans="2:3" x14ac:dyDescent="0.25">
      <c r="B225" s="77">
        <f t="shared" ca="1" si="4"/>
        <v>52.613038242074687</v>
      </c>
      <c r="C225" s="1">
        <f ca="1"/>
        <v>27</v>
      </c>
    </row>
    <row r="226" spans="2:3" x14ac:dyDescent="0.25">
      <c r="B226" s="77">
        <f ca="1">B225+$B$210</f>
        <v>54.94842376150217</v>
      </c>
      <c r="C226" s="1">
        <f ca="1"/>
        <v>22</v>
      </c>
    </row>
    <row r="227" spans="2:3" x14ac:dyDescent="0.25">
      <c r="C227" s="1">
        <f ca="1"/>
        <v>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mmandButton1">
          <controlPr defaultSize="0" autoLine="0" r:id="rId5">
            <anchor moveWithCells="1">
              <from>
                <xdr:col>4</xdr:col>
                <xdr:colOff>438150</xdr:colOff>
                <xdr:row>204</xdr:row>
                <xdr:rowOff>0</xdr:rowOff>
              </from>
              <to>
                <xdr:col>5</xdr:col>
                <xdr:colOff>457200</xdr:colOff>
                <xdr:row>206</xdr:row>
                <xdr:rowOff>171450</xdr:rowOff>
              </to>
            </anchor>
          </controlPr>
        </control>
      </mc:Choice>
      <mc:Fallback>
        <control shapeId="18433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A1:N242"/>
  <sheetViews>
    <sheetView workbookViewId="0"/>
  </sheetViews>
  <sheetFormatPr defaultRowHeight="15" x14ac:dyDescent="0.25"/>
  <sheetData>
    <row r="1" spans="3:4" x14ac:dyDescent="0.25">
      <c r="C1" s="17"/>
      <c r="D1" s="40"/>
    </row>
    <row r="18" spans="1:14" x14ac:dyDescent="0.25">
      <c r="A18" s="1" t="s">
        <v>220</v>
      </c>
      <c r="B18" s="1">
        <v>3</v>
      </c>
      <c r="C18" s="1" t="s">
        <v>223</v>
      </c>
      <c r="D18" s="1">
        <v>17</v>
      </c>
    </row>
    <row r="19" spans="1:14" x14ac:dyDescent="0.25">
      <c r="A19" s="1" t="s">
        <v>221</v>
      </c>
      <c r="B19" s="1">
        <v>3</v>
      </c>
      <c r="C19" s="1" t="s">
        <v>224</v>
      </c>
      <c r="D19" s="1">
        <v>5</v>
      </c>
    </row>
    <row r="20" spans="1:14" x14ac:dyDescent="0.25">
      <c r="A20" s="1" t="s">
        <v>222</v>
      </c>
      <c r="B20" s="1">
        <v>3</v>
      </c>
      <c r="C20" s="1" t="s">
        <v>225</v>
      </c>
      <c r="D20" s="1">
        <v>17</v>
      </c>
    </row>
    <row r="22" spans="1:14" x14ac:dyDescent="0.25">
      <c r="A22" s="83" t="s">
        <v>3</v>
      </c>
      <c r="B22" s="84" t="s">
        <v>132</v>
      </c>
      <c r="I22" s="1" t="s">
        <v>129</v>
      </c>
      <c r="J22" s="1" t="s">
        <v>130</v>
      </c>
      <c r="K22" s="1" t="s">
        <v>203</v>
      </c>
      <c r="L22" s="74" t="s">
        <v>240</v>
      </c>
      <c r="M22" s="74" t="s">
        <v>241</v>
      </c>
      <c r="N22" s="74" t="s">
        <v>242</v>
      </c>
    </row>
    <row r="23" spans="1:14" x14ac:dyDescent="0.25">
      <c r="A23" s="1">
        <v>1</v>
      </c>
      <c r="B23" s="1">
        <v>36.771446307992917</v>
      </c>
      <c r="I23" s="1">
        <f ca="1">3+14*RAND()</f>
        <v>13.087192842711104</v>
      </c>
      <c r="J23" s="1">
        <f ca="1">7*(3+2*RAND())</f>
        <v>30.15276536201873</v>
      </c>
      <c r="K23" s="16">
        <f ca="1">RAND()</f>
        <v>0.53774817812624265</v>
      </c>
    </row>
    <row r="24" spans="1:14" x14ac:dyDescent="0.25">
      <c r="A24" s="1">
        <v>2</v>
      </c>
      <c r="B24" s="1">
        <v>37.559942600664662</v>
      </c>
      <c r="I24" s="1">
        <f t="shared" ref="I24:I39" ca="1" si="0">3+14*RAND()</f>
        <v>3.3086191498179129</v>
      </c>
      <c r="J24" s="1">
        <f t="shared" ref="J24:J38" ca="1" si="1">7*(3+2*RAND())</f>
        <v>34.124040413199928</v>
      </c>
      <c r="K24" s="16">
        <f t="shared" ref="K24:K38" ca="1" si="2">RAND()</f>
        <v>0.14763423016820321</v>
      </c>
    </row>
    <row r="25" spans="1:14" x14ac:dyDescent="0.25">
      <c r="A25" s="1">
        <v>3</v>
      </c>
      <c r="B25" s="1">
        <v>40.464471938297926</v>
      </c>
      <c r="I25" s="1">
        <f t="shared" ca="1" si="0"/>
        <v>7.1495094280398153</v>
      </c>
      <c r="J25" s="1">
        <f t="shared" ca="1" si="1"/>
        <v>33.296215868295263</v>
      </c>
      <c r="K25" s="16">
        <f t="shared" ca="1" si="2"/>
        <v>0.32922405249358633</v>
      </c>
    </row>
    <row r="26" spans="1:14" x14ac:dyDescent="0.25">
      <c r="A26" s="1">
        <v>4</v>
      </c>
      <c r="B26" s="1">
        <v>40.305237300905645</v>
      </c>
      <c r="I26" s="1">
        <f t="shared" ca="1" si="0"/>
        <v>13.824869620457983</v>
      </c>
      <c r="J26" s="1">
        <f t="shared" ca="1" si="1"/>
        <v>23.71505571803338</v>
      </c>
      <c r="K26" s="16">
        <f t="shared" ca="1" si="2"/>
        <v>0.25303183605442769</v>
      </c>
    </row>
    <row r="27" spans="1:14" x14ac:dyDescent="0.25">
      <c r="A27" s="1">
        <v>5</v>
      </c>
      <c r="B27" s="1">
        <v>42.385488122906125</v>
      </c>
      <c r="I27" s="1">
        <f t="shared" ca="1" si="0"/>
        <v>6.4572875342721225</v>
      </c>
      <c r="J27" s="1">
        <f t="shared" ca="1" si="1"/>
        <v>29.416929905760199</v>
      </c>
      <c r="K27" s="16">
        <f t="shared" ca="1" si="2"/>
        <v>0.81801670972042428</v>
      </c>
    </row>
    <row r="28" spans="1:14" x14ac:dyDescent="0.25">
      <c r="A28" s="1">
        <v>6</v>
      </c>
      <c r="B28" s="1">
        <v>51.691841405901108</v>
      </c>
      <c r="I28" s="1">
        <f t="shared" ca="1" si="0"/>
        <v>5.9267024674267299</v>
      </c>
      <c r="J28" s="1">
        <f t="shared" ca="1" si="1"/>
        <v>29.50812162266844</v>
      </c>
      <c r="K28" s="16">
        <f t="shared" ca="1" si="2"/>
        <v>0.76795490926917864</v>
      </c>
    </row>
    <row r="29" spans="1:14" x14ac:dyDescent="0.25">
      <c r="A29" s="1">
        <v>7</v>
      </c>
      <c r="B29" s="1">
        <v>45.138640938971889</v>
      </c>
      <c r="I29" s="1">
        <f t="shared" ca="1" si="0"/>
        <v>7.2898752446955131</v>
      </c>
      <c r="J29" s="1">
        <f t="shared" ca="1" si="1"/>
        <v>23.716727666062976</v>
      </c>
      <c r="K29" s="16">
        <f t="shared" ca="1" si="2"/>
        <v>0.7699163624076677</v>
      </c>
    </row>
    <row r="30" spans="1:14" x14ac:dyDescent="0.25">
      <c r="A30" s="1">
        <v>8</v>
      </c>
      <c r="B30" s="1">
        <v>39.469604064858935</v>
      </c>
      <c r="I30" s="1">
        <f t="shared" ca="1" si="0"/>
        <v>16.710055118287375</v>
      </c>
      <c r="J30" s="1">
        <f t="shared" ca="1" si="1"/>
        <v>23.786435476535253</v>
      </c>
      <c r="K30" s="16">
        <f t="shared" ca="1" si="2"/>
        <v>0.24921782074022036</v>
      </c>
    </row>
    <row r="31" spans="1:14" x14ac:dyDescent="0.25">
      <c r="A31" s="1">
        <v>9</v>
      </c>
      <c r="B31" s="1">
        <v>36.987689879512409</v>
      </c>
      <c r="I31" s="1">
        <f t="shared" ca="1" si="0"/>
        <v>8.3749714173359511</v>
      </c>
      <c r="J31" s="1">
        <f t="shared" ca="1" si="1"/>
        <v>28.509340032273943</v>
      </c>
      <c r="K31" s="16">
        <f t="shared" ca="1" si="2"/>
        <v>0.84906567483759776</v>
      </c>
    </row>
    <row r="32" spans="1:14" x14ac:dyDescent="0.25">
      <c r="A32" s="1">
        <v>10</v>
      </c>
      <c r="B32" s="1">
        <v>43.17735788079645</v>
      </c>
      <c r="I32" s="1">
        <f t="shared" ca="1" si="0"/>
        <v>15.233473558307502</v>
      </c>
      <c r="J32" s="1">
        <f t="shared" ca="1" si="1"/>
        <v>21.809281294622078</v>
      </c>
      <c r="K32" s="16">
        <f t="shared" ca="1" si="2"/>
        <v>0.73932172371020521</v>
      </c>
    </row>
    <row r="33" spans="1:11" x14ac:dyDescent="0.25">
      <c r="A33" s="1">
        <v>11</v>
      </c>
      <c r="B33" s="1">
        <v>60.18860645640796</v>
      </c>
      <c r="I33" s="1">
        <f t="shared" ca="1" si="0"/>
        <v>15.222960562679063</v>
      </c>
      <c r="J33" s="1">
        <f t="shared" ca="1" si="1"/>
        <v>21.418697822881452</v>
      </c>
      <c r="K33" s="16">
        <f t="shared" ca="1" si="2"/>
        <v>0.62211979091961289</v>
      </c>
    </row>
    <row r="34" spans="1:11" x14ac:dyDescent="0.25">
      <c r="A34" s="1">
        <v>12</v>
      </c>
      <c r="B34" s="1">
        <v>51.160145013530709</v>
      </c>
      <c r="I34" s="1">
        <f t="shared" ca="1" si="0"/>
        <v>15.381459140080731</v>
      </c>
      <c r="J34" s="1">
        <f t="shared" ca="1" si="1"/>
        <v>26.437242670296634</v>
      </c>
      <c r="K34" s="16">
        <f t="shared" ca="1" si="2"/>
        <v>0.48508286860945959</v>
      </c>
    </row>
    <row r="35" spans="1:11" x14ac:dyDescent="0.25">
      <c r="A35" s="1">
        <v>13</v>
      </c>
      <c r="B35" s="1">
        <v>43.497845137694249</v>
      </c>
      <c r="I35" s="1">
        <f t="shared" ca="1" si="0"/>
        <v>7.3897271157572195</v>
      </c>
      <c r="J35" s="1">
        <f t="shared" ca="1" si="1"/>
        <v>31.938976971615293</v>
      </c>
      <c r="K35" s="16">
        <f t="shared" ca="1" si="2"/>
        <v>0.30374705037944605</v>
      </c>
    </row>
    <row r="36" spans="1:11" x14ac:dyDescent="0.25">
      <c r="A36" s="1">
        <v>14</v>
      </c>
      <c r="B36" s="1">
        <v>47.105950204152812</v>
      </c>
      <c r="I36" s="1">
        <f t="shared" ca="1" si="0"/>
        <v>13.485913264797269</v>
      </c>
      <c r="J36" s="1">
        <f t="shared" ca="1" si="1"/>
        <v>30.224575278974505</v>
      </c>
      <c r="K36" s="16">
        <f t="shared" ca="1" si="2"/>
        <v>0.30442045156880315</v>
      </c>
    </row>
    <row r="37" spans="1:11" x14ac:dyDescent="0.25">
      <c r="A37" s="1">
        <v>15</v>
      </c>
      <c r="B37" s="1">
        <v>57.173682423901269</v>
      </c>
      <c r="I37" s="1">
        <f t="shared" ca="1" si="0"/>
        <v>9.4734704128964697</v>
      </c>
      <c r="J37" s="1">
        <f t="shared" ca="1" si="1"/>
        <v>22.529899806725744</v>
      </c>
      <c r="K37" s="16">
        <f t="shared" ca="1" si="2"/>
        <v>0.51849536676081964</v>
      </c>
    </row>
    <row r="38" spans="1:11" x14ac:dyDescent="0.25">
      <c r="A38" s="1">
        <v>16</v>
      </c>
      <c r="B38" s="1">
        <v>33.442499312028126</v>
      </c>
      <c r="I38" s="1">
        <f t="shared" ca="1" si="0"/>
        <v>11.096962266854163</v>
      </c>
      <c r="J38" s="1">
        <f t="shared" ca="1" si="1"/>
        <v>22.414610267228451</v>
      </c>
      <c r="K38" s="16">
        <f t="shared" ca="1" si="2"/>
        <v>0.18769878505661153</v>
      </c>
    </row>
    <row r="39" spans="1:11" x14ac:dyDescent="0.25">
      <c r="A39" s="1">
        <v>17</v>
      </c>
      <c r="B39" s="1">
        <v>53.445199302326373</v>
      </c>
      <c r="I39" s="1">
        <f t="shared" ca="1" si="0"/>
        <v>9.0310856724060748</v>
      </c>
      <c r="J39" s="1">
        <f ca="1">7*(3+2*RAND())</f>
        <v>28.157625529020663</v>
      </c>
      <c r="K39" s="16">
        <f ca="1">RAND()</f>
        <v>0.55917480403470066</v>
      </c>
    </row>
    <row r="40" spans="1:11" x14ac:dyDescent="0.25">
      <c r="A40" s="1">
        <v>18</v>
      </c>
      <c r="B40" s="1">
        <v>36.960846226565451</v>
      </c>
    </row>
    <row r="41" spans="1:11" x14ac:dyDescent="0.25">
      <c r="A41" s="1">
        <v>19</v>
      </c>
      <c r="B41" s="1">
        <v>47.403559405362628</v>
      </c>
    </row>
    <row r="42" spans="1:11" x14ac:dyDescent="0.25">
      <c r="A42" s="1">
        <v>20</v>
      </c>
      <c r="B42" s="1">
        <v>46.190421387284175</v>
      </c>
    </row>
    <row r="43" spans="1:11" x14ac:dyDescent="0.25">
      <c r="A43" s="1">
        <v>21</v>
      </c>
      <c r="B43" s="1">
        <v>46.662277958902663</v>
      </c>
    </row>
    <row r="44" spans="1:11" x14ac:dyDescent="0.25">
      <c r="A44" s="1">
        <v>22</v>
      </c>
      <c r="B44" s="1">
        <v>30.32270854099848</v>
      </c>
    </row>
    <row r="45" spans="1:11" x14ac:dyDescent="0.25">
      <c r="A45" s="1">
        <v>23</v>
      </c>
      <c r="B45" s="1">
        <v>47.773998916690871</v>
      </c>
    </row>
    <row r="46" spans="1:11" x14ac:dyDescent="0.25">
      <c r="A46" s="1">
        <v>24</v>
      </c>
      <c r="B46" s="1">
        <v>59.861378032690574</v>
      </c>
    </row>
    <row r="47" spans="1:11" x14ac:dyDescent="0.25">
      <c r="A47" s="1">
        <v>25</v>
      </c>
      <c r="B47" s="1">
        <v>38.785021473449611</v>
      </c>
    </row>
    <row r="48" spans="1:11" x14ac:dyDescent="0.25">
      <c r="A48" s="1">
        <v>26</v>
      </c>
      <c r="B48" s="1">
        <v>58.665405140798441</v>
      </c>
    </row>
    <row r="49" spans="1:2" x14ac:dyDescent="0.25">
      <c r="A49" s="1">
        <v>27</v>
      </c>
      <c r="B49" s="1">
        <v>48.07771641276495</v>
      </c>
    </row>
    <row r="50" spans="1:2" x14ac:dyDescent="0.25">
      <c r="A50" s="1">
        <v>28</v>
      </c>
      <c r="B50" s="1">
        <v>51.796811584022343</v>
      </c>
    </row>
    <row r="51" spans="1:2" x14ac:dyDescent="0.25">
      <c r="A51" s="1">
        <v>29</v>
      </c>
      <c r="B51" s="1">
        <v>49.06044581440581</v>
      </c>
    </row>
    <row r="52" spans="1:2" x14ac:dyDescent="0.25">
      <c r="A52" s="1">
        <v>30</v>
      </c>
      <c r="B52" s="1">
        <v>52.630679910813093</v>
      </c>
    </row>
    <row r="53" spans="1:2" x14ac:dyDescent="0.25">
      <c r="A53" s="1">
        <v>31</v>
      </c>
      <c r="B53" s="1">
        <v>52.278932982650389</v>
      </c>
    </row>
    <row r="54" spans="1:2" x14ac:dyDescent="0.25">
      <c r="A54" s="1">
        <v>32</v>
      </c>
      <c r="B54" s="1">
        <v>54.479374389033353</v>
      </c>
    </row>
    <row r="55" spans="1:2" x14ac:dyDescent="0.25">
      <c r="A55" s="1">
        <v>33</v>
      </c>
      <c r="B55" s="1">
        <v>55.961439107519652</v>
      </c>
    </row>
    <row r="56" spans="1:2" x14ac:dyDescent="0.25">
      <c r="A56" s="1">
        <v>34</v>
      </c>
      <c r="B56" s="1">
        <v>45.475122929473677</v>
      </c>
    </row>
    <row r="57" spans="1:2" x14ac:dyDescent="0.25">
      <c r="A57" s="1">
        <v>35</v>
      </c>
      <c r="B57" s="1">
        <v>50.074790319881266</v>
      </c>
    </row>
    <row r="58" spans="1:2" x14ac:dyDescent="0.25">
      <c r="A58" s="1">
        <v>36</v>
      </c>
      <c r="B58" s="1">
        <v>47.575305331973524</v>
      </c>
    </row>
    <row r="59" spans="1:2" x14ac:dyDescent="0.25">
      <c r="A59" s="1">
        <v>37</v>
      </c>
      <c r="B59" s="1">
        <v>47.700250894861341</v>
      </c>
    </row>
    <row r="60" spans="1:2" x14ac:dyDescent="0.25">
      <c r="A60" s="1">
        <v>38</v>
      </c>
      <c r="B60" s="1">
        <v>58.76961879573193</v>
      </c>
    </row>
    <row r="61" spans="1:2" x14ac:dyDescent="0.25">
      <c r="A61" s="1">
        <v>39</v>
      </c>
      <c r="B61" s="1">
        <v>50.322156213564909</v>
      </c>
    </row>
    <row r="62" spans="1:2" x14ac:dyDescent="0.25">
      <c r="A62" s="1">
        <v>40</v>
      </c>
      <c r="B62" s="1">
        <v>57.83085973837202</v>
      </c>
    </row>
    <row r="63" spans="1:2" x14ac:dyDescent="0.25">
      <c r="A63" s="1">
        <v>41</v>
      </c>
      <c r="B63" s="1">
        <v>45.424492049956115</v>
      </c>
    </row>
    <row r="64" spans="1:2" x14ac:dyDescent="0.25">
      <c r="A64" s="1">
        <v>42</v>
      </c>
      <c r="B64" s="1">
        <v>49.907195651957679</v>
      </c>
    </row>
    <row r="65" spans="1:2" x14ac:dyDescent="0.25">
      <c r="A65" s="1">
        <v>43</v>
      </c>
      <c r="B65" s="1">
        <v>42.189239138758744</v>
      </c>
    </row>
    <row r="66" spans="1:2" x14ac:dyDescent="0.25">
      <c r="A66" s="1">
        <v>44</v>
      </c>
      <c r="B66" s="1">
        <v>57.994593457481862</v>
      </c>
    </row>
    <row r="67" spans="1:2" x14ac:dyDescent="0.25">
      <c r="A67" s="1">
        <v>45</v>
      </c>
      <c r="B67" s="1">
        <v>41.580009368943834</v>
      </c>
    </row>
    <row r="68" spans="1:2" x14ac:dyDescent="0.25">
      <c r="A68" s="1">
        <v>46</v>
      </c>
      <c r="B68" s="1">
        <v>57.413539810849528</v>
      </c>
    </row>
    <row r="69" spans="1:2" x14ac:dyDescent="0.25">
      <c r="A69" s="1">
        <v>47</v>
      </c>
      <c r="B69" s="1">
        <v>44.042093396646649</v>
      </c>
    </row>
    <row r="70" spans="1:2" x14ac:dyDescent="0.25">
      <c r="A70" s="1">
        <v>48</v>
      </c>
      <c r="B70" s="1">
        <v>54.644424460868166</v>
      </c>
    </row>
    <row r="71" spans="1:2" x14ac:dyDescent="0.25">
      <c r="A71" s="1">
        <v>49</v>
      </c>
      <c r="B71" s="1">
        <v>45.728710284601561</v>
      </c>
    </row>
    <row r="72" spans="1:2" x14ac:dyDescent="0.25">
      <c r="A72" s="1">
        <v>50</v>
      </c>
      <c r="B72" s="1">
        <v>43.762382523164689</v>
      </c>
    </row>
    <row r="73" spans="1:2" x14ac:dyDescent="0.25">
      <c r="A73" s="1">
        <v>51</v>
      </c>
      <c r="B73" s="1">
        <v>52.93701953726913</v>
      </c>
    </row>
    <row r="74" spans="1:2" x14ac:dyDescent="0.25">
      <c r="A74" s="1">
        <v>52</v>
      </c>
      <c r="B74" s="1">
        <v>53.980391885778282</v>
      </c>
    </row>
    <row r="75" spans="1:2" x14ac:dyDescent="0.25">
      <c r="A75" s="1">
        <v>53</v>
      </c>
      <c r="B75" s="1">
        <v>54.089486693530816</v>
      </c>
    </row>
    <row r="76" spans="1:2" x14ac:dyDescent="0.25">
      <c r="A76" s="1">
        <v>54</v>
      </c>
      <c r="B76" s="1">
        <v>38.803598244286476</v>
      </c>
    </row>
    <row r="77" spans="1:2" x14ac:dyDescent="0.25">
      <c r="A77" s="1">
        <v>55</v>
      </c>
      <c r="B77" s="1">
        <v>43.893278855032761</v>
      </c>
    </row>
    <row r="78" spans="1:2" x14ac:dyDescent="0.25">
      <c r="A78" s="1">
        <v>56</v>
      </c>
      <c r="B78" s="1">
        <v>49.763269771942852</v>
      </c>
    </row>
    <row r="79" spans="1:2" x14ac:dyDescent="0.25">
      <c r="A79" s="1">
        <v>57</v>
      </c>
      <c r="B79" s="1">
        <v>37.420659321942082</v>
      </c>
    </row>
    <row r="80" spans="1:2" x14ac:dyDescent="0.25">
      <c r="A80" s="1">
        <v>58</v>
      </c>
      <c r="B80" s="1">
        <v>44.415492732378233</v>
      </c>
    </row>
    <row r="81" spans="1:2" x14ac:dyDescent="0.25">
      <c r="A81" s="1">
        <v>59</v>
      </c>
      <c r="B81" s="1">
        <v>44.771989266559835</v>
      </c>
    </row>
    <row r="82" spans="1:2" x14ac:dyDescent="0.25">
      <c r="A82" s="1">
        <v>60</v>
      </c>
      <c r="B82" s="1">
        <v>35.916031736163916</v>
      </c>
    </row>
    <row r="83" spans="1:2" x14ac:dyDescent="0.25">
      <c r="A83" s="1">
        <v>61</v>
      </c>
      <c r="B83" s="1">
        <v>41.711991952460615</v>
      </c>
    </row>
    <row r="84" spans="1:2" x14ac:dyDescent="0.25">
      <c r="A84" s="1">
        <v>62</v>
      </c>
      <c r="B84" s="1">
        <v>45.370576180946451</v>
      </c>
    </row>
    <row r="85" spans="1:2" x14ac:dyDescent="0.25">
      <c r="A85" s="1">
        <v>63</v>
      </c>
      <c r="B85" s="1">
        <v>60.750754085596739</v>
      </c>
    </row>
    <row r="86" spans="1:2" x14ac:dyDescent="0.25">
      <c r="A86" s="1">
        <v>64</v>
      </c>
      <c r="B86" s="1">
        <v>47.508718550614716</v>
      </c>
    </row>
    <row r="87" spans="1:2" x14ac:dyDescent="0.25">
      <c r="A87" s="1">
        <v>65</v>
      </c>
      <c r="B87" s="1">
        <v>51.609561047215948</v>
      </c>
    </row>
    <row r="88" spans="1:2" x14ac:dyDescent="0.25">
      <c r="A88" s="1">
        <v>66</v>
      </c>
      <c r="B88" s="1">
        <v>49.417476601891124</v>
      </c>
    </row>
    <row r="89" spans="1:2" x14ac:dyDescent="0.25">
      <c r="A89" s="1">
        <v>67</v>
      </c>
      <c r="B89" s="1">
        <v>50.857775563698979</v>
      </c>
    </row>
    <row r="90" spans="1:2" x14ac:dyDescent="0.25">
      <c r="A90" s="1">
        <v>68</v>
      </c>
      <c r="B90" s="1">
        <v>46.869596126046204</v>
      </c>
    </row>
    <row r="91" spans="1:2" x14ac:dyDescent="0.25">
      <c r="A91" s="1">
        <v>69</v>
      </c>
      <c r="B91" s="1">
        <v>34.664001319418311</v>
      </c>
    </row>
    <row r="92" spans="1:2" x14ac:dyDescent="0.25">
      <c r="A92" s="1">
        <v>70</v>
      </c>
      <c r="B92" s="1">
        <v>44.073888110642919</v>
      </c>
    </row>
    <row r="93" spans="1:2" x14ac:dyDescent="0.25">
      <c r="A93" s="1">
        <v>71</v>
      </c>
      <c r="B93" s="1">
        <v>59.488411495695175</v>
      </c>
    </row>
    <row r="94" spans="1:2" x14ac:dyDescent="0.25">
      <c r="A94" s="1">
        <v>72</v>
      </c>
      <c r="B94" s="1">
        <v>41.767207688955772</v>
      </c>
    </row>
    <row r="95" spans="1:2" x14ac:dyDescent="0.25">
      <c r="A95" s="1">
        <v>73</v>
      </c>
      <c r="B95" s="1">
        <v>65.350921206738562</v>
      </c>
    </row>
    <row r="96" spans="1:2" x14ac:dyDescent="0.25">
      <c r="A96" s="1">
        <v>74</v>
      </c>
      <c r="B96" s="1">
        <v>43.972670754765396</v>
      </c>
    </row>
    <row r="97" spans="1:2" x14ac:dyDescent="0.25">
      <c r="A97" s="1">
        <v>75</v>
      </c>
      <c r="B97" s="1">
        <v>47.403860691904917</v>
      </c>
    </row>
    <row r="98" spans="1:2" x14ac:dyDescent="0.25">
      <c r="A98" s="1">
        <v>76</v>
      </c>
      <c r="B98" s="1">
        <v>41.704204368711636</v>
      </c>
    </row>
    <row r="99" spans="1:2" x14ac:dyDescent="0.25">
      <c r="A99" s="1">
        <v>77</v>
      </c>
      <c r="B99" s="1">
        <v>50.578401596276798</v>
      </c>
    </row>
    <row r="100" spans="1:2" x14ac:dyDescent="0.25">
      <c r="A100" s="1">
        <v>78</v>
      </c>
      <c r="B100" s="1">
        <v>50.143407820458187</v>
      </c>
    </row>
    <row r="101" spans="1:2" x14ac:dyDescent="0.25">
      <c r="A101" s="1">
        <v>79</v>
      </c>
      <c r="B101" s="1">
        <v>64.77450969184703</v>
      </c>
    </row>
    <row r="102" spans="1:2" x14ac:dyDescent="0.25">
      <c r="A102" s="1">
        <v>80</v>
      </c>
      <c r="B102" s="1">
        <v>39.942136913894018</v>
      </c>
    </row>
    <row r="103" spans="1:2" x14ac:dyDescent="0.25">
      <c r="A103" s="1">
        <v>81</v>
      </c>
      <c r="B103" s="1">
        <v>46.633548912526521</v>
      </c>
    </row>
    <row r="104" spans="1:2" x14ac:dyDescent="0.25">
      <c r="A104" s="1">
        <v>82</v>
      </c>
      <c r="B104" s="1">
        <v>42.99712696620994</v>
      </c>
    </row>
    <row r="105" spans="1:2" x14ac:dyDescent="0.25">
      <c r="A105" s="1">
        <v>83</v>
      </c>
      <c r="B105" s="1">
        <v>52.100700657313176</v>
      </c>
    </row>
    <row r="106" spans="1:2" x14ac:dyDescent="0.25">
      <c r="A106" s="1">
        <v>84</v>
      </c>
      <c r="B106" s="1">
        <v>60.72645121989337</v>
      </c>
    </row>
    <row r="107" spans="1:2" x14ac:dyDescent="0.25">
      <c r="A107" s="1">
        <v>85</v>
      </c>
      <c r="B107" s="1">
        <v>52.265675014245041</v>
      </c>
    </row>
    <row r="108" spans="1:2" x14ac:dyDescent="0.25">
      <c r="A108" s="1">
        <v>86</v>
      </c>
      <c r="B108" s="1">
        <v>59.530984396289575</v>
      </c>
    </row>
    <row r="109" spans="1:2" x14ac:dyDescent="0.25">
      <c r="A109" s="1">
        <v>87</v>
      </c>
      <c r="B109" s="1">
        <v>53.448584608449416</v>
      </c>
    </row>
    <row r="110" spans="1:2" x14ac:dyDescent="0.25">
      <c r="A110" s="1">
        <v>88</v>
      </c>
      <c r="B110" s="1">
        <v>34.737705961792223</v>
      </c>
    </row>
    <row r="111" spans="1:2" x14ac:dyDescent="0.25">
      <c r="A111" s="1">
        <v>89</v>
      </c>
      <c r="B111" s="1">
        <v>47.420271155926883</v>
      </c>
    </row>
    <row r="112" spans="1:2" x14ac:dyDescent="0.25">
      <c r="A112" s="1">
        <v>90</v>
      </c>
      <c r="B112" s="1">
        <v>51.974692873980601</v>
      </c>
    </row>
    <row r="113" spans="1:2" x14ac:dyDescent="0.25">
      <c r="A113" s="1">
        <v>91</v>
      </c>
      <c r="B113" s="1">
        <v>56.49363444617709</v>
      </c>
    </row>
    <row r="114" spans="1:2" x14ac:dyDescent="0.25">
      <c r="A114" s="1">
        <v>92</v>
      </c>
      <c r="B114" s="1">
        <v>48.966228295225854</v>
      </c>
    </row>
    <row r="115" spans="1:2" x14ac:dyDescent="0.25">
      <c r="A115" s="1">
        <v>93</v>
      </c>
      <c r="B115" s="1">
        <v>42.095218397508624</v>
      </c>
    </row>
    <row r="116" spans="1:2" x14ac:dyDescent="0.25">
      <c r="A116" s="1">
        <v>94</v>
      </c>
      <c r="B116" s="1">
        <v>53.232992052112316</v>
      </c>
    </row>
    <row r="117" spans="1:2" x14ac:dyDescent="0.25">
      <c r="A117" s="1">
        <v>95</v>
      </c>
      <c r="B117" s="1">
        <v>52.555887488524768</v>
      </c>
    </row>
    <row r="118" spans="1:2" x14ac:dyDescent="0.25">
      <c r="A118" s="1">
        <v>96</v>
      </c>
      <c r="B118" s="1">
        <v>54.561594015325355</v>
      </c>
    </row>
    <row r="119" spans="1:2" x14ac:dyDescent="0.25">
      <c r="A119" s="1">
        <v>97</v>
      </c>
      <c r="B119" s="1">
        <v>47.676393162831253</v>
      </c>
    </row>
    <row r="120" spans="1:2" x14ac:dyDescent="0.25">
      <c r="A120" s="1">
        <v>98</v>
      </c>
      <c r="B120" s="1">
        <v>47.564615527775928</v>
      </c>
    </row>
    <row r="121" spans="1:2" x14ac:dyDescent="0.25">
      <c r="A121" s="1">
        <v>99</v>
      </c>
      <c r="B121" s="1">
        <v>56.069331522246216</v>
      </c>
    </row>
    <row r="122" spans="1:2" x14ac:dyDescent="0.25">
      <c r="A122" s="1">
        <v>100</v>
      </c>
      <c r="B122" s="1">
        <v>53.668134615553292</v>
      </c>
    </row>
    <row r="123" spans="1:2" x14ac:dyDescent="0.25">
      <c r="A123" s="1">
        <v>101</v>
      </c>
      <c r="B123" s="1">
        <v>54.408506913493582</v>
      </c>
    </row>
    <row r="124" spans="1:2" x14ac:dyDescent="0.25">
      <c r="A124" s="1">
        <v>102</v>
      </c>
      <c r="B124" s="1">
        <v>50.964786547064307</v>
      </c>
    </row>
    <row r="125" spans="1:2" x14ac:dyDescent="0.25">
      <c r="A125" s="1">
        <v>103</v>
      </c>
      <c r="B125" s="1">
        <v>42.055052693038064</v>
      </c>
    </row>
    <row r="126" spans="1:2" x14ac:dyDescent="0.25">
      <c r="A126" s="1">
        <v>104</v>
      </c>
      <c r="B126" s="1">
        <v>48.675654764685298</v>
      </c>
    </row>
    <row r="127" spans="1:2" x14ac:dyDescent="0.25">
      <c r="A127" s="1">
        <v>105</v>
      </c>
      <c r="B127" s="1">
        <v>36.617975266110719</v>
      </c>
    </row>
    <row r="128" spans="1:2" x14ac:dyDescent="0.25">
      <c r="A128" s="1">
        <v>106</v>
      </c>
      <c r="B128" s="1">
        <v>41.604700852783374</v>
      </c>
    </row>
    <row r="129" spans="1:2" x14ac:dyDescent="0.25">
      <c r="A129" s="1">
        <v>107</v>
      </c>
      <c r="B129" s="1">
        <v>43.379684440587667</v>
      </c>
    </row>
    <row r="130" spans="1:2" x14ac:dyDescent="0.25">
      <c r="A130" s="1">
        <v>108</v>
      </c>
      <c r="B130" s="1">
        <v>49.681235179891978</v>
      </c>
    </row>
    <row r="131" spans="1:2" x14ac:dyDescent="0.25">
      <c r="A131" s="1">
        <v>109</v>
      </c>
      <c r="B131" s="1">
        <v>41.789828824326925</v>
      </c>
    </row>
    <row r="132" spans="1:2" x14ac:dyDescent="0.25">
      <c r="A132" s="1">
        <v>110</v>
      </c>
      <c r="B132" s="1">
        <v>58.207852553351195</v>
      </c>
    </row>
    <row r="133" spans="1:2" x14ac:dyDescent="0.25">
      <c r="A133" s="1">
        <v>111</v>
      </c>
      <c r="B133" s="1">
        <v>46.605027618659243</v>
      </c>
    </row>
    <row r="134" spans="1:2" x14ac:dyDescent="0.25">
      <c r="A134" s="1">
        <v>112</v>
      </c>
      <c r="B134" s="1">
        <v>46.766629732052493</v>
      </c>
    </row>
    <row r="135" spans="1:2" x14ac:dyDescent="0.25">
      <c r="A135" s="1">
        <v>113</v>
      </c>
      <c r="B135" s="1">
        <v>51.831795778581913</v>
      </c>
    </row>
    <row r="136" spans="1:2" x14ac:dyDescent="0.25">
      <c r="A136" s="1">
        <v>114</v>
      </c>
      <c r="B136" s="1">
        <v>39.764159079972757</v>
      </c>
    </row>
    <row r="137" spans="1:2" x14ac:dyDescent="0.25">
      <c r="A137" s="1">
        <v>115</v>
      </c>
      <c r="B137" s="1">
        <v>44.289634815354049</v>
      </c>
    </row>
    <row r="138" spans="1:2" x14ac:dyDescent="0.25">
      <c r="A138" s="1">
        <v>116</v>
      </c>
      <c r="B138" s="1">
        <v>43.247418263203038</v>
      </c>
    </row>
    <row r="139" spans="1:2" x14ac:dyDescent="0.25">
      <c r="A139" s="1">
        <v>117</v>
      </c>
      <c r="B139" s="1">
        <v>43.557126670195473</v>
      </c>
    </row>
    <row r="140" spans="1:2" x14ac:dyDescent="0.25">
      <c r="A140" s="1">
        <v>118</v>
      </c>
      <c r="B140" s="1">
        <v>40.724263323594414</v>
      </c>
    </row>
    <row r="141" spans="1:2" x14ac:dyDescent="0.25">
      <c r="A141" s="1">
        <v>119</v>
      </c>
      <c r="B141" s="1">
        <v>45.633808474039483</v>
      </c>
    </row>
    <row r="142" spans="1:2" x14ac:dyDescent="0.25">
      <c r="A142" s="1">
        <v>120</v>
      </c>
      <c r="B142" s="1">
        <v>41.550701651520995</v>
      </c>
    </row>
    <row r="143" spans="1:2" x14ac:dyDescent="0.25">
      <c r="A143" s="1">
        <v>121</v>
      </c>
      <c r="B143" s="1">
        <v>52.734428513398363</v>
      </c>
    </row>
    <row r="144" spans="1:2" x14ac:dyDescent="0.25">
      <c r="A144" s="1">
        <v>122</v>
      </c>
      <c r="B144" s="1">
        <v>46.987435408261845</v>
      </c>
    </row>
    <row r="145" spans="1:2" x14ac:dyDescent="0.25">
      <c r="A145" s="1">
        <v>123</v>
      </c>
      <c r="B145" s="1">
        <v>36.853016245413897</v>
      </c>
    </row>
    <row r="146" spans="1:2" x14ac:dyDescent="0.25">
      <c r="A146" s="1">
        <v>124</v>
      </c>
      <c r="B146" s="1">
        <v>50.120081005367489</v>
      </c>
    </row>
    <row r="147" spans="1:2" x14ac:dyDescent="0.25">
      <c r="A147" s="1">
        <v>125</v>
      </c>
      <c r="B147" s="1">
        <v>59.9509306564158</v>
      </c>
    </row>
    <row r="148" spans="1:2" x14ac:dyDescent="0.25">
      <c r="A148" s="1">
        <v>126</v>
      </c>
      <c r="B148" s="1">
        <v>37.038984978021041</v>
      </c>
    </row>
    <row r="149" spans="1:2" x14ac:dyDescent="0.25">
      <c r="A149" s="1">
        <v>127</v>
      </c>
      <c r="B149" s="1">
        <v>51.838428565501403</v>
      </c>
    </row>
    <row r="150" spans="1:2" x14ac:dyDescent="0.25">
      <c r="A150" s="1">
        <v>128</v>
      </c>
      <c r="B150" s="1">
        <v>38.670104126471607</v>
      </c>
    </row>
    <row r="151" spans="1:2" x14ac:dyDescent="0.25">
      <c r="A151" s="1">
        <v>129</v>
      </c>
      <c r="B151" s="1">
        <v>56.014364136099211</v>
      </c>
    </row>
    <row r="152" spans="1:2" x14ac:dyDescent="0.25">
      <c r="A152" s="1">
        <v>130</v>
      </c>
      <c r="B152" s="1">
        <v>40.722614381168569</v>
      </c>
    </row>
    <row r="153" spans="1:2" x14ac:dyDescent="0.25">
      <c r="A153" s="1">
        <v>131</v>
      </c>
      <c r="B153" s="1">
        <v>38.101027742197502</v>
      </c>
    </row>
    <row r="154" spans="1:2" x14ac:dyDescent="0.25">
      <c r="A154" s="1">
        <v>132</v>
      </c>
      <c r="B154" s="1">
        <v>37.167080724680673</v>
      </c>
    </row>
    <row r="155" spans="1:2" x14ac:dyDescent="0.25">
      <c r="A155" s="1">
        <v>133</v>
      </c>
      <c r="B155" s="1">
        <v>53.687499085141617</v>
      </c>
    </row>
    <row r="156" spans="1:2" x14ac:dyDescent="0.25">
      <c r="A156" s="1">
        <v>134</v>
      </c>
      <c r="B156" s="1">
        <v>34.861597255013244</v>
      </c>
    </row>
    <row r="157" spans="1:2" x14ac:dyDescent="0.25">
      <c r="A157" s="1">
        <v>135</v>
      </c>
      <c r="B157" s="1">
        <v>50.462791750789755</v>
      </c>
    </row>
    <row r="158" spans="1:2" x14ac:dyDescent="0.25">
      <c r="A158" s="1">
        <v>136</v>
      </c>
      <c r="B158" s="1">
        <v>41.8870963007207</v>
      </c>
    </row>
    <row r="159" spans="1:2" x14ac:dyDescent="0.25">
      <c r="A159" s="1">
        <v>137</v>
      </c>
      <c r="B159" s="1">
        <v>56.307364089186592</v>
      </c>
    </row>
    <row r="160" spans="1:2" x14ac:dyDescent="0.25">
      <c r="A160" s="1">
        <v>138</v>
      </c>
      <c r="B160" s="1">
        <v>48.423611443196656</v>
      </c>
    </row>
    <row r="161" spans="1:2" x14ac:dyDescent="0.25">
      <c r="A161" s="1">
        <v>139</v>
      </c>
      <c r="B161" s="1">
        <v>53.090278505994881</v>
      </c>
    </row>
    <row r="162" spans="1:2" x14ac:dyDescent="0.25">
      <c r="A162" s="1">
        <v>140</v>
      </c>
      <c r="B162" s="1">
        <v>56.4143580791226</v>
      </c>
    </row>
    <row r="163" spans="1:2" x14ac:dyDescent="0.25">
      <c r="A163" s="1">
        <v>141</v>
      </c>
      <c r="B163" s="1">
        <v>52.565591407376992</v>
      </c>
    </row>
    <row r="164" spans="1:2" x14ac:dyDescent="0.25">
      <c r="A164" s="1">
        <v>142</v>
      </c>
      <c r="B164" s="1">
        <v>41.840800082454038</v>
      </c>
    </row>
    <row r="165" spans="1:2" x14ac:dyDescent="0.25">
      <c r="A165" s="1">
        <v>143</v>
      </c>
      <c r="B165" s="1">
        <v>54.933199547066366</v>
      </c>
    </row>
    <row r="166" spans="1:2" x14ac:dyDescent="0.25">
      <c r="A166" s="1">
        <v>144</v>
      </c>
      <c r="B166" s="1">
        <v>53.183899108382533</v>
      </c>
    </row>
    <row r="167" spans="1:2" x14ac:dyDescent="0.25">
      <c r="A167" s="1">
        <v>145</v>
      </c>
      <c r="B167" s="1">
        <v>56.613777226011649</v>
      </c>
    </row>
    <row r="168" spans="1:2" x14ac:dyDescent="0.25">
      <c r="A168" s="1">
        <v>146</v>
      </c>
      <c r="B168" s="1">
        <v>56.198694225037009</v>
      </c>
    </row>
    <row r="169" spans="1:2" x14ac:dyDescent="0.25">
      <c r="A169" s="1">
        <v>147</v>
      </c>
      <c r="B169" s="1">
        <v>52.675277552928584</v>
      </c>
    </row>
    <row r="170" spans="1:2" x14ac:dyDescent="0.25">
      <c r="A170" s="1">
        <v>148</v>
      </c>
      <c r="B170" s="1">
        <v>52.461496478289803</v>
      </c>
    </row>
    <row r="171" spans="1:2" x14ac:dyDescent="0.25">
      <c r="A171" s="1">
        <v>149</v>
      </c>
      <c r="B171" s="1">
        <v>40.781837016747573</v>
      </c>
    </row>
    <row r="172" spans="1:2" x14ac:dyDescent="0.25">
      <c r="A172" s="1">
        <v>150</v>
      </c>
      <c r="B172" s="1">
        <v>48.51825343171484</v>
      </c>
    </row>
    <row r="173" spans="1:2" x14ac:dyDescent="0.25">
      <c r="A173" s="1">
        <v>151</v>
      </c>
      <c r="B173" s="1">
        <v>44.907213975232537</v>
      </c>
    </row>
    <row r="174" spans="1:2" x14ac:dyDescent="0.25">
      <c r="A174" s="1">
        <v>152</v>
      </c>
      <c r="B174" s="1">
        <v>48.98089549165487</v>
      </c>
    </row>
    <row r="175" spans="1:2" x14ac:dyDescent="0.25">
      <c r="A175" s="1">
        <v>153</v>
      </c>
      <c r="B175" s="1">
        <v>37.177172002899333</v>
      </c>
    </row>
    <row r="176" spans="1:2" x14ac:dyDescent="0.25">
      <c r="A176" s="1">
        <v>154</v>
      </c>
      <c r="B176" s="1">
        <v>53.72987341610451</v>
      </c>
    </row>
    <row r="177" spans="1:2" x14ac:dyDescent="0.25">
      <c r="A177" s="1">
        <v>155</v>
      </c>
      <c r="B177" s="1">
        <v>57.270453765054107</v>
      </c>
    </row>
    <row r="178" spans="1:2" x14ac:dyDescent="0.25">
      <c r="A178" s="1">
        <v>156</v>
      </c>
      <c r="B178" s="1">
        <v>49.346649293695762</v>
      </c>
    </row>
    <row r="179" spans="1:2" x14ac:dyDescent="0.25">
      <c r="A179" s="1">
        <v>157</v>
      </c>
      <c r="B179" s="1">
        <v>43.613536649439631</v>
      </c>
    </row>
    <row r="180" spans="1:2" x14ac:dyDescent="0.25">
      <c r="A180" s="1">
        <v>158</v>
      </c>
      <c r="B180" s="1">
        <v>50.236744451064496</v>
      </c>
    </row>
    <row r="181" spans="1:2" x14ac:dyDescent="0.25">
      <c r="A181" s="1">
        <v>159</v>
      </c>
      <c r="B181" s="1">
        <v>43.632324683438249</v>
      </c>
    </row>
    <row r="182" spans="1:2" x14ac:dyDescent="0.25">
      <c r="A182" s="1">
        <v>160</v>
      </c>
      <c r="B182" s="1">
        <v>56.736442830781911</v>
      </c>
    </row>
    <row r="183" spans="1:2" x14ac:dyDescent="0.25">
      <c r="A183" s="1">
        <v>161</v>
      </c>
      <c r="B183" s="1">
        <v>48.775797195809794</v>
      </c>
    </row>
    <row r="184" spans="1:2" x14ac:dyDescent="0.25">
      <c r="A184" s="1">
        <v>162</v>
      </c>
      <c r="B184" s="1">
        <v>47.665491677991731</v>
      </c>
    </row>
    <row r="185" spans="1:2" x14ac:dyDescent="0.25">
      <c r="A185" s="1">
        <v>163</v>
      </c>
      <c r="B185" s="1">
        <v>47.781555865323533</v>
      </c>
    </row>
    <row r="186" spans="1:2" x14ac:dyDescent="0.25">
      <c r="A186" s="1">
        <v>164</v>
      </c>
      <c r="B186" s="1">
        <v>45.378976391644549</v>
      </c>
    </row>
    <row r="187" spans="1:2" x14ac:dyDescent="0.25">
      <c r="A187" s="1">
        <v>165</v>
      </c>
      <c r="B187" s="1">
        <v>45.545957754087993</v>
      </c>
    </row>
    <row r="188" spans="1:2" x14ac:dyDescent="0.25">
      <c r="A188" s="1">
        <v>166</v>
      </c>
      <c r="B188" s="1">
        <v>42.608717246644424</v>
      </c>
    </row>
    <row r="189" spans="1:2" x14ac:dyDescent="0.25">
      <c r="A189" s="1">
        <v>167</v>
      </c>
      <c r="B189" s="1">
        <v>48.096057214398392</v>
      </c>
    </row>
    <row r="190" spans="1:2" x14ac:dyDescent="0.25">
      <c r="A190" s="1">
        <v>168</v>
      </c>
      <c r="B190" s="1">
        <v>55.033534228211217</v>
      </c>
    </row>
    <row r="191" spans="1:2" x14ac:dyDescent="0.25">
      <c r="A191" s="1">
        <v>169</v>
      </c>
      <c r="B191" s="1">
        <v>53.941525853040368</v>
      </c>
    </row>
    <row r="192" spans="1:2" x14ac:dyDescent="0.25">
      <c r="A192" s="1">
        <v>170</v>
      </c>
      <c r="B192" s="1">
        <v>47.720644382859376</v>
      </c>
    </row>
    <row r="193" spans="1:2" x14ac:dyDescent="0.25">
      <c r="A193" s="1">
        <v>171</v>
      </c>
      <c r="B193" s="1">
        <v>50.751085792040151</v>
      </c>
    </row>
    <row r="194" spans="1:2" x14ac:dyDescent="0.25">
      <c r="A194" s="1">
        <v>172</v>
      </c>
      <c r="B194" s="1">
        <v>41.674858147892351</v>
      </c>
    </row>
    <row r="195" spans="1:2" x14ac:dyDescent="0.25">
      <c r="A195" s="1">
        <v>173</v>
      </c>
      <c r="B195" s="1">
        <v>38.181125639645622</v>
      </c>
    </row>
    <row r="196" spans="1:2" x14ac:dyDescent="0.25">
      <c r="A196" s="1">
        <v>174</v>
      </c>
      <c r="B196" s="1">
        <v>48.659876191079192</v>
      </c>
    </row>
    <row r="197" spans="1:2" x14ac:dyDescent="0.25">
      <c r="A197" s="1">
        <v>175</v>
      </c>
      <c r="B197" s="1">
        <v>48.044536789803466</v>
      </c>
    </row>
    <row r="198" spans="1:2" x14ac:dyDescent="0.25">
      <c r="A198" s="1">
        <v>176</v>
      </c>
      <c r="B198" s="1">
        <v>49.148226232529957</v>
      </c>
    </row>
    <row r="199" spans="1:2" x14ac:dyDescent="0.25">
      <c r="A199" s="1">
        <v>177</v>
      </c>
      <c r="B199" s="1">
        <v>43.536900219992575</v>
      </c>
    </row>
    <row r="200" spans="1:2" x14ac:dyDescent="0.25">
      <c r="A200" s="1">
        <v>178</v>
      </c>
      <c r="B200" s="1">
        <v>52.483864434854254</v>
      </c>
    </row>
    <row r="201" spans="1:2" x14ac:dyDescent="0.25">
      <c r="A201" s="1">
        <v>179</v>
      </c>
      <c r="B201" s="1">
        <v>50.411981611216632</v>
      </c>
    </row>
    <row r="202" spans="1:2" x14ac:dyDescent="0.25">
      <c r="A202" s="1">
        <v>180</v>
      </c>
      <c r="B202" s="1">
        <v>38.280735791394832</v>
      </c>
    </row>
    <row r="203" spans="1:2" x14ac:dyDescent="0.25">
      <c r="A203" s="1">
        <v>181</v>
      </c>
      <c r="B203" s="1">
        <v>52.532780763500277</v>
      </c>
    </row>
    <row r="204" spans="1:2" x14ac:dyDescent="0.25">
      <c r="A204" s="1">
        <v>182</v>
      </c>
      <c r="B204" s="1">
        <v>47.821793450608276</v>
      </c>
    </row>
    <row r="205" spans="1:2" x14ac:dyDescent="0.25">
      <c r="A205" s="1">
        <v>183</v>
      </c>
      <c r="B205" s="1">
        <v>42.890180132776216</v>
      </c>
    </row>
    <row r="206" spans="1:2" x14ac:dyDescent="0.25">
      <c r="A206" s="1">
        <v>184</v>
      </c>
      <c r="B206" s="1">
        <v>48.077092762071459</v>
      </c>
    </row>
    <row r="207" spans="1:2" x14ac:dyDescent="0.25">
      <c r="A207" s="1">
        <v>185</v>
      </c>
      <c r="B207" s="1">
        <v>35.752450075078656</v>
      </c>
    </row>
    <row r="208" spans="1:2" x14ac:dyDescent="0.25">
      <c r="A208" s="1">
        <v>186</v>
      </c>
      <c r="B208" s="1">
        <v>52.984901775812503</v>
      </c>
    </row>
    <row r="209" spans="1:2" x14ac:dyDescent="0.25">
      <c r="A209" s="1">
        <v>187</v>
      </c>
      <c r="B209" s="1">
        <v>42.294989339510096</v>
      </c>
    </row>
    <row r="210" spans="1:2" x14ac:dyDescent="0.25">
      <c r="A210" s="1">
        <v>188</v>
      </c>
      <c r="B210" s="1">
        <v>32.542760432418461</v>
      </c>
    </row>
    <row r="211" spans="1:2" x14ac:dyDescent="0.25">
      <c r="A211" s="1">
        <v>189</v>
      </c>
      <c r="B211" s="1">
        <v>52.533909566918922</v>
      </c>
    </row>
    <row r="212" spans="1:2" x14ac:dyDescent="0.25">
      <c r="A212" s="1">
        <v>190</v>
      </c>
      <c r="B212" s="1">
        <v>53.966034996195248</v>
      </c>
    </row>
    <row r="213" spans="1:2" x14ac:dyDescent="0.25">
      <c r="A213" s="1">
        <v>191</v>
      </c>
      <c r="B213" s="1">
        <v>41.260307884018786</v>
      </c>
    </row>
    <row r="214" spans="1:2" x14ac:dyDescent="0.25">
      <c r="A214" s="1">
        <v>192</v>
      </c>
      <c r="B214" s="1">
        <v>42.023227545969398</v>
      </c>
    </row>
    <row r="215" spans="1:2" x14ac:dyDescent="0.25">
      <c r="A215" s="1">
        <v>193</v>
      </c>
      <c r="B215" s="1">
        <v>35.220663988181748</v>
      </c>
    </row>
    <row r="216" spans="1:2" x14ac:dyDescent="0.25">
      <c r="A216" s="1">
        <v>194</v>
      </c>
      <c r="B216" s="1">
        <v>46.867422056176011</v>
      </c>
    </row>
    <row r="217" spans="1:2" x14ac:dyDescent="0.25">
      <c r="A217" s="1">
        <v>195</v>
      </c>
      <c r="B217" s="1">
        <v>45.506723931035786</v>
      </c>
    </row>
    <row r="218" spans="1:2" x14ac:dyDescent="0.25">
      <c r="A218" s="1">
        <v>196</v>
      </c>
      <c r="B218" s="1">
        <v>41.388128880827033</v>
      </c>
    </row>
    <row r="219" spans="1:2" x14ac:dyDescent="0.25">
      <c r="A219" s="1">
        <v>197</v>
      </c>
      <c r="B219" s="1">
        <v>43.170632977001688</v>
      </c>
    </row>
    <row r="220" spans="1:2" x14ac:dyDescent="0.25">
      <c r="A220" s="1">
        <v>198</v>
      </c>
      <c r="B220" s="1">
        <v>49.359263025001439</v>
      </c>
    </row>
    <row r="221" spans="1:2" x14ac:dyDescent="0.25">
      <c r="A221" s="1">
        <v>199</v>
      </c>
      <c r="B221" s="1">
        <v>54.898417390158968</v>
      </c>
    </row>
    <row r="222" spans="1:2" x14ac:dyDescent="0.25">
      <c r="A222" s="1">
        <v>200</v>
      </c>
      <c r="B222" s="1">
        <v>53.141638008741097</v>
      </c>
    </row>
    <row r="223" spans="1:2" x14ac:dyDescent="0.25">
      <c r="A223" s="1" t="s">
        <v>218</v>
      </c>
      <c r="B223" s="1">
        <f>MIN(B23:B222)</f>
        <v>30.32270854099848</v>
      </c>
    </row>
    <row r="224" spans="1:2" x14ac:dyDescent="0.25">
      <c r="A224" s="1" t="s">
        <v>226</v>
      </c>
      <c r="B224" s="1">
        <f>MAX(B23:B222)</f>
        <v>65.350921206738562</v>
      </c>
    </row>
    <row r="225" spans="1:3" x14ac:dyDescent="0.25">
      <c r="A225" s="1" t="s">
        <v>227</v>
      </c>
      <c r="B225" s="1">
        <f>INT(SQRT($A$222)+1)</f>
        <v>15</v>
      </c>
    </row>
    <row r="226" spans="1:3" x14ac:dyDescent="0.25">
      <c r="A226" s="85" t="s">
        <v>228</v>
      </c>
      <c r="B226" s="1">
        <f>($B$224-$B$223)/($B$225-1)</f>
        <v>2.5020151904100061</v>
      </c>
    </row>
    <row r="227" spans="1:3" x14ac:dyDescent="0.25">
      <c r="B227" s="1" t="s">
        <v>229</v>
      </c>
    </row>
    <row r="228" spans="1:3" x14ac:dyDescent="0.25">
      <c r="B228" s="70">
        <f>$B$223</f>
        <v>30.32270854099848</v>
      </c>
      <c r="C228">
        <f t="array" ref="C228:C242">FREQUENCY(B23:B222,B228:B242)</f>
        <v>1</v>
      </c>
    </row>
    <row r="229" spans="1:3" x14ac:dyDescent="0.25">
      <c r="B229" s="70">
        <f>B228+$B$226</f>
        <v>32.824723731408483</v>
      </c>
      <c r="C229">
        <v>1</v>
      </c>
    </row>
    <row r="230" spans="1:3" x14ac:dyDescent="0.25">
      <c r="B230" s="70">
        <f t="shared" ref="B230:B241" si="3">B229+$B$226</f>
        <v>35.326738921818489</v>
      </c>
      <c r="C230">
        <v>5</v>
      </c>
    </row>
    <row r="231" spans="1:3" x14ac:dyDescent="0.25">
      <c r="B231" s="70">
        <f t="shared" si="3"/>
        <v>37.828754112228495</v>
      </c>
      <c r="C231">
        <v>12</v>
      </c>
    </row>
    <row r="232" spans="1:3" x14ac:dyDescent="0.25">
      <c r="B232" s="70">
        <f t="shared" si="3"/>
        <v>40.330769302638501</v>
      </c>
      <c r="C232">
        <v>10</v>
      </c>
    </row>
    <row r="233" spans="1:3" x14ac:dyDescent="0.25">
      <c r="B233" s="70">
        <f t="shared" si="3"/>
        <v>42.832784493048507</v>
      </c>
      <c r="C233">
        <v>23</v>
      </c>
    </row>
    <row r="234" spans="1:3" x14ac:dyDescent="0.25">
      <c r="B234" s="70">
        <f t="shared" si="3"/>
        <v>45.334799683458513</v>
      </c>
      <c r="C234">
        <v>21</v>
      </c>
    </row>
    <row r="235" spans="1:3" x14ac:dyDescent="0.25">
      <c r="B235" s="70">
        <f t="shared" si="3"/>
        <v>47.836814873868519</v>
      </c>
      <c r="C235">
        <v>30</v>
      </c>
    </row>
    <row r="236" spans="1:3" x14ac:dyDescent="0.25">
      <c r="B236" s="70">
        <f t="shared" si="3"/>
        <v>50.338830064278525</v>
      </c>
      <c r="C236">
        <v>24</v>
      </c>
    </row>
    <row r="237" spans="1:3" x14ac:dyDescent="0.25">
      <c r="B237" s="70">
        <f t="shared" si="3"/>
        <v>52.840845254688531</v>
      </c>
      <c r="C237">
        <v>25</v>
      </c>
    </row>
    <row r="238" spans="1:3" x14ac:dyDescent="0.25">
      <c r="B238" s="70">
        <f>B237+$B$226</f>
        <v>55.342860445098538</v>
      </c>
      <c r="C238">
        <v>22</v>
      </c>
    </row>
    <row r="239" spans="1:3" x14ac:dyDescent="0.25">
      <c r="B239" s="70">
        <f t="shared" si="3"/>
        <v>57.844875635508544</v>
      </c>
      <c r="C239">
        <v>13</v>
      </c>
    </row>
    <row r="240" spans="1:3" x14ac:dyDescent="0.25">
      <c r="B240" s="70">
        <f>B239+$B$226</f>
        <v>60.34689082591855</v>
      </c>
      <c r="C240">
        <v>9</v>
      </c>
    </row>
    <row r="241" spans="2:3" x14ac:dyDescent="0.25">
      <c r="B241" s="70">
        <f t="shared" si="3"/>
        <v>62.848906016328556</v>
      </c>
      <c r="C241">
        <v>2</v>
      </c>
    </row>
    <row r="242" spans="2:3" x14ac:dyDescent="0.25">
      <c r="B242" s="70">
        <f>B241+$B$226</f>
        <v>65.350921206738562</v>
      </c>
      <c r="C242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4</xdr:col>
                <xdr:colOff>438150</xdr:colOff>
                <xdr:row>220</xdr:row>
                <xdr:rowOff>38100</xdr:rowOff>
              </from>
              <to>
                <xdr:col>6</xdr:col>
                <xdr:colOff>19050</xdr:colOff>
                <xdr:row>223</xdr:row>
                <xdr:rowOff>0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A1:BF250"/>
  <sheetViews>
    <sheetView topLeftCell="W7" zoomScaleNormal="100" workbookViewId="0">
      <selection activeCell="AB25" sqref="AB25"/>
    </sheetView>
  </sheetViews>
  <sheetFormatPr defaultRowHeight="15" x14ac:dyDescent="0.25"/>
  <sheetData>
    <row r="1" spans="1:58" ht="18.75" x14ac:dyDescent="0.3">
      <c r="B1" s="86" t="s">
        <v>232</v>
      </c>
    </row>
    <row r="2" spans="1:58" ht="18.75" x14ac:dyDescent="0.3">
      <c r="A2" s="44" t="s">
        <v>237</v>
      </c>
      <c r="Y2" s="44" t="s">
        <v>237</v>
      </c>
    </row>
    <row r="3" spans="1:58" ht="18.75" x14ac:dyDescent="0.3">
      <c r="A3" s="44" t="s">
        <v>233</v>
      </c>
      <c r="Y3" s="44" t="s">
        <v>233</v>
      </c>
    </row>
    <row r="4" spans="1:58" ht="18.75" x14ac:dyDescent="0.3">
      <c r="A4" s="44" t="s">
        <v>234</v>
      </c>
      <c r="AV4" s="44" t="s">
        <v>286</v>
      </c>
      <c r="BF4" s="44" t="s">
        <v>305</v>
      </c>
    </row>
    <row r="5" spans="1:58" ht="18.75" x14ac:dyDescent="0.3">
      <c r="A5" s="44" t="s">
        <v>235</v>
      </c>
      <c r="Y5" s="44" t="s">
        <v>108</v>
      </c>
      <c r="AK5" s="44" t="s">
        <v>305</v>
      </c>
      <c r="AV5" s="44" t="s">
        <v>309</v>
      </c>
    </row>
    <row r="6" spans="1:58" ht="18.75" x14ac:dyDescent="0.3">
      <c r="A6" s="44" t="s">
        <v>238</v>
      </c>
      <c r="Y6" s="66" t="s">
        <v>195</v>
      </c>
      <c r="AK6" s="44" t="s">
        <v>99</v>
      </c>
    </row>
    <row r="7" spans="1:58" ht="24.75" customHeight="1" x14ac:dyDescent="4.4000000000000004">
      <c r="A7" s="44"/>
      <c r="AN7" s="136" t="s">
        <v>306</v>
      </c>
      <c r="AP7" t="s">
        <v>99</v>
      </c>
      <c r="BC7" s="44" t="s">
        <v>99</v>
      </c>
    </row>
    <row r="8" spans="1:58" ht="18.75" x14ac:dyDescent="0.3">
      <c r="B8" s="44" t="s">
        <v>108</v>
      </c>
    </row>
    <row r="9" spans="1:58" ht="18.75" x14ac:dyDescent="0.3">
      <c r="AV9" s="44" t="s">
        <v>308</v>
      </c>
    </row>
    <row r="10" spans="1:58" ht="25.5" customHeight="1" x14ac:dyDescent="4.4000000000000004">
      <c r="B10" s="42" t="s">
        <v>104</v>
      </c>
      <c r="AE10" s="44" t="s">
        <v>230</v>
      </c>
      <c r="AN10" s="136" t="s">
        <v>307</v>
      </c>
      <c r="BC10" s="44" t="s">
        <v>100</v>
      </c>
    </row>
    <row r="11" spans="1:58" ht="18.75" x14ac:dyDescent="0.3">
      <c r="AE11" s="44" t="s">
        <v>310</v>
      </c>
      <c r="AK11" s="44" t="s">
        <v>100</v>
      </c>
      <c r="AO11" s="41"/>
      <c r="AP11" s="44"/>
    </row>
    <row r="12" spans="1:58" ht="18.75" x14ac:dyDescent="0.3">
      <c r="H12" s="44" t="s">
        <v>230</v>
      </c>
      <c r="AE12" s="44" t="s">
        <v>311</v>
      </c>
    </row>
    <row r="13" spans="1:58" ht="18.75" x14ac:dyDescent="0.3">
      <c r="H13" s="44" t="s">
        <v>231</v>
      </c>
      <c r="R13" s="41" t="s">
        <v>98</v>
      </c>
      <c r="S13" s="44" t="s">
        <v>109</v>
      </c>
      <c r="AV13" s="66" t="s">
        <v>195</v>
      </c>
    </row>
    <row r="14" spans="1:58" ht="18.75" x14ac:dyDescent="0.3">
      <c r="AA14" s="79" t="s">
        <v>103</v>
      </c>
      <c r="AO14" s="41"/>
      <c r="AP14" s="44"/>
    </row>
    <row r="16" spans="1:58" ht="18.75" x14ac:dyDescent="0.3">
      <c r="R16" s="41" t="s">
        <v>98</v>
      </c>
      <c r="S16" s="44" t="s">
        <v>110</v>
      </c>
    </row>
    <row r="18" spans="2:53" ht="15.75" thickBot="1" x14ac:dyDescent="0.3">
      <c r="E18" s="40" t="s">
        <v>103</v>
      </c>
    </row>
    <row r="19" spans="2:53" ht="17.25" thickTop="1" thickBot="1" x14ac:dyDescent="0.3">
      <c r="E19" s="40"/>
      <c r="AA19" s="80" t="s">
        <v>293</v>
      </c>
      <c r="AB19" s="80" t="s">
        <v>292</v>
      </c>
      <c r="AG19" s="134" t="s">
        <v>271</v>
      </c>
      <c r="AH19" s="135"/>
    </row>
    <row r="20" spans="2:53" ht="17.25" thickTop="1" thickBot="1" x14ac:dyDescent="0.3">
      <c r="Y20">
        <v>0</v>
      </c>
      <c r="Z20" s="79" t="s">
        <v>58</v>
      </c>
      <c r="AA20" s="124" t="s">
        <v>296</v>
      </c>
      <c r="AC20" s="79" t="s">
        <v>51</v>
      </c>
      <c r="AD20" s="40" t="s">
        <v>20</v>
      </c>
      <c r="AG20" s="123" t="s">
        <v>1</v>
      </c>
      <c r="AH20" s="123">
        <f t="shared" ref="AH20" ca="1" si="0">INT(1+RAND()*(6-1))</f>
        <v>5</v>
      </c>
    </row>
    <row r="21" spans="2:53" ht="17.25" thickTop="1" thickBot="1" x14ac:dyDescent="0.3">
      <c r="D21" s="24" t="s">
        <v>67</v>
      </c>
      <c r="AG21" s="123" t="s">
        <v>2</v>
      </c>
      <c r="AH21" s="123">
        <f ca="1">INT(13+RAND()*(21-13))</f>
        <v>20</v>
      </c>
      <c r="AX21" s="79" t="s">
        <v>103</v>
      </c>
    </row>
    <row r="22" spans="2:53" ht="17.25" thickTop="1" thickBot="1" x14ac:dyDescent="0.3">
      <c r="B22">
        <v>0</v>
      </c>
      <c r="D22" s="17">
        <v>3</v>
      </c>
      <c r="E22" s="40">
        <v>10</v>
      </c>
      <c r="F22">
        <v>17</v>
      </c>
      <c r="G22" s="43" t="s">
        <v>20</v>
      </c>
      <c r="Z22" s="1" t="s">
        <v>1</v>
      </c>
      <c r="AA22" s="1">
        <v>4</v>
      </c>
      <c r="AG22" s="123" t="s">
        <v>266</v>
      </c>
      <c r="AH22" s="123">
        <f ca="1">(AH20+AH21)/2</f>
        <v>12.5</v>
      </c>
    </row>
    <row r="23" spans="2:53" ht="15.75" thickTop="1" x14ac:dyDescent="0.25">
      <c r="Z23" s="1" t="s">
        <v>2</v>
      </c>
      <c r="AA23" s="1">
        <v>15</v>
      </c>
    </row>
    <row r="24" spans="2:53" ht="18.75" x14ac:dyDescent="0.3">
      <c r="B24" s="44" t="s">
        <v>107</v>
      </c>
      <c r="Z24" s="101" t="s">
        <v>266</v>
      </c>
      <c r="AA24" s="101">
        <v>9.5</v>
      </c>
    </row>
    <row r="25" spans="2:53" ht="18.75" x14ac:dyDescent="0.3">
      <c r="B25" s="44" t="s">
        <v>105</v>
      </c>
      <c r="Z25" s="102">
        <f>COLUMN()</f>
        <v>26</v>
      </c>
      <c r="AA25" s="102">
        <f>COLUMN()</f>
        <v>27</v>
      </c>
      <c r="AB25" s="102">
        <f>COLUMN()</f>
        <v>28</v>
      </c>
      <c r="AC25" s="102">
        <f>COLUMN()</f>
        <v>29</v>
      </c>
      <c r="AD25" s="102">
        <f>COLUMN()</f>
        <v>30</v>
      </c>
      <c r="AE25" s="102">
        <f>COLUMN()</f>
        <v>31</v>
      </c>
      <c r="AF25" s="102">
        <f>COLUMN()</f>
        <v>32</v>
      </c>
      <c r="AG25" s="102">
        <f>COLUMN()</f>
        <v>33</v>
      </c>
      <c r="AH25" s="102">
        <f>COLUMN()</f>
        <v>34</v>
      </c>
      <c r="AI25" s="102">
        <f>COLUMN()</f>
        <v>35</v>
      </c>
      <c r="AJ25" s="102">
        <f>COLUMN()</f>
        <v>36</v>
      </c>
      <c r="AK25" s="102">
        <f>COLUMN()</f>
        <v>37</v>
      </c>
      <c r="AL25" s="102">
        <f>COLUMN()</f>
        <v>38</v>
      </c>
      <c r="AM25" s="102">
        <f>COLUMN()</f>
        <v>39</v>
      </c>
    </row>
    <row r="26" spans="2:53" ht="18.75" x14ac:dyDescent="0.3">
      <c r="B26" s="44" t="s">
        <v>106</v>
      </c>
      <c r="AX26" s="80" t="s">
        <v>293</v>
      </c>
      <c r="AY26" s="80" t="s">
        <v>292</v>
      </c>
    </row>
    <row r="27" spans="2:53" x14ac:dyDescent="0.25">
      <c r="Z27" s="74" t="s">
        <v>3</v>
      </c>
      <c r="AA27" s="1" t="s">
        <v>132</v>
      </c>
      <c r="AB27" s="1" t="s">
        <v>269</v>
      </c>
      <c r="AV27">
        <v>0</v>
      </c>
      <c r="AW27" s="79" t="s">
        <v>58</v>
      </c>
      <c r="AX27" s="124" t="s">
        <v>296</v>
      </c>
      <c r="AZ27" s="79" t="s">
        <v>51</v>
      </c>
      <c r="BA27" s="40" t="s">
        <v>20</v>
      </c>
    </row>
    <row r="28" spans="2:53" x14ac:dyDescent="0.25">
      <c r="B28" t="s">
        <v>6</v>
      </c>
      <c r="Z28" s="1">
        <v>1</v>
      </c>
      <c r="AA28" s="1">
        <v>14.051122725009918</v>
      </c>
      <c r="AB28" s="1">
        <v>365</v>
      </c>
    </row>
    <row r="29" spans="2:53" x14ac:dyDescent="0.25">
      <c r="Z29" s="1">
        <v>2</v>
      </c>
      <c r="AA29" s="1">
        <v>8.6603187918663025</v>
      </c>
    </row>
    <row r="30" spans="2:53" x14ac:dyDescent="0.25">
      <c r="Z30" s="1">
        <v>3</v>
      </c>
      <c r="AA30" s="1">
        <v>11.865503251552582</v>
      </c>
    </row>
    <row r="31" spans="2:53" x14ac:dyDescent="0.25">
      <c r="F31" s="1" t="s">
        <v>243</v>
      </c>
      <c r="G31" s="1">
        <v>3</v>
      </c>
      <c r="H31" s="1" t="s">
        <v>245</v>
      </c>
      <c r="I31" s="1">
        <v>0</v>
      </c>
      <c r="Z31" s="1">
        <v>4</v>
      </c>
      <c r="AA31" s="1">
        <v>13.358899414539337</v>
      </c>
    </row>
    <row r="32" spans="2:53" x14ac:dyDescent="0.25">
      <c r="F32" s="1" t="s">
        <v>244</v>
      </c>
      <c r="G32" s="1">
        <v>17</v>
      </c>
      <c r="H32" s="1" t="s">
        <v>246</v>
      </c>
      <c r="I32" s="1">
        <f>1/7</f>
        <v>0.14285714285714285</v>
      </c>
      <c r="Z32" s="1">
        <v>5</v>
      </c>
      <c r="AA32" s="1">
        <v>9.0122001767158508</v>
      </c>
    </row>
    <row r="33" spans="1:27" ht="18.75" x14ac:dyDescent="0.25">
      <c r="A33" s="82" t="s">
        <v>3</v>
      </c>
      <c r="B33" s="82" t="s">
        <v>67</v>
      </c>
      <c r="C33" s="82" t="s">
        <v>195</v>
      </c>
      <c r="D33" s="82" t="s">
        <v>247</v>
      </c>
      <c r="E33" s="82" t="s">
        <v>20</v>
      </c>
      <c r="Z33" s="1">
        <v>6</v>
      </c>
      <c r="AA33" s="1">
        <v>9.2880889773368835</v>
      </c>
    </row>
    <row r="34" spans="1:27" ht="18.75" x14ac:dyDescent="0.25">
      <c r="A34" s="82">
        <v>1</v>
      </c>
      <c r="B34" s="50">
        <f ca="1">$G$31+($G$32-$G$31)*RAND()</f>
        <v>10.681896962216459</v>
      </c>
      <c r="C34" s="50">
        <f ca="1">$I$32*RAND()</f>
        <v>4.4741938633673928E-2</v>
      </c>
      <c r="D34" s="50">
        <f ca="1">IF(B34&lt;10,(B34-3)/49,(17-B34)/49)</f>
        <v>0.12894087832211307</v>
      </c>
      <c r="E34" s="50">
        <f ca="1">IF(C34&lt;D34,B34,"")</f>
        <v>10.681896962216459</v>
      </c>
      <c r="Z34" s="1">
        <v>7</v>
      </c>
      <c r="AA34" s="1">
        <v>10.50199943780899</v>
      </c>
    </row>
    <row r="35" spans="1:27" ht="18.75" x14ac:dyDescent="0.25">
      <c r="A35" s="82">
        <v>2</v>
      </c>
      <c r="B35" s="50">
        <f t="shared" ref="B35:B98" ca="1" si="1">$G$31+($G$32-$G$31)*RAND()</f>
        <v>15.339961091318322</v>
      </c>
      <c r="C35" s="50">
        <f t="shared" ref="C35:C98" ca="1" si="2">$I$32*RAND()</f>
        <v>9.4501361506533266E-2</v>
      </c>
      <c r="D35" s="50">
        <f t="shared" ref="D35:D98" ca="1" si="3">IF(B35&lt;10,(B35-3)/49,(17-B35)/49)</f>
        <v>3.3878345075136276E-2</v>
      </c>
      <c r="E35" s="50" t="str">
        <f t="shared" ref="E35:E98" ca="1" si="4">IF(C35&lt;D35,B35,"")</f>
        <v/>
      </c>
      <c r="Z35" s="1">
        <v>8</v>
      </c>
      <c r="AA35" s="1">
        <v>7.8002251982688904</v>
      </c>
    </row>
    <row r="36" spans="1:27" ht="18.75" x14ac:dyDescent="0.25">
      <c r="A36" s="82">
        <v>3</v>
      </c>
      <c r="B36" s="50">
        <f t="shared" ca="1" si="1"/>
        <v>9.2909620911917052</v>
      </c>
      <c r="C36" s="50">
        <f t="shared" ca="1" si="2"/>
        <v>1.0535342230059839E-2</v>
      </c>
      <c r="D36" s="50">
        <f t="shared" ca="1" si="3"/>
        <v>0.12838698145289196</v>
      </c>
      <c r="E36" s="50">
        <f t="shared" ca="1" si="4"/>
        <v>9.2909620911917052</v>
      </c>
      <c r="Z36" s="1">
        <v>9</v>
      </c>
      <c r="AA36" s="1">
        <v>5.6797892451286316</v>
      </c>
    </row>
    <row r="37" spans="1:27" ht="18.75" x14ac:dyDescent="0.25">
      <c r="A37" s="82">
        <v>4</v>
      </c>
      <c r="B37" s="50">
        <f t="shared" ca="1" si="1"/>
        <v>9.6321530339611865</v>
      </c>
      <c r="C37" s="50">
        <f t="shared" ca="1" si="2"/>
        <v>0.14248674784199686</v>
      </c>
      <c r="D37" s="50">
        <f t="shared" ca="1" si="3"/>
        <v>0.13535006191757523</v>
      </c>
      <c r="E37" s="50" t="str">
        <f t="shared" ca="1" si="4"/>
        <v/>
      </c>
      <c r="Z37" s="1">
        <v>10</v>
      </c>
      <c r="AA37" s="1">
        <v>8.1381569504737854</v>
      </c>
    </row>
    <row r="38" spans="1:27" ht="18.75" x14ac:dyDescent="0.25">
      <c r="A38" s="82">
        <v>5</v>
      </c>
      <c r="B38" s="50">
        <f t="shared" ca="1" si="1"/>
        <v>11.239871074768516</v>
      </c>
      <c r="C38" s="50">
        <f t="shared" ca="1" si="2"/>
        <v>0.13646413304554109</v>
      </c>
      <c r="D38" s="50">
        <f t="shared" ca="1" si="3"/>
        <v>0.11755365153533641</v>
      </c>
      <c r="E38" s="50" t="str">
        <f t="shared" ca="1" si="4"/>
        <v/>
      </c>
      <c r="Z38" s="1">
        <v>11</v>
      </c>
      <c r="AA38" s="1">
        <v>8.9489521384239197</v>
      </c>
    </row>
    <row r="39" spans="1:27" ht="18.75" x14ac:dyDescent="0.25">
      <c r="A39" s="82">
        <v>6</v>
      </c>
      <c r="B39" s="50">
        <f t="shared" ca="1" si="1"/>
        <v>14.368463506607348</v>
      </c>
      <c r="C39" s="50">
        <f t="shared" ca="1" si="2"/>
        <v>0.12096581362160956</v>
      </c>
      <c r="D39" s="50">
        <f t="shared" ca="1" si="3"/>
        <v>5.3704826395768401E-2</v>
      </c>
      <c r="E39" s="50" t="str">
        <f t="shared" ca="1" si="4"/>
        <v/>
      </c>
      <c r="Z39" s="1">
        <v>12</v>
      </c>
      <c r="AA39" s="1">
        <v>9.8833768963813782</v>
      </c>
    </row>
    <row r="40" spans="1:27" ht="18.75" x14ac:dyDescent="0.25">
      <c r="A40" s="82">
        <v>7</v>
      </c>
      <c r="B40" s="50">
        <f t="shared" ca="1" si="1"/>
        <v>6.7502967320158858</v>
      </c>
      <c r="C40" s="50">
        <f t="shared" ca="1" si="2"/>
        <v>8.7892698809046987E-2</v>
      </c>
      <c r="D40" s="50">
        <f t="shared" ca="1" si="3"/>
        <v>7.6536668000324201E-2</v>
      </c>
      <c r="E40" s="50" t="str">
        <f t="shared" ca="1" si="4"/>
        <v/>
      </c>
      <c r="Z40" s="1">
        <v>13</v>
      </c>
      <c r="AA40" s="1">
        <v>13.615306198596954</v>
      </c>
    </row>
    <row r="41" spans="1:27" ht="18.75" x14ac:dyDescent="0.25">
      <c r="A41" s="82">
        <v>8</v>
      </c>
      <c r="B41" s="50">
        <f t="shared" ca="1" si="1"/>
        <v>7.7690469957249206</v>
      </c>
      <c r="C41" s="50">
        <f t="shared" ca="1" si="2"/>
        <v>4.7800037834109285E-2</v>
      </c>
      <c r="D41" s="50">
        <f t="shared" ca="1" si="3"/>
        <v>9.7327489708671847E-2</v>
      </c>
      <c r="E41" s="50">
        <f t="shared" ca="1" si="4"/>
        <v>7.7690469957249206</v>
      </c>
      <c r="Z41" s="1">
        <v>14</v>
      </c>
      <c r="AA41" s="1">
        <v>5.7091309428215027</v>
      </c>
    </row>
    <row r="42" spans="1:27" ht="18.75" x14ac:dyDescent="0.25">
      <c r="A42" s="82">
        <v>9</v>
      </c>
      <c r="B42" s="50">
        <f t="shared" ca="1" si="1"/>
        <v>16.938558845239147</v>
      </c>
      <c r="C42" s="50">
        <f t="shared" ca="1" si="2"/>
        <v>0.11465240694145445</v>
      </c>
      <c r="D42" s="50">
        <f t="shared" ca="1" si="3"/>
        <v>1.2539011175684352E-3</v>
      </c>
      <c r="E42" s="50" t="str">
        <f t="shared" ca="1" si="4"/>
        <v/>
      </c>
      <c r="Z42" s="1">
        <v>15</v>
      </c>
      <c r="AA42" s="1">
        <v>11.880183279514313</v>
      </c>
    </row>
    <row r="43" spans="1:27" ht="18.75" x14ac:dyDescent="0.25">
      <c r="A43" s="82">
        <v>10</v>
      </c>
      <c r="B43" s="50">
        <f t="shared" ca="1" si="1"/>
        <v>8.7148714104263902</v>
      </c>
      <c r="C43" s="50">
        <f t="shared" ca="1" si="2"/>
        <v>6.8578854146112214E-2</v>
      </c>
      <c r="D43" s="50">
        <f t="shared" ca="1" si="3"/>
        <v>0.11663002878421204</v>
      </c>
      <c r="E43" s="50">
        <f t="shared" ca="1" si="4"/>
        <v>8.7148714104263902</v>
      </c>
      <c r="Z43" s="1">
        <v>16</v>
      </c>
      <c r="AA43" s="1">
        <v>11.214179456233978</v>
      </c>
    </row>
    <row r="44" spans="1:27" ht="18.75" x14ac:dyDescent="0.25">
      <c r="A44" s="82">
        <v>11</v>
      </c>
      <c r="B44" s="50">
        <f t="shared" ca="1" si="1"/>
        <v>3.7229328730317888</v>
      </c>
      <c r="C44" s="50">
        <f t="shared" ca="1" si="2"/>
        <v>6.8694618817708497E-2</v>
      </c>
      <c r="D44" s="50">
        <f t="shared" ca="1" si="3"/>
        <v>1.4753732102689567E-2</v>
      </c>
      <c r="E44" s="50" t="str">
        <f t="shared" ca="1" si="4"/>
        <v/>
      </c>
      <c r="Z44" s="1">
        <v>17</v>
      </c>
      <c r="AA44" s="1">
        <v>10.671805202960968</v>
      </c>
    </row>
    <row r="45" spans="1:27" ht="18.75" x14ac:dyDescent="0.25">
      <c r="A45" s="82">
        <v>12</v>
      </c>
      <c r="B45" s="50">
        <f t="shared" ca="1" si="1"/>
        <v>16.992647695029838</v>
      </c>
      <c r="C45" s="50">
        <f t="shared" ca="1" si="2"/>
        <v>5.5184200487833471E-2</v>
      </c>
      <c r="D45" s="50">
        <f t="shared" ca="1" si="3"/>
        <v>1.5004704020738852E-4</v>
      </c>
      <c r="E45" s="50" t="str">
        <f t="shared" ca="1" si="4"/>
        <v/>
      </c>
      <c r="Z45" s="1">
        <v>18</v>
      </c>
      <c r="AA45" s="1">
        <v>6.2459728121757507</v>
      </c>
    </row>
    <row r="46" spans="1:27" ht="18.75" x14ac:dyDescent="0.25">
      <c r="A46" s="82">
        <v>13</v>
      </c>
      <c r="B46" s="50">
        <f t="shared" ca="1" si="1"/>
        <v>7.1805655396734949</v>
      </c>
      <c r="C46" s="50">
        <f t="shared" ca="1" si="2"/>
        <v>4.1577545430168096E-2</v>
      </c>
      <c r="D46" s="50">
        <f t="shared" ca="1" si="3"/>
        <v>8.5317664074969282E-2</v>
      </c>
      <c r="E46" s="50">
        <f t="shared" ca="1" si="4"/>
        <v>7.1805655396734949</v>
      </c>
      <c r="Z46" s="1">
        <v>19</v>
      </c>
      <c r="AA46" s="1">
        <v>12.975996553897858</v>
      </c>
    </row>
    <row r="47" spans="1:27" ht="18.75" x14ac:dyDescent="0.25">
      <c r="A47" s="82">
        <v>14</v>
      </c>
      <c r="B47" s="50">
        <f t="shared" ca="1" si="1"/>
        <v>12.551552188531145</v>
      </c>
      <c r="C47" s="50">
        <f t="shared" ca="1" si="2"/>
        <v>0.11714194884472465</v>
      </c>
      <c r="D47" s="50">
        <f t="shared" ca="1" si="3"/>
        <v>9.0784649213650093E-2</v>
      </c>
      <c r="E47" s="50" t="str">
        <f t="shared" ca="1" si="4"/>
        <v/>
      </c>
      <c r="Z47" s="1">
        <v>20</v>
      </c>
      <c r="AA47" s="1">
        <v>12.804985702037811</v>
      </c>
    </row>
    <row r="48" spans="1:27" ht="18.75" x14ac:dyDescent="0.25">
      <c r="A48" s="82">
        <v>15</v>
      </c>
      <c r="B48" s="50">
        <f t="shared" ca="1" si="1"/>
        <v>4.4677382156150216</v>
      </c>
      <c r="C48" s="50">
        <f t="shared" ca="1" si="2"/>
        <v>7.5687999367188563E-2</v>
      </c>
      <c r="D48" s="50">
        <f t="shared" ca="1" si="3"/>
        <v>2.995384113500044E-2</v>
      </c>
      <c r="E48" s="50" t="str">
        <f t="shared" ca="1" si="4"/>
        <v/>
      </c>
      <c r="Z48" s="1">
        <v>21</v>
      </c>
      <c r="AA48" s="1">
        <v>11.983125746250153</v>
      </c>
    </row>
    <row r="49" spans="1:34" ht="18.75" x14ac:dyDescent="0.25">
      <c r="A49" s="82">
        <v>16</v>
      </c>
      <c r="B49" s="50">
        <f t="shared" ca="1" si="1"/>
        <v>7.7700341512434097</v>
      </c>
      <c r="C49" s="50">
        <f t="shared" ca="1" si="2"/>
        <v>5.0546972282057734E-2</v>
      </c>
      <c r="D49" s="50">
        <f t="shared" ca="1" si="3"/>
        <v>9.7347635739661417E-2</v>
      </c>
      <c r="E49" s="50">
        <f t="shared" ca="1" si="4"/>
        <v>7.7700341512434097</v>
      </c>
      <c r="Z49" s="1">
        <v>22</v>
      </c>
      <c r="AA49" s="1">
        <v>7.2778076529502869</v>
      </c>
      <c r="AG49" s="74" t="s">
        <v>3</v>
      </c>
      <c r="AH49" s="1" t="s">
        <v>132</v>
      </c>
    </row>
    <row r="50" spans="1:34" ht="18.75" x14ac:dyDescent="0.25">
      <c r="A50" s="82">
        <v>17</v>
      </c>
      <c r="B50" s="50">
        <f t="shared" ca="1" si="1"/>
        <v>4.7571006572819705</v>
      </c>
      <c r="C50" s="50">
        <f t="shared" ca="1" si="2"/>
        <v>0.1371453511180542</v>
      </c>
      <c r="D50" s="50">
        <f t="shared" ca="1" si="3"/>
        <v>3.5859197087387155E-2</v>
      </c>
      <c r="E50" s="50" t="str">
        <f t="shared" ca="1" si="4"/>
        <v/>
      </c>
      <c r="Z50" s="1">
        <v>23</v>
      </c>
      <c r="AA50" s="1">
        <v>10.935880482196808</v>
      </c>
      <c r="AG50" s="1">
        <v>1</v>
      </c>
      <c r="AH50" s="1">
        <v>12.583384811878204</v>
      </c>
    </row>
    <row r="51" spans="1:34" ht="18.75" x14ac:dyDescent="0.25">
      <c r="A51" s="82">
        <v>18</v>
      </c>
      <c r="B51" s="50">
        <f t="shared" ca="1" si="1"/>
        <v>8.5037612895432311</v>
      </c>
      <c r="C51" s="50">
        <f t="shared" ca="1" si="2"/>
        <v>0.11226485856555142</v>
      </c>
      <c r="D51" s="50">
        <f t="shared" ca="1" si="3"/>
        <v>0.11232165897027002</v>
      </c>
      <c r="E51" s="50">
        <f t="shared" ca="1" si="4"/>
        <v>8.5037612895432311</v>
      </c>
      <c r="Z51" s="1">
        <v>24</v>
      </c>
      <c r="AA51" s="1">
        <v>9.0949302315711975</v>
      </c>
      <c r="AG51" s="1">
        <v>2</v>
      </c>
      <c r="AH51" s="1">
        <v>13.688345730304718</v>
      </c>
    </row>
    <row r="52" spans="1:34" ht="18.75" x14ac:dyDescent="0.25">
      <c r="A52" s="82">
        <v>19</v>
      </c>
      <c r="B52" s="50">
        <f t="shared" ca="1" si="1"/>
        <v>16.968281299510593</v>
      </c>
      <c r="C52" s="50">
        <f t="shared" ca="1" si="2"/>
        <v>1.176945348085626E-2</v>
      </c>
      <c r="D52" s="50">
        <f t="shared" ca="1" si="3"/>
        <v>6.4732041815115536E-4</v>
      </c>
      <c r="E52" s="50" t="str">
        <f t="shared" ca="1" si="4"/>
        <v/>
      </c>
      <c r="Z52" s="1">
        <v>25</v>
      </c>
      <c r="AA52" s="1">
        <v>9.6830059885978699</v>
      </c>
      <c r="AG52" s="1">
        <v>3</v>
      </c>
      <c r="AH52" s="1">
        <v>9.2625133395195007</v>
      </c>
    </row>
    <row r="53" spans="1:34" ht="18.75" x14ac:dyDescent="0.25">
      <c r="A53" s="82">
        <v>20</v>
      </c>
      <c r="B53" s="50">
        <f t="shared" ca="1" si="1"/>
        <v>9.9392167765982009</v>
      </c>
      <c r="C53" s="50">
        <f t="shared" ca="1" si="2"/>
        <v>0.11770894742035902</v>
      </c>
      <c r="D53" s="50">
        <f t="shared" ca="1" si="3"/>
        <v>0.14161666891016736</v>
      </c>
      <c r="E53" s="50">
        <f t="shared" ca="1" si="4"/>
        <v>9.9392167765982009</v>
      </c>
      <c r="Z53" s="1">
        <v>26</v>
      </c>
      <c r="AA53" s="1">
        <v>10.33794504404068</v>
      </c>
      <c r="AG53" s="1">
        <v>4</v>
      </c>
      <c r="AH53" s="1">
        <v>10.476423799991608</v>
      </c>
    </row>
    <row r="54" spans="1:34" ht="18.75" x14ac:dyDescent="0.25">
      <c r="A54" s="82">
        <v>21</v>
      </c>
      <c r="B54" s="50">
        <f t="shared" ca="1" si="1"/>
        <v>8.6823588762284878</v>
      </c>
      <c r="C54" s="50">
        <f t="shared" ca="1" si="2"/>
        <v>0.10172856011151091</v>
      </c>
      <c r="D54" s="50">
        <f t="shared" ca="1" si="3"/>
        <v>0.11596650767813241</v>
      </c>
      <c r="E54" s="50">
        <f t="shared" ca="1" si="4"/>
        <v>8.6823588762284878</v>
      </c>
      <c r="Z54" s="1">
        <v>27</v>
      </c>
      <c r="AA54" s="1">
        <v>10.532765209674835</v>
      </c>
      <c r="AG54" s="1">
        <v>5</v>
      </c>
      <c r="AH54" s="1">
        <v>13.290762841701508</v>
      </c>
    </row>
    <row r="55" spans="1:34" ht="18.75" x14ac:dyDescent="0.25">
      <c r="A55" s="82">
        <v>22</v>
      </c>
      <c r="B55" s="50">
        <f t="shared" ca="1" si="1"/>
        <v>10.541875730334723</v>
      </c>
      <c r="C55" s="50">
        <f t="shared" ca="1" si="2"/>
        <v>0.11554426953546262</v>
      </c>
      <c r="D55" s="50">
        <f t="shared" ca="1" si="3"/>
        <v>0.13179845448296482</v>
      </c>
      <c r="E55" s="50">
        <f t="shared" ca="1" si="4"/>
        <v>10.541875730334723</v>
      </c>
      <c r="Z55" s="1">
        <v>28</v>
      </c>
      <c r="AA55" s="1">
        <v>6.1069328188896179</v>
      </c>
      <c r="AG55" s="1">
        <v>6</v>
      </c>
      <c r="AH55" s="1">
        <v>10.744844734668732</v>
      </c>
    </row>
    <row r="56" spans="1:34" ht="18.75" x14ac:dyDescent="0.25">
      <c r="A56" s="82">
        <v>23</v>
      </c>
      <c r="B56" s="50">
        <f t="shared" ca="1" si="1"/>
        <v>12.441088300914865</v>
      </c>
      <c r="C56" s="50">
        <f t="shared" ca="1" si="2"/>
        <v>9.4729465755645503E-2</v>
      </c>
      <c r="D56" s="50">
        <f t="shared" ca="1" si="3"/>
        <v>9.3039014267043571E-2</v>
      </c>
      <c r="E56" s="50" t="str">
        <f t="shared" ca="1" si="4"/>
        <v/>
      </c>
      <c r="Z56" s="1">
        <v>29</v>
      </c>
      <c r="AA56" s="1">
        <v>12.804729998111725</v>
      </c>
      <c r="AG56" s="1">
        <v>7</v>
      </c>
      <c r="AH56" s="1">
        <v>6.8779837489128113</v>
      </c>
    </row>
    <row r="57" spans="1:34" ht="18.75" x14ac:dyDescent="0.25">
      <c r="A57" s="82">
        <v>24</v>
      </c>
      <c r="B57" s="50">
        <f t="shared" ca="1" si="1"/>
        <v>14.873934369006211</v>
      </c>
      <c r="C57" s="50">
        <f t="shared" ca="1" si="2"/>
        <v>8.4407431940633312E-2</v>
      </c>
      <c r="D57" s="50">
        <f t="shared" ca="1" si="3"/>
        <v>4.3389094510077331E-2</v>
      </c>
      <c r="E57" s="50" t="str">
        <f t="shared" ca="1" si="4"/>
        <v/>
      </c>
      <c r="Z57" s="1">
        <v>30</v>
      </c>
      <c r="AA57" s="1">
        <v>10.068319022655487</v>
      </c>
      <c r="AG57" s="1">
        <v>8</v>
      </c>
      <c r="AH57" s="1">
        <v>11.572237074375153</v>
      </c>
    </row>
    <row r="58" spans="1:34" ht="18.75" x14ac:dyDescent="0.25">
      <c r="A58" s="82">
        <v>25</v>
      </c>
      <c r="B58" s="50">
        <f t="shared" ca="1" si="1"/>
        <v>11.265587774737462</v>
      </c>
      <c r="C58" s="50">
        <f t="shared" ca="1" si="2"/>
        <v>0.13925312065186599</v>
      </c>
      <c r="D58" s="50">
        <f t="shared" ca="1" si="3"/>
        <v>0.11702882092372527</v>
      </c>
      <c r="E58" s="50" t="str">
        <f t="shared" ca="1" si="4"/>
        <v/>
      </c>
      <c r="Z58" s="1">
        <v>31</v>
      </c>
      <c r="AA58" s="1">
        <v>5.9443392157554626</v>
      </c>
      <c r="AG58" s="1">
        <v>9</v>
      </c>
      <c r="AH58" s="1">
        <v>6.8669189810752869</v>
      </c>
    </row>
    <row r="59" spans="1:34" ht="18.75" x14ac:dyDescent="0.25">
      <c r="A59" s="82">
        <v>26</v>
      </c>
      <c r="B59" s="50">
        <f t="shared" ca="1" si="1"/>
        <v>9.5245618926545994</v>
      </c>
      <c r="C59" s="50">
        <f t="shared" ca="1" si="2"/>
        <v>0.12354564805732655</v>
      </c>
      <c r="D59" s="50">
        <f t="shared" ca="1" si="3"/>
        <v>0.13315432433988977</v>
      </c>
      <c r="E59" s="50">
        <f t="shared" ca="1" si="4"/>
        <v>9.5245618926545994</v>
      </c>
      <c r="Z59" s="1">
        <v>32</v>
      </c>
      <c r="AA59" s="1">
        <v>10.918078243732452</v>
      </c>
      <c r="AG59" s="142" t="s">
        <v>316</v>
      </c>
      <c r="AH59" s="142" t="s">
        <v>316</v>
      </c>
    </row>
    <row r="60" spans="1:34" ht="18.75" x14ac:dyDescent="0.25">
      <c r="A60" s="82">
        <v>27</v>
      </c>
      <c r="B60" s="50">
        <f t="shared" ca="1" si="1"/>
        <v>9.1315718998289377</v>
      </c>
      <c r="C60" s="50">
        <f t="shared" ca="1" si="2"/>
        <v>0.1025997492402743</v>
      </c>
      <c r="D60" s="50">
        <f t="shared" ca="1" si="3"/>
        <v>0.1251341204046722</v>
      </c>
      <c r="E60" s="50">
        <f t="shared" ca="1" si="4"/>
        <v>9.1315718998289377</v>
      </c>
      <c r="Z60" s="1">
        <v>33</v>
      </c>
      <c r="AA60" s="1">
        <v>10.277088820934296</v>
      </c>
      <c r="AG60" s="1">
        <v>191</v>
      </c>
      <c r="AH60" s="1">
        <v>8.7169434428215027</v>
      </c>
    </row>
    <row r="61" spans="1:34" ht="18.75" x14ac:dyDescent="0.25">
      <c r="A61" s="82">
        <v>28</v>
      </c>
      <c r="B61" s="50">
        <f t="shared" ca="1" si="1"/>
        <v>8.2018442171363084</v>
      </c>
      <c r="C61" s="50">
        <f t="shared" ca="1" si="2"/>
        <v>0.10221532705264859</v>
      </c>
      <c r="D61" s="50">
        <f t="shared" ca="1" si="3"/>
        <v>0.10616008606400629</v>
      </c>
      <c r="E61" s="50">
        <f t="shared" ca="1" si="4"/>
        <v>8.2018442171363084</v>
      </c>
      <c r="Z61" s="1">
        <v>34</v>
      </c>
      <c r="AA61" s="1">
        <v>9.455228865146637</v>
      </c>
      <c r="AG61" s="1">
        <v>192</v>
      </c>
      <c r="AH61" s="1">
        <v>9.3718824982643127</v>
      </c>
    </row>
    <row r="62" spans="1:34" ht="18.75" x14ac:dyDescent="0.25">
      <c r="A62" s="82">
        <v>29</v>
      </c>
      <c r="B62" s="50">
        <f t="shared" ca="1" si="1"/>
        <v>12.90934803480673</v>
      </c>
      <c r="C62" s="50">
        <f t="shared" ca="1" si="2"/>
        <v>0.13453125645097205</v>
      </c>
      <c r="D62" s="50">
        <f t="shared" ca="1" si="3"/>
        <v>8.3482693167209604E-2</v>
      </c>
      <c r="E62" s="50" t="str">
        <f t="shared" ca="1" si="4"/>
        <v/>
      </c>
      <c r="Z62" s="1">
        <v>35</v>
      </c>
      <c r="AA62" s="1">
        <v>8.0397607684135437</v>
      </c>
      <c r="AG62" s="1">
        <v>193</v>
      </c>
      <c r="AH62" s="1">
        <v>8.7058786749839783</v>
      </c>
    </row>
    <row r="63" spans="1:34" ht="18.75" x14ac:dyDescent="0.25">
      <c r="A63" s="82">
        <v>30</v>
      </c>
      <c r="B63" s="50">
        <f t="shared" ca="1" si="1"/>
        <v>12.350621473618547</v>
      </c>
      <c r="C63" s="50">
        <f t="shared" ca="1" si="2"/>
        <v>5.0525444859398597E-2</v>
      </c>
      <c r="D63" s="50">
        <f t="shared" ca="1" si="3"/>
        <v>9.4885276048601072E-2</v>
      </c>
      <c r="E63" s="50">
        <f t="shared" ca="1" si="4"/>
        <v>12.350621473618547</v>
      </c>
      <c r="Z63" s="1">
        <v>36</v>
      </c>
      <c r="AA63" s="1">
        <v>7.8090987801551819</v>
      </c>
      <c r="AG63" s="1">
        <v>194</v>
      </c>
      <c r="AH63" s="1">
        <v>11.503602206707001</v>
      </c>
    </row>
    <row r="64" spans="1:34" ht="18.75" x14ac:dyDescent="0.25">
      <c r="A64" s="82">
        <v>31</v>
      </c>
      <c r="B64" s="50">
        <f t="shared" ca="1" si="1"/>
        <v>5.5013733401462694</v>
      </c>
      <c r="C64" s="50">
        <f t="shared" ca="1" si="2"/>
        <v>8.2289922814160477E-4</v>
      </c>
      <c r="D64" s="50">
        <f t="shared" ca="1" si="3"/>
        <v>5.1048435513189175E-2</v>
      </c>
      <c r="E64" s="50">
        <f t="shared" ca="1" si="4"/>
        <v>5.5013733401462694</v>
      </c>
      <c r="Z64" s="1">
        <v>37</v>
      </c>
      <c r="AA64" s="1">
        <v>9.4484913945198059</v>
      </c>
      <c r="AG64" s="1">
        <v>195</v>
      </c>
      <c r="AH64" s="1">
        <v>12.717512667179108</v>
      </c>
    </row>
    <row r="65" spans="1:34" ht="18.75" x14ac:dyDescent="0.25">
      <c r="A65" s="82">
        <v>32</v>
      </c>
      <c r="B65" s="50">
        <f t="shared" ca="1" si="1"/>
        <v>12.512006692030356</v>
      </c>
      <c r="C65" s="50">
        <f t="shared" ca="1" si="2"/>
        <v>0.13522803852592746</v>
      </c>
      <c r="D65" s="50">
        <f t="shared" ca="1" si="3"/>
        <v>9.1591700162645798E-2</v>
      </c>
      <c r="E65" s="50" t="str">
        <f t="shared" ca="1" si="4"/>
        <v/>
      </c>
      <c r="Z65" s="1">
        <v>38</v>
      </c>
      <c r="AA65" s="1">
        <v>7.0262028574943542</v>
      </c>
      <c r="AG65" s="1">
        <v>196</v>
      </c>
      <c r="AH65" s="1">
        <v>11.861015975475311</v>
      </c>
    </row>
    <row r="66" spans="1:34" ht="18.75" x14ac:dyDescent="0.25">
      <c r="A66" s="82">
        <v>33</v>
      </c>
      <c r="B66" s="50">
        <f t="shared" ca="1" si="1"/>
        <v>12.121161346350419</v>
      </c>
      <c r="C66" s="50">
        <f t="shared" ca="1" si="2"/>
        <v>4.1156099219103376E-2</v>
      </c>
      <c r="D66" s="50">
        <f t="shared" ca="1" si="3"/>
        <v>9.9568135788766957E-2</v>
      </c>
      <c r="E66" s="50">
        <f t="shared" ca="1" si="4"/>
        <v>12.121161346350419</v>
      </c>
      <c r="Z66" s="1">
        <v>39</v>
      </c>
      <c r="AA66" s="1">
        <v>14.73082047700882</v>
      </c>
      <c r="AG66" s="1">
        <v>197</v>
      </c>
      <c r="AH66" s="1">
        <v>13.220922887325287</v>
      </c>
    </row>
    <row r="67" spans="1:34" ht="18.75" x14ac:dyDescent="0.25">
      <c r="A67" s="82">
        <v>34</v>
      </c>
      <c r="B67" s="50">
        <f t="shared" ca="1" si="1"/>
        <v>5.0395924250293636</v>
      </c>
      <c r="C67" s="50">
        <f t="shared" ca="1" si="2"/>
        <v>8.6127417551647434E-2</v>
      </c>
      <c r="D67" s="50">
        <f t="shared" ca="1" si="3"/>
        <v>4.1624335204680889E-2</v>
      </c>
      <c r="E67" s="50" t="str">
        <f t="shared" ca="1" si="4"/>
        <v/>
      </c>
      <c r="Z67" s="1">
        <v>40</v>
      </c>
      <c r="AA67" s="1">
        <v>4.6921951174736023</v>
      </c>
      <c r="AG67" s="1">
        <v>198</v>
      </c>
      <c r="AH67" s="1">
        <v>11.919462025165558</v>
      </c>
    </row>
    <row r="68" spans="1:34" ht="18.75" x14ac:dyDescent="0.25">
      <c r="A68" s="82">
        <v>35</v>
      </c>
      <c r="B68" s="50">
        <f t="shared" ca="1" si="1"/>
        <v>9.9717241958450717</v>
      </c>
      <c r="C68" s="50">
        <f t="shared" ca="1" si="2"/>
        <v>3.0500335836303166E-2</v>
      </c>
      <c r="D68" s="50">
        <f t="shared" ca="1" si="3"/>
        <v>0.14228008562949127</v>
      </c>
      <c r="E68" s="50">
        <f t="shared" ca="1" si="4"/>
        <v>9.9717241958450717</v>
      </c>
      <c r="Z68" s="1">
        <v>41</v>
      </c>
      <c r="AA68" s="1">
        <v>5.9061055779457092</v>
      </c>
      <c r="AG68" s="1">
        <v>199</v>
      </c>
      <c r="AH68" s="1">
        <v>10.078511774539948</v>
      </c>
    </row>
    <row r="69" spans="1:34" ht="18.75" x14ac:dyDescent="0.25">
      <c r="A69" s="82">
        <v>36</v>
      </c>
      <c r="B69" s="50">
        <f t="shared" ca="1" si="1"/>
        <v>3.7992921348544981</v>
      </c>
      <c r="C69" s="50">
        <f t="shared" ca="1" si="2"/>
        <v>3.8723476997304301E-2</v>
      </c>
      <c r="D69" s="50">
        <f t="shared" ca="1" si="3"/>
        <v>1.6312084384785677E-2</v>
      </c>
      <c r="E69" s="50" t="str">
        <f t="shared" ca="1" si="4"/>
        <v/>
      </c>
      <c r="Z69" s="1">
        <v>42</v>
      </c>
      <c r="AA69" s="1">
        <v>11.968445718288422</v>
      </c>
      <c r="AG69" s="1">
        <v>200</v>
      </c>
      <c r="AH69" s="1">
        <v>5.1827008128166199</v>
      </c>
    </row>
    <row r="70" spans="1:34" ht="18.75" x14ac:dyDescent="0.25">
      <c r="A70" s="82">
        <v>37</v>
      </c>
      <c r="B70" s="50">
        <f t="shared" ca="1" si="1"/>
        <v>8.4182921773042416</v>
      </c>
      <c r="C70" s="50">
        <f t="shared" ca="1" si="2"/>
        <v>3.7736842827218148E-2</v>
      </c>
      <c r="D70" s="50">
        <f t="shared" ca="1" si="3"/>
        <v>0.11057739137355595</v>
      </c>
      <c r="E70" s="50">
        <f t="shared" ca="1" si="4"/>
        <v>8.4182921773042416</v>
      </c>
      <c r="Z70" s="1">
        <v>43</v>
      </c>
      <c r="AA70" s="1">
        <v>9.4225276112556458</v>
      </c>
    </row>
    <row r="71" spans="1:34" ht="18.75" x14ac:dyDescent="0.25">
      <c r="A71" s="82">
        <v>38</v>
      </c>
      <c r="B71" s="50">
        <f t="shared" ca="1" si="1"/>
        <v>7.4938561099207162</v>
      </c>
      <c r="C71" s="50">
        <f t="shared" ca="1" si="2"/>
        <v>1.5723785936072438E-3</v>
      </c>
      <c r="D71" s="50">
        <f t="shared" ca="1" si="3"/>
        <v>9.1711349182055438E-2</v>
      </c>
      <c r="E71" s="50">
        <f t="shared" ca="1" si="4"/>
        <v>7.4938561099207162</v>
      </c>
      <c r="Z71" s="1">
        <v>44</v>
      </c>
      <c r="AA71" s="1">
        <v>9.0583763718605042</v>
      </c>
    </row>
    <row r="72" spans="1:34" ht="18.75" x14ac:dyDescent="0.25">
      <c r="A72" s="82">
        <v>39</v>
      </c>
      <c r="B72" s="50">
        <f t="shared" ca="1" si="1"/>
        <v>6.6733277013286099</v>
      </c>
      <c r="C72" s="50">
        <f t="shared" ca="1" si="2"/>
        <v>0.13862707943973807</v>
      </c>
      <c r="D72" s="50">
        <f t="shared" ca="1" si="3"/>
        <v>7.4965871455685909E-2</v>
      </c>
      <c r="E72" s="50" t="str">
        <f t="shared" ca="1" si="4"/>
        <v/>
      </c>
      <c r="Z72" s="1">
        <v>45</v>
      </c>
      <c r="AA72" s="1">
        <v>7.6429082751274109</v>
      </c>
    </row>
    <row r="73" spans="1:34" ht="18.75" x14ac:dyDescent="0.25">
      <c r="A73" s="82">
        <v>40</v>
      </c>
      <c r="B73" s="50">
        <f t="shared" ca="1" si="1"/>
        <v>5.3969091826196669</v>
      </c>
      <c r="C73" s="50">
        <f t="shared" ca="1" si="2"/>
        <v>1.4310911380315514E-2</v>
      </c>
      <c r="D73" s="50">
        <f t="shared" ca="1" si="3"/>
        <v>4.8916513931013608E-2</v>
      </c>
      <c r="E73" s="50">
        <f t="shared" ca="1" si="4"/>
        <v>5.3969091826196669</v>
      </c>
      <c r="Z73" s="1">
        <v>46</v>
      </c>
      <c r="AA73" s="1">
        <v>7.3800197243690491</v>
      </c>
    </row>
    <row r="74" spans="1:34" ht="18.75" x14ac:dyDescent="0.25">
      <c r="A74" s="82">
        <v>41</v>
      </c>
      <c r="B74" s="50">
        <f t="shared" ca="1" si="1"/>
        <v>13.687063291961776</v>
      </c>
      <c r="C74" s="50">
        <f t="shared" ca="1" si="2"/>
        <v>0.10913512853775799</v>
      </c>
      <c r="D74" s="50">
        <f t="shared" ca="1" si="3"/>
        <v>6.7610953225269887E-2</v>
      </c>
      <c r="E74" s="50" t="str">
        <f t="shared" ca="1" si="4"/>
        <v/>
      </c>
      <c r="Z74" s="1">
        <v>47</v>
      </c>
      <c r="AA74" s="1">
        <v>14.23367303609848</v>
      </c>
    </row>
    <row r="75" spans="1:34" ht="18.75" x14ac:dyDescent="0.25">
      <c r="A75" s="82">
        <v>42</v>
      </c>
      <c r="B75" s="50">
        <f t="shared" ca="1" si="1"/>
        <v>11.33516083378635</v>
      </c>
      <c r="C75" s="50">
        <f t="shared" ca="1" si="2"/>
        <v>3.9209559786172556E-2</v>
      </c>
      <c r="D75" s="50">
        <f t="shared" ca="1" si="3"/>
        <v>0.11560896257578877</v>
      </c>
      <c r="E75" s="50">
        <f t="shared" ca="1" si="4"/>
        <v>11.33516083378635</v>
      </c>
      <c r="Z75" s="1">
        <v>48</v>
      </c>
      <c r="AA75" s="1">
        <v>9.728707492351532</v>
      </c>
    </row>
    <row r="76" spans="1:34" ht="18.75" x14ac:dyDescent="0.25">
      <c r="A76" s="82">
        <v>43</v>
      </c>
      <c r="B76" s="50">
        <f t="shared" ca="1" si="1"/>
        <v>14.655109533761308</v>
      </c>
      <c r="C76" s="50">
        <f t="shared" ca="1" si="2"/>
        <v>3.1988339825858421E-2</v>
      </c>
      <c r="D76" s="50">
        <f t="shared" ca="1" si="3"/>
        <v>4.7854907474259009E-2</v>
      </c>
      <c r="E76" s="50">
        <f t="shared" ca="1" si="4"/>
        <v>14.655109533761308</v>
      </c>
      <c r="Z76" s="1">
        <v>49</v>
      </c>
      <c r="AA76" s="1">
        <v>9.4436894059181213</v>
      </c>
    </row>
    <row r="77" spans="1:34" ht="18.75" x14ac:dyDescent="0.25">
      <c r="A77" s="82">
        <v>44</v>
      </c>
      <c r="B77" s="50">
        <f t="shared" ca="1" si="1"/>
        <v>6.0426182094812217</v>
      </c>
      <c r="C77" s="50">
        <f t="shared" ca="1" si="2"/>
        <v>5.1023978688446388E-2</v>
      </c>
      <c r="D77" s="50">
        <f t="shared" ca="1" si="3"/>
        <v>6.2094249173086161E-2</v>
      </c>
      <c r="E77" s="50">
        <f t="shared" ca="1" si="4"/>
        <v>6.0426182094812217</v>
      </c>
      <c r="Z77" s="1">
        <v>50</v>
      </c>
      <c r="AA77" s="1">
        <v>7.3008865714073181</v>
      </c>
    </row>
    <row r="78" spans="1:34" ht="18.75" x14ac:dyDescent="0.25">
      <c r="A78" s="82">
        <v>45</v>
      </c>
      <c r="B78" s="50">
        <f t="shared" ca="1" si="1"/>
        <v>5.4607417756583851</v>
      </c>
      <c r="C78" s="50">
        <f t="shared" ca="1" si="2"/>
        <v>1.0082694929050482E-2</v>
      </c>
      <c r="D78" s="50">
        <f t="shared" ca="1" si="3"/>
        <v>5.0219219911395614E-2</v>
      </c>
      <c r="E78" s="50">
        <f t="shared" ca="1" si="4"/>
        <v>5.4607417756583851</v>
      </c>
      <c r="Z78" s="1">
        <v>51</v>
      </c>
      <c r="AA78" s="1">
        <v>8.9207971692085266</v>
      </c>
    </row>
    <row r="79" spans="1:34" ht="18.75" x14ac:dyDescent="0.25">
      <c r="A79" s="82">
        <v>46</v>
      </c>
      <c r="B79" s="50">
        <f t="shared" ca="1" si="1"/>
        <v>14.193587046282142</v>
      </c>
      <c r="C79" s="50">
        <f t="shared" ca="1" si="2"/>
        <v>0.10473155885264311</v>
      </c>
      <c r="D79" s="50">
        <f t="shared" ca="1" si="3"/>
        <v>5.7273733749344045E-2</v>
      </c>
      <c r="E79" s="50" t="str">
        <f t="shared" ca="1" si="4"/>
        <v/>
      </c>
      <c r="Z79" s="1">
        <v>52</v>
      </c>
      <c r="AA79" s="1">
        <v>9.1350993514060974</v>
      </c>
    </row>
    <row r="80" spans="1:34" ht="18.75" x14ac:dyDescent="0.25">
      <c r="A80" s="82">
        <v>47</v>
      </c>
      <c r="B80" s="50">
        <f t="shared" ca="1" si="1"/>
        <v>6.3291981522998979</v>
      </c>
      <c r="C80" s="50">
        <f t="shared" ca="1" si="2"/>
        <v>1.0545717411453E-2</v>
      </c>
      <c r="D80" s="50">
        <f t="shared" ca="1" si="3"/>
        <v>6.7942819434691798E-2</v>
      </c>
      <c r="E80" s="50">
        <f t="shared" ca="1" si="4"/>
        <v>6.3291981522998979</v>
      </c>
      <c r="Z80" s="1">
        <v>53</v>
      </c>
      <c r="AA80" s="1">
        <v>6.8046885132789612</v>
      </c>
    </row>
    <row r="81" spans="1:27" ht="18.75" x14ac:dyDescent="0.25">
      <c r="A81" s="82">
        <v>48</v>
      </c>
      <c r="B81" s="50">
        <f t="shared" ca="1" si="1"/>
        <v>3.1867267016672436</v>
      </c>
      <c r="C81" s="50">
        <f t="shared" ca="1" si="2"/>
        <v>6.7720340773304966E-2</v>
      </c>
      <c r="D81" s="50">
        <f t="shared" ca="1" si="3"/>
        <v>3.8107490136172163E-3</v>
      </c>
      <c r="E81" s="50" t="str">
        <f t="shared" ca="1" si="4"/>
        <v/>
      </c>
      <c r="Z81" s="1">
        <v>54</v>
      </c>
      <c r="AA81" s="1">
        <v>6.1386846899986267</v>
      </c>
    </row>
    <row r="82" spans="1:27" ht="18.75" x14ac:dyDescent="0.25">
      <c r="A82" s="82">
        <v>49</v>
      </c>
      <c r="B82" s="50">
        <f t="shared" ca="1" si="1"/>
        <v>13.01710812783594</v>
      </c>
      <c r="C82" s="50">
        <f t="shared" ca="1" si="2"/>
        <v>4.0858005090066075E-2</v>
      </c>
      <c r="D82" s="50">
        <f t="shared" ca="1" si="3"/>
        <v>8.1283507595184906E-2</v>
      </c>
      <c r="E82" s="50">
        <f t="shared" ca="1" si="4"/>
        <v>13.01710812783594</v>
      </c>
      <c r="Z82" s="1">
        <v>55</v>
      </c>
      <c r="AA82" s="1">
        <v>9.311642587184906</v>
      </c>
    </row>
    <row r="83" spans="1:27" ht="18.75" x14ac:dyDescent="0.25">
      <c r="A83" s="82">
        <v>50</v>
      </c>
      <c r="B83" s="50">
        <f t="shared" ca="1" si="1"/>
        <v>4.9731600700102385</v>
      </c>
      <c r="C83" s="50">
        <f t="shared" ca="1" si="2"/>
        <v>6.4801331526449096E-2</v>
      </c>
      <c r="D83" s="50">
        <f t="shared" ca="1" si="3"/>
        <v>4.0268572857351803E-2</v>
      </c>
      <c r="E83" s="50" t="str">
        <f t="shared" ca="1" si="4"/>
        <v/>
      </c>
      <c r="Z83" s="1">
        <v>56</v>
      </c>
      <c r="AA83" s="1">
        <v>7.1912066340446472</v>
      </c>
    </row>
    <row r="84" spans="1:27" ht="18.75" x14ac:dyDescent="0.25">
      <c r="A84" s="82">
        <v>51</v>
      </c>
      <c r="B84" s="50">
        <f t="shared" ca="1" si="1"/>
        <v>12.52466551730982</v>
      </c>
      <c r="C84" s="50">
        <f t="shared" ca="1" si="2"/>
        <v>0.12561316571809941</v>
      </c>
      <c r="D84" s="50">
        <f t="shared" ca="1" si="3"/>
        <v>9.1333356789595505E-2</v>
      </c>
      <c r="E84" s="50" t="str">
        <f t="shared" ca="1" si="4"/>
        <v/>
      </c>
      <c r="Z84" s="1">
        <v>57</v>
      </c>
      <c r="AA84" s="1">
        <v>6.5304794907569885</v>
      </c>
    </row>
    <row r="85" spans="1:27" ht="18.75" x14ac:dyDescent="0.25">
      <c r="A85" s="82">
        <v>52</v>
      </c>
      <c r="B85" s="50">
        <f t="shared" ca="1" si="1"/>
        <v>14.559707700158445</v>
      </c>
      <c r="C85" s="50">
        <f t="shared" ca="1" si="2"/>
        <v>0.10928576640547863</v>
      </c>
      <c r="D85" s="50">
        <f t="shared" ca="1" si="3"/>
        <v>4.9801883670235823E-2</v>
      </c>
      <c r="E85" s="50" t="str">
        <f t="shared" ca="1" si="4"/>
        <v/>
      </c>
      <c r="Z85" s="1">
        <v>58</v>
      </c>
      <c r="AA85" s="1">
        <v>9.9037899374961853</v>
      </c>
    </row>
    <row r="86" spans="1:27" ht="18.75" x14ac:dyDescent="0.25">
      <c r="A86" s="82">
        <v>53</v>
      </c>
      <c r="B86" s="50">
        <f t="shared" ca="1" si="1"/>
        <v>7.6048489918637205</v>
      </c>
      <c r="C86" s="50">
        <f t="shared" ca="1" si="2"/>
        <v>2.0846621522150333E-2</v>
      </c>
      <c r="D86" s="50">
        <f t="shared" ca="1" si="3"/>
        <v>9.3976510038035116E-2</v>
      </c>
      <c r="E86" s="50">
        <f t="shared" ca="1" si="4"/>
        <v>7.6048489918637205</v>
      </c>
      <c r="Z86" s="1">
        <v>59</v>
      </c>
      <c r="AA86" s="1">
        <v>5.3221014142036438</v>
      </c>
    </row>
    <row r="87" spans="1:27" ht="18.75" x14ac:dyDescent="0.25">
      <c r="A87" s="82">
        <v>54</v>
      </c>
      <c r="B87" s="50">
        <f t="shared" ca="1" si="1"/>
        <v>4.0646642131516924</v>
      </c>
      <c r="C87" s="50">
        <f t="shared" ca="1" si="2"/>
        <v>9.6368379301024182E-2</v>
      </c>
      <c r="D87" s="50">
        <f t="shared" ca="1" si="3"/>
        <v>2.1727841084728416E-2</v>
      </c>
      <c r="E87" s="50" t="str">
        <f t="shared" ca="1" si="4"/>
        <v/>
      </c>
      <c r="Z87" s="1">
        <v>60</v>
      </c>
      <c r="AA87" s="1">
        <v>4.9355832934379578</v>
      </c>
    </row>
    <row r="88" spans="1:27" ht="18.75" x14ac:dyDescent="0.25">
      <c r="A88" s="82">
        <v>55</v>
      </c>
      <c r="B88" s="50">
        <f t="shared" ca="1" si="1"/>
        <v>16.3002838903776</v>
      </c>
      <c r="C88" s="50">
        <f t="shared" ca="1" si="2"/>
        <v>4.6794891287626941E-2</v>
      </c>
      <c r="D88" s="50">
        <f t="shared" ca="1" si="3"/>
        <v>1.4279920604538785E-2</v>
      </c>
      <c r="E88" s="50" t="str">
        <f t="shared" ca="1" si="4"/>
        <v/>
      </c>
      <c r="Z88" s="1">
        <v>61</v>
      </c>
      <c r="AA88" s="1">
        <v>7.6262927651405334</v>
      </c>
    </row>
    <row r="89" spans="1:27" ht="18.75" x14ac:dyDescent="0.25">
      <c r="A89" s="82">
        <v>56</v>
      </c>
      <c r="B89" s="50">
        <f t="shared" ca="1" si="1"/>
        <v>3.4261077390130326</v>
      </c>
      <c r="C89" s="50">
        <f t="shared" ca="1" si="2"/>
        <v>4.6144321463407696E-2</v>
      </c>
      <c r="D89" s="50">
        <f t="shared" ca="1" si="3"/>
        <v>8.6960763063884203E-3</v>
      </c>
      <c r="E89" s="50" t="str">
        <f t="shared" ca="1" si="4"/>
        <v/>
      </c>
      <c r="Z89" s="1">
        <v>62</v>
      </c>
      <c r="AA89" s="1">
        <v>14.479946076869965</v>
      </c>
    </row>
    <row r="90" spans="1:27" ht="18.75" x14ac:dyDescent="0.25">
      <c r="A90" s="82">
        <v>57</v>
      </c>
      <c r="B90" s="50">
        <f t="shared" ca="1" si="1"/>
        <v>13.784343167184733</v>
      </c>
      <c r="C90" s="50">
        <f t="shared" ca="1" si="2"/>
        <v>9.4603328205913106E-2</v>
      </c>
      <c r="D90" s="50">
        <f t="shared" ca="1" si="3"/>
        <v>6.5625649649291157E-2</v>
      </c>
      <c r="E90" s="50" t="str">
        <f t="shared" ca="1" si="4"/>
        <v/>
      </c>
      <c r="Z90" s="1">
        <v>63</v>
      </c>
      <c r="AA90" s="1">
        <v>13.378600418567657</v>
      </c>
    </row>
    <row r="91" spans="1:27" ht="18.75" x14ac:dyDescent="0.25">
      <c r="A91" s="82">
        <v>58</v>
      </c>
      <c r="B91" s="50">
        <f t="shared" ca="1" si="1"/>
        <v>14.036744064503683</v>
      </c>
      <c r="C91" s="50">
        <f t="shared" ca="1" si="2"/>
        <v>7.3756830966190914E-2</v>
      </c>
      <c r="D91" s="50">
        <f t="shared" ca="1" si="3"/>
        <v>6.0474610928496264E-2</v>
      </c>
      <c r="E91" s="50" t="str">
        <f t="shared" ca="1" si="4"/>
        <v/>
      </c>
      <c r="Z91" s="1">
        <v>64</v>
      </c>
      <c r="AA91" s="1">
        <v>5.4724251627922058</v>
      </c>
    </row>
    <row r="92" spans="1:27" ht="18.75" x14ac:dyDescent="0.25">
      <c r="A92" s="82">
        <v>59</v>
      </c>
      <c r="B92" s="50">
        <f t="shared" ca="1" si="1"/>
        <v>5.6394148370970445</v>
      </c>
      <c r="C92" s="50">
        <f t="shared" ca="1" si="2"/>
        <v>2.7555848119729456E-2</v>
      </c>
      <c r="D92" s="50">
        <f t="shared" ca="1" si="3"/>
        <v>5.3865608920347849E-2</v>
      </c>
      <c r="E92" s="50">
        <f t="shared" ca="1" si="4"/>
        <v>5.6394148370970445</v>
      </c>
      <c r="Z92" s="1">
        <v>65</v>
      </c>
      <c r="AA92" s="1">
        <v>8.7221060395240784</v>
      </c>
    </row>
    <row r="93" spans="1:27" ht="18.75" x14ac:dyDescent="0.25">
      <c r="A93" s="82">
        <v>60</v>
      </c>
      <c r="B93" s="50">
        <f t="shared" ca="1" si="1"/>
        <v>13.199834345277672</v>
      </c>
      <c r="C93" s="50">
        <f t="shared" ca="1" si="2"/>
        <v>6.6172414175069373E-3</v>
      </c>
      <c r="D93" s="50">
        <f t="shared" ca="1" si="3"/>
        <v>7.7554401116782204E-2</v>
      </c>
      <c r="E93" s="50">
        <f t="shared" ca="1" si="4"/>
        <v>13.199834345277672</v>
      </c>
      <c r="Z93" s="1">
        <v>66</v>
      </c>
      <c r="AA93" s="1">
        <v>8.0561022162437439</v>
      </c>
    </row>
    <row r="94" spans="1:27" ht="18.75" x14ac:dyDescent="0.25">
      <c r="A94" s="82">
        <v>61</v>
      </c>
      <c r="B94" s="50">
        <f t="shared" ca="1" si="1"/>
        <v>9.6160476613060268</v>
      </c>
      <c r="C94" s="50">
        <f t="shared" ca="1" si="2"/>
        <v>5.7749257637032449E-3</v>
      </c>
      <c r="D94" s="50">
        <f t="shared" ca="1" si="3"/>
        <v>0.13502138084298013</v>
      </c>
      <c r="E94" s="50">
        <f t="shared" ca="1" si="4"/>
        <v>9.6160476613060268</v>
      </c>
      <c r="Z94" s="1">
        <v>67</v>
      </c>
      <c r="AA94" s="1">
        <v>7.0437493920326233</v>
      </c>
    </row>
    <row r="95" spans="1:27" ht="18.75" x14ac:dyDescent="0.25">
      <c r="A95" s="82">
        <v>62</v>
      </c>
      <c r="B95" s="50">
        <f t="shared" ca="1" si="1"/>
        <v>14.490426766016673</v>
      </c>
      <c r="C95" s="50">
        <f t="shared" ca="1" si="2"/>
        <v>0.11060524763339702</v>
      </c>
      <c r="D95" s="50">
        <f t="shared" ca="1" si="3"/>
        <v>5.1215780285374012E-2</v>
      </c>
      <c r="E95" s="50" t="str">
        <f t="shared" ca="1" si="4"/>
        <v/>
      </c>
      <c r="Z95" s="1">
        <v>68</v>
      </c>
      <c r="AA95" s="1">
        <v>10.543574273586273</v>
      </c>
    </row>
    <row r="96" spans="1:27" ht="18.75" x14ac:dyDescent="0.25">
      <c r="A96" s="82">
        <v>63</v>
      </c>
      <c r="B96" s="50">
        <f t="shared" ca="1" si="1"/>
        <v>6.5458316501971296</v>
      </c>
      <c r="C96" s="50">
        <f t="shared" ca="1" si="2"/>
        <v>7.6298179306115071E-2</v>
      </c>
      <c r="D96" s="50">
        <f t="shared" ca="1" si="3"/>
        <v>7.2363911228512851E-2</v>
      </c>
      <c r="E96" s="50" t="str">
        <f t="shared" ca="1" si="4"/>
        <v/>
      </c>
      <c r="Z96" s="1">
        <v>69</v>
      </c>
      <c r="AA96" s="1">
        <v>13.513769447803497</v>
      </c>
    </row>
    <row r="97" spans="1:27" ht="18.75" x14ac:dyDescent="0.25">
      <c r="A97" s="82">
        <v>64</v>
      </c>
      <c r="B97" s="50">
        <f t="shared" ca="1" si="1"/>
        <v>12.61494066158965</v>
      </c>
      <c r="C97" s="50">
        <f t="shared" ca="1" si="2"/>
        <v>3.9962501353513835E-3</v>
      </c>
      <c r="D97" s="50">
        <f t="shared" ca="1" si="3"/>
        <v>8.9491006906333687E-2</v>
      </c>
      <c r="E97" s="50">
        <f t="shared" ca="1" si="4"/>
        <v>12.61494066158965</v>
      </c>
      <c r="Z97" s="1">
        <v>70</v>
      </c>
      <c r="AA97" s="1">
        <v>12.568279922008514</v>
      </c>
    </row>
    <row r="98" spans="1:27" ht="18.75" x14ac:dyDescent="0.25">
      <c r="A98" s="82">
        <v>65</v>
      </c>
      <c r="B98" s="50">
        <f t="shared" ca="1" si="1"/>
        <v>12.251511179052557</v>
      </c>
      <c r="C98" s="50">
        <f t="shared" ca="1" si="2"/>
        <v>3.5223130888112353E-3</v>
      </c>
      <c r="D98" s="50">
        <f t="shared" ca="1" si="3"/>
        <v>9.6907935121376396E-2</v>
      </c>
      <c r="E98" s="50">
        <f t="shared" ca="1" si="4"/>
        <v>12.251511179052557</v>
      </c>
      <c r="Z98" s="1">
        <v>71</v>
      </c>
      <c r="AA98" s="1">
        <v>8.8250485062599182</v>
      </c>
    </row>
    <row r="99" spans="1:27" ht="18.75" x14ac:dyDescent="0.25">
      <c r="A99" s="82">
        <v>66</v>
      </c>
      <c r="B99" s="50">
        <f t="shared" ref="B99:B133" ca="1" si="5">$G$31+($G$32-$G$31)*RAND()</f>
        <v>7.5363620045875948</v>
      </c>
      <c r="C99" s="50">
        <f t="shared" ref="C99:C133" ca="1" si="6">$I$32*RAND()</f>
        <v>7.2617546392988327E-2</v>
      </c>
      <c r="D99" s="50">
        <f t="shared" ref="D99:D100" ca="1" si="7">IF(B99&lt;10,(B99-3)/49,(17-B99)/49)</f>
        <v>9.2578816420154988E-2</v>
      </c>
      <c r="E99" s="50">
        <f t="shared" ref="E99:E100" ca="1" si="8">IF(C99&lt;D99,B99,"")</f>
        <v>7.5363620045875948</v>
      </c>
      <c r="Z99" s="1">
        <v>72</v>
      </c>
      <c r="AA99" s="1">
        <v>5.9551482796669006</v>
      </c>
    </row>
    <row r="100" spans="1:27" ht="18.75" x14ac:dyDescent="0.25">
      <c r="A100" s="82">
        <v>67</v>
      </c>
      <c r="B100" s="50">
        <f t="shared" ca="1" si="5"/>
        <v>9.491544993184192</v>
      </c>
      <c r="C100" s="50">
        <f t="shared" ca="1" si="6"/>
        <v>5.7718954656854771E-3</v>
      </c>
      <c r="D100" s="50">
        <f t="shared" ca="1" si="7"/>
        <v>0.13248051006498351</v>
      </c>
      <c r="E100" s="50">
        <f t="shared" ca="1" si="8"/>
        <v>9.491544993184192</v>
      </c>
      <c r="Z100" s="1">
        <v>73</v>
      </c>
      <c r="AA100" s="1">
        <v>7.1960086226463318</v>
      </c>
    </row>
    <row r="101" spans="1:27" ht="18.75" x14ac:dyDescent="0.25">
      <c r="A101" s="82">
        <v>68</v>
      </c>
      <c r="B101" s="50">
        <f t="shared" ca="1" si="5"/>
        <v>3.0941904097829909</v>
      </c>
      <c r="C101" s="50">
        <f t="shared" ca="1" si="6"/>
        <v>2.7510599261097411E-2</v>
      </c>
      <c r="D101" s="50">
        <f t="shared" ref="D101:D133" ca="1" si="9">IF(B101&lt;10,(B101-3)/49,(17-B101)/49)</f>
        <v>1.9222532608773647E-3</v>
      </c>
      <c r="E101" s="50" t="str">
        <f t="shared" ref="E101:E133" ca="1" si="10">IF(C101&lt;D101,B101,"")</f>
        <v/>
      </c>
      <c r="Z101" s="1">
        <v>74</v>
      </c>
      <c r="AA101" s="1">
        <v>8.6894047856330872</v>
      </c>
    </row>
    <row r="102" spans="1:27" ht="18.75" x14ac:dyDescent="0.25">
      <c r="A102" s="82">
        <v>69</v>
      </c>
      <c r="B102" s="50">
        <f t="shared" ca="1" si="5"/>
        <v>9.7087815678732241</v>
      </c>
      <c r="C102" s="50">
        <f t="shared" ca="1" si="6"/>
        <v>0.10408011328381513</v>
      </c>
      <c r="D102" s="50">
        <f t="shared" ca="1" si="9"/>
        <v>0.13691390954843313</v>
      </c>
      <c r="E102" s="50">
        <f t="shared" ca="1" si="10"/>
        <v>9.7087815678732241</v>
      </c>
      <c r="Z102" s="1">
        <v>75</v>
      </c>
      <c r="AA102" s="1">
        <v>9.188487708568573</v>
      </c>
    </row>
    <row r="103" spans="1:27" ht="18.75" x14ac:dyDescent="0.25">
      <c r="A103" s="82">
        <v>70</v>
      </c>
      <c r="B103" s="50">
        <f t="shared" ca="1" si="5"/>
        <v>9.8295052070926712</v>
      </c>
      <c r="C103" s="50">
        <f t="shared" ca="1" si="6"/>
        <v>0.12811255446804903</v>
      </c>
      <c r="D103" s="50">
        <f t="shared" ca="1" si="9"/>
        <v>0.13937765728760554</v>
      </c>
      <c r="E103" s="50">
        <f t="shared" ca="1" si="10"/>
        <v>9.8295052070926712</v>
      </c>
      <c r="Z103" s="1">
        <v>76</v>
      </c>
      <c r="AA103" s="1">
        <v>6.9220553040504456</v>
      </c>
    </row>
    <row r="104" spans="1:27" ht="18.75" x14ac:dyDescent="0.25">
      <c r="A104" s="82">
        <v>71</v>
      </c>
      <c r="B104" s="50">
        <f t="shared" ca="1" si="5"/>
        <v>12.02755339449056</v>
      </c>
      <c r="C104" s="50">
        <f t="shared" ca="1" si="6"/>
        <v>0.12532647385342982</v>
      </c>
      <c r="D104" s="50">
        <f t="shared" ca="1" si="9"/>
        <v>0.10147850215325387</v>
      </c>
      <c r="E104" s="50" t="str">
        <f t="shared" ca="1" si="10"/>
        <v/>
      </c>
      <c r="Z104" s="1">
        <v>77</v>
      </c>
      <c r="AA104" s="1">
        <v>11.772164762020111</v>
      </c>
    </row>
    <row r="105" spans="1:27" ht="18.75" x14ac:dyDescent="0.25">
      <c r="A105" s="82">
        <v>72</v>
      </c>
      <c r="B105" s="50">
        <f t="shared" ca="1" si="5"/>
        <v>16.045087229249802</v>
      </c>
      <c r="C105" s="50">
        <f t="shared" ca="1" si="6"/>
        <v>9.5544630244060499E-2</v>
      </c>
      <c r="D105" s="50">
        <f t="shared" ca="1" si="9"/>
        <v>1.9488015729595881E-2</v>
      </c>
      <c r="E105" s="50" t="str">
        <f t="shared" ca="1" si="10"/>
        <v/>
      </c>
      <c r="Z105" s="1">
        <v>78</v>
      </c>
      <c r="AA105" s="1">
        <v>13.691043078899384</v>
      </c>
    </row>
    <row r="106" spans="1:27" ht="18.75" x14ac:dyDescent="0.25">
      <c r="A106" s="82">
        <v>73</v>
      </c>
      <c r="B106" s="50">
        <f t="shared" ca="1" si="5"/>
        <v>7.122108998282382</v>
      </c>
      <c r="C106" s="50">
        <f t="shared" ca="1" si="6"/>
        <v>4.91485062684291E-2</v>
      </c>
      <c r="D106" s="50">
        <f t="shared" ca="1" si="9"/>
        <v>8.4124673434334329E-2</v>
      </c>
      <c r="E106" s="50">
        <f t="shared" ca="1" si="10"/>
        <v>7.122108998282382</v>
      </c>
      <c r="Z106" s="1">
        <v>79</v>
      </c>
      <c r="AA106" s="1">
        <v>8.7757501006126404</v>
      </c>
    </row>
    <row r="107" spans="1:27" ht="18.75" x14ac:dyDescent="0.25">
      <c r="A107" s="82">
        <v>74</v>
      </c>
      <c r="B107" s="50">
        <f t="shared" ca="1" si="5"/>
        <v>13.210476161575006</v>
      </c>
      <c r="C107" s="50">
        <f t="shared" ca="1" si="6"/>
        <v>9.6187683065881657E-2</v>
      </c>
      <c r="D107" s="50">
        <f t="shared" ca="1" si="9"/>
        <v>7.7337221192346817E-2</v>
      </c>
      <c r="E107" s="50" t="str">
        <f t="shared" ca="1" si="10"/>
        <v/>
      </c>
      <c r="Z107" s="1">
        <v>80</v>
      </c>
      <c r="AA107" s="1">
        <v>11.713718712329865</v>
      </c>
    </row>
    <row r="108" spans="1:27" ht="18.75" x14ac:dyDescent="0.25">
      <c r="A108" s="82">
        <v>75</v>
      </c>
      <c r="B108" s="50">
        <f t="shared" ca="1" si="5"/>
        <v>7.9359155048352239</v>
      </c>
      <c r="C108" s="50">
        <f t="shared" ca="1" si="6"/>
        <v>1.1971997689035689E-2</v>
      </c>
      <c r="D108" s="50">
        <f t="shared" ca="1" si="9"/>
        <v>0.10073296948643314</v>
      </c>
      <c r="E108" s="50">
        <f t="shared" ca="1" si="10"/>
        <v>7.9359155048352239</v>
      </c>
      <c r="Z108" s="1">
        <v>81</v>
      </c>
      <c r="AA108" s="1">
        <v>10.768229186534882</v>
      </c>
    </row>
    <row r="109" spans="1:27" ht="18.75" x14ac:dyDescent="0.25">
      <c r="A109" s="82">
        <v>76</v>
      </c>
      <c r="B109" s="50">
        <f t="shared" ca="1" si="5"/>
        <v>6.5658563779348302</v>
      </c>
      <c r="C109" s="50">
        <f t="shared" ca="1" si="6"/>
        <v>0.12005130898367249</v>
      </c>
      <c r="D109" s="50">
        <f t="shared" ca="1" si="9"/>
        <v>7.2772579141527141E-2</v>
      </c>
      <c r="E109" s="50" t="str">
        <f t="shared" ca="1" si="10"/>
        <v/>
      </c>
      <c r="Z109" s="1">
        <v>82</v>
      </c>
      <c r="AA109" s="1">
        <v>10.112085044384003</v>
      </c>
    </row>
    <row r="110" spans="1:27" ht="18.75" x14ac:dyDescent="0.25">
      <c r="A110" s="82">
        <v>77</v>
      </c>
      <c r="B110" s="50">
        <f t="shared" ca="1" si="5"/>
        <v>7.6703534305209287</v>
      </c>
      <c r="C110" s="50">
        <f t="shared" ca="1" si="6"/>
        <v>0.13918049564840074</v>
      </c>
      <c r="D110" s="50">
        <f t="shared" ca="1" si="9"/>
        <v>9.531333531675365E-2</v>
      </c>
      <c r="E110" s="50" t="str">
        <f t="shared" ca="1" si="10"/>
        <v/>
      </c>
      <c r="Z110" s="1">
        <v>83</v>
      </c>
      <c r="AA110" s="1">
        <v>11.471991956233978</v>
      </c>
    </row>
    <row r="111" spans="1:27" ht="18.75" x14ac:dyDescent="0.25">
      <c r="A111" s="82">
        <v>78</v>
      </c>
      <c r="B111" s="50">
        <f t="shared" ca="1" si="5"/>
        <v>3.6533637013031601</v>
      </c>
      <c r="C111" s="50">
        <f t="shared" ca="1" si="6"/>
        <v>0.10525328046983523</v>
      </c>
      <c r="D111" s="50">
        <f t="shared" ca="1" si="9"/>
        <v>1.3333953087819594E-2</v>
      </c>
      <c r="E111" s="50" t="str">
        <f t="shared" ca="1" si="10"/>
        <v/>
      </c>
      <c r="Z111" s="1">
        <v>84</v>
      </c>
      <c r="AA111" s="1">
        <v>10.929617702960968</v>
      </c>
    </row>
    <row r="112" spans="1:27" ht="18.75" x14ac:dyDescent="0.25">
      <c r="A112" s="82">
        <v>79</v>
      </c>
      <c r="B112" s="50">
        <f t="shared" ca="1" si="5"/>
        <v>4.6059918311634007</v>
      </c>
      <c r="C112" s="50">
        <f t="shared" ca="1" si="6"/>
        <v>2.6600862925615587E-2</v>
      </c>
      <c r="D112" s="50">
        <f t="shared" ca="1" si="9"/>
        <v>3.2775343493130625E-2</v>
      </c>
      <c r="E112" s="50">
        <f t="shared" ca="1" si="10"/>
        <v>4.6059918311634007</v>
      </c>
      <c r="Z112" s="1">
        <v>85</v>
      </c>
      <c r="AA112" s="1">
        <v>6.5037853121757507</v>
      </c>
    </row>
    <row r="113" spans="1:27" ht="18.75" x14ac:dyDescent="0.25">
      <c r="A113" s="82">
        <v>80</v>
      </c>
      <c r="B113" s="50">
        <f t="shared" ca="1" si="5"/>
        <v>5.4719146291328551</v>
      </c>
      <c r="C113" s="50">
        <f t="shared" ca="1" si="6"/>
        <v>3.0976653654045068E-2</v>
      </c>
      <c r="D113" s="50">
        <f t="shared" ca="1" si="9"/>
        <v>5.0447237329241938E-2</v>
      </c>
      <c r="E113" s="50">
        <f t="shared" ca="1" si="10"/>
        <v>5.4719146291328551</v>
      </c>
      <c r="Z113" s="1">
        <v>86</v>
      </c>
      <c r="AA113" s="1">
        <v>13.233809053897858</v>
      </c>
    </row>
    <row r="114" spans="1:27" ht="18.75" x14ac:dyDescent="0.25">
      <c r="A114" s="82">
        <v>81</v>
      </c>
      <c r="B114" s="50">
        <f t="shared" ca="1" si="5"/>
        <v>15.633993181137772</v>
      </c>
      <c r="C114" s="50">
        <f t="shared" ca="1" si="6"/>
        <v>3.3804466304605096E-2</v>
      </c>
      <c r="D114" s="50">
        <f t="shared" ca="1" si="9"/>
        <v>2.7877690180861801E-2</v>
      </c>
      <c r="E114" s="50" t="str">
        <f t="shared" ca="1" si="10"/>
        <v/>
      </c>
      <c r="Z114" s="1">
        <v>87</v>
      </c>
      <c r="AA114" s="1">
        <v>12.377312362194061</v>
      </c>
    </row>
    <row r="115" spans="1:27" ht="18.75" x14ac:dyDescent="0.25">
      <c r="A115" s="82">
        <v>82</v>
      </c>
      <c r="B115" s="50">
        <f t="shared" ca="1" si="5"/>
        <v>8.4953767339457631</v>
      </c>
      <c r="C115" s="50">
        <f t="shared" ca="1" si="6"/>
        <v>6.4204609022104953E-2</v>
      </c>
      <c r="D115" s="50">
        <f t="shared" ca="1" si="9"/>
        <v>0.11215054559072986</v>
      </c>
      <c r="E115" s="50">
        <f t="shared" ca="1" si="10"/>
        <v>8.4953767339457631</v>
      </c>
      <c r="Z115" s="1">
        <v>88</v>
      </c>
      <c r="AA115" s="1">
        <v>12.240938246250153</v>
      </c>
    </row>
    <row r="116" spans="1:27" ht="18.75" x14ac:dyDescent="0.25">
      <c r="A116" s="82">
        <v>83</v>
      </c>
      <c r="B116" s="50">
        <f t="shared" ca="1" si="5"/>
        <v>9.0650408380406944</v>
      </c>
      <c r="C116" s="50">
        <f t="shared" ca="1" si="6"/>
        <v>3.8614670126944049E-2</v>
      </c>
      <c r="D116" s="50">
        <f t="shared" ca="1" si="9"/>
        <v>0.12377634363348355</v>
      </c>
      <c r="E116" s="50">
        <f t="shared" ca="1" si="10"/>
        <v>9.0650408380406944</v>
      </c>
      <c r="Z116" s="1">
        <v>89</v>
      </c>
      <c r="AA116" s="1">
        <v>7.5356201529502869</v>
      </c>
    </row>
    <row r="117" spans="1:27" ht="18.75" x14ac:dyDescent="0.25">
      <c r="A117" s="82">
        <v>84</v>
      </c>
      <c r="B117" s="50">
        <f t="shared" ca="1" si="5"/>
        <v>5.7516297373230971</v>
      </c>
      <c r="C117" s="50">
        <f t="shared" ca="1" si="6"/>
        <v>0.11574433367086609</v>
      </c>
      <c r="D117" s="50">
        <f t="shared" ca="1" si="9"/>
        <v>5.6155708924961169E-2</v>
      </c>
      <c r="E117" s="50" t="str">
        <f t="shared" ca="1" si="10"/>
        <v/>
      </c>
      <c r="Z117" s="1">
        <v>90</v>
      </c>
      <c r="AA117" s="1">
        <v>11.193692982196808</v>
      </c>
    </row>
    <row r="118" spans="1:27" ht="18.75" x14ac:dyDescent="0.25">
      <c r="A118" s="82">
        <v>85</v>
      </c>
      <c r="B118" s="50">
        <f t="shared" ca="1" si="5"/>
        <v>6.2022264759697894</v>
      </c>
      <c r="C118" s="50">
        <f t="shared" ca="1" si="6"/>
        <v>0.10449849711176164</v>
      </c>
      <c r="D118" s="50">
        <f t="shared" ca="1" si="9"/>
        <v>6.535156073407733E-2</v>
      </c>
      <c r="E118" s="50" t="str">
        <f t="shared" ca="1" si="10"/>
        <v/>
      </c>
      <c r="Z118" s="1">
        <v>91</v>
      </c>
      <c r="AA118" s="1">
        <v>9.3527427315711975</v>
      </c>
    </row>
    <row r="119" spans="1:27" ht="18.75" x14ac:dyDescent="0.25">
      <c r="A119" s="82">
        <v>86</v>
      </c>
      <c r="B119" s="50">
        <f t="shared" ca="1" si="5"/>
        <v>6.2982382937328509</v>
      </c>
      <c r="C119" s="50">
        <f t="shared" ca="1" si="6"/>
        <v>0.12272855528882154</v>
      </c>
      <c r="D119" s="50">
        <f t="shared" ca="1" si="9"/>
        <v>6.7310985586384708E-2</v>
      </c>
      <c r="E119" s="50" t="str">
        <f t="shared" ca="1" si="10"/>
        <v/>
      </c>
      <c r="Z119" s="1">
        <v>92</v>
      </c>
      <c r="AA119" s="1">
        <v>9.9408184885978699</v>
      </c>
    </row>
    <row r="120" spans="1:27" ht="18.75" x14ac:dyDescent="0.25">
      <c r="A120" s="82">
        <v>87</v>
      </c>
      <c r="B120" s="50">
        <f t="shared" ca="1" si="5"/>
        <v>4.7257604524680747</v>
      </c>
      <c r="C120" s="50">
        <f t="shared" ca="1" si="6"/>
        <v>0.11437671206982443</v>
      </c>
      <c r="D120" s="50">
        <f t="shared" ca="1" si="9"/>
        <v>3.5219601070777033E-2</v>
      </c>
      <c r="E120" s="50" t="str">
        <f t="shared" ca="1" si="10"/>
        <v/>
      </c>
      <c r="Z120" s="1">
        <v>93</v>
      </c>
      <c r="AA120" s="1">
        <v>10.59575754404068</v>
      </c>
    </row>
    <row r="121" spans="1:27" ht="18.75" x14ac:dyDescent="0.25">
      <c r="A121" s="82">
        <v>88</v>
      </c>
      <c r="B121" s="50">
        <f t="shared" ca="1" si="5"/>
        <v>4.3957818305269605</v>
      </c>
      <c r="C121" s="50">
        <f t="shared" ca="1" si="6"/>
        <v>0.11970352617811543</v>
      </c>
      <c r="D121" s="50">
        <f t="shared" ca="1" si="9"/>
        <v>2.8485343480142051E-2</v>
      </c>
      <c r="E121" s="50" t="str">
        <f t="shared" ca="1" si="10"/>
        <v/>
      </c>
      <c r="Z121" s="1">
        <v>94</v>
      </c>
      <c r="AA121" s="1">
        <v>4.4458670020103455</v>
      </c>
    </row>
    <row r="122" spans="1:27" ht="18.75" x14ac:dyDescent="0.25">
      <c r="A122" s="82">
        <v>89</v>
      </c>
      <c r="B122" s="50">
        <f t="shared" ca="1" si="5"/>
        <v>3.0804017817410894</v>
      </c>
      <c r="C122" s="50">
        <f t="shared" ca="1" si="6"/>
        <v>4.2153156682320066E-2</v>
      </c>
      <c r="D122" s="50">
        <f t="shared" ca="1" si="9"/>
        <v>1.6408526885936605E-3</v>
      </c>
      <c r="E122" s="50" t="str">
        <f t="shared" ca="1" si="10"/>
        <v/>
      </c>
      <c r="Z122" s="1">
        <v>95</v>
      </c>
      <c r="AA122" s="1">
        <v>9.4196060299873352</v>
      </c>
    </row>
    <row r="123" spans="1:27" ht="18.75" x14ac:dyDescent="0.25">
      <c r="A123" s="82">
        <v>90</v>
      </c>
      <c r="B123" s="50">
        <f t="shared" ca="1" si="5"/>
        <v>15.344923422235958</v>
      </c>
      <c r="C123" s="50">
        <f t="shared" ca="1" si="6"/>
        <v>9.0831496541702347E-2</v>
      </c>
      <c r="D123" s="50">
        <f t="shared" ca="1" si="9"/>
        <v>3.3777073015592698E-2</v>
      </c>
      <c r="E123" s="50" t="str">
        <f t="shared" ca="1" si="10"/>
        <v/>
      </c>
      <c r="Z123" s="1">
        <v>96</v>
      </c>
      <c r="AA123" s="1">
        <v>10.477660357952118</v>
      </c>
    </row>
    <row r="124" spans="1:27" ht="18.75" x14ac:dyDescent="0.25">
      <c r="A124" s="82">
        <v>91</v>
      </c>
      <c r="B124" s="50">
        <f t="shared" ca="1" si="5"/>
        <v>8.6981411913544555</v>
      </c>
      <c r="C124" s="50">
        <f t="shared" ca="1" si="6"/>
        <v>0.12154721455707834</v>
      </c>
      <c r="D124" s="50">
        <f t="shared" ca="1" si="9"/>
        <v>0.11628859574192767</v>
      </c>
      <c r="E124" s="50" t="str">
        <f t="shared" ca="1" si="10"/>
        <v/>
      </c>
      <c r="Z124" s="1">
        <v>97</v>
      </c>
      <c r="AA124" s="1">
        <v>12.891531646251678</v>
      </c>
    </row>
    <row r="125" spans="1:27" ht="18.75" x14ac:dyDescent="0.25">
      <c r="A125" s="82">
        <v>92</v>
      </c>
      <c r="B125" s="50">
        <f t="shared" ca="1" si="5"/>
        <v>7.5342673148753256</v>
      </c>
      <c r="C125" s="50">
        <f t="shared" ca="1" si="6"/>
        <v>2.2441318856601576E-2</v>
      </c>
      <c r="D125" s="50">
        <f t="shared" ca="1" si="9"/>
        <v>9.2536067650516848E-2</v>
      </c>
      <c r="E125" s="50">
        <f t="shared" ca="1" si="10"/>
        <v>7.5342673148753256</v>
      </c>
      <c r="Z125" s="1">
        <v>98</v>
      </c>
      <c r="AA125" s="1">
        <v>6.5857849717140198</v>
      </c>
    </row>
    <row r="126" spans="1:27" ht="18.75" x14ac:dyDescent="0.25">
      <c r="A126" s="82">
        <v>93</v>
      </c>
      <c r="B126" s="50">
        <f t="shared" ca="1" si="5"/>
        <v>3.6646212346144189</v>
      </c>
      <c r="C126" s="50">
        <f t="shared" ca="1" si="6"/>
        <v>9.0886531538735993E-2</v>
      </c>
      <c r="D126" s="50">
        <f t="shared" ca="1" si="9"/>
        <v>1.3563698665600386E-2</v>
      </c>
      <c r="E126" s="50" t="str">
        <f t="shared" ca="1" si="10"/>
        <v/>
      </c>
      <c r="Z126" s="1">
        <v>99</v>
      </c>
      <c r="AA126" s="1">
        <v>7.3965801596641541</v>
      </c>
    </row>
    <row r="127" spans="1:27" ht="18.75" x14ac:dyDescent="0.25">
      <c r="A127" s="82">
        <v>94</v>
      </c>
      <c r="B127" s="50">
        <f t="shared" ca="1" si="5"/>
        <v>3.7518962194472829</v>
      </c>
      <c r="C127" s="50">
        <f t="shared" ca="1" si="6"/>
        <v>3.1086035923968126E-2</v>
      </c>
      <c r="D127" s="50">
        <f t="shared" ca="1" si="9"/>
        <v>1.534482080504659E-2</v>
      </c>
      <c r="E127" s="50" t="str">
        <f t="shared" ca="1" si="10"/>
        <v/>
      </c>
      <c r="Z127" s="1">
        <v>100</v>
      </c>
      <c r="AA127" s="1">
        <v>5.409633457660675</v>
      </c>
    </row>
    <row r="128" spans="1:27" ht="18.75" x14ac:dyDescent="0.25">
      <c r="A128" s="82">
        <v>95</v>
      </c>
      <c r="B128" s="50">
        <f t="shared" ca="1" si="5"/>
        <v>11.767662990828644</v>
      </c>
      <c r="C128" s="50">
        <f t="shared" ca="1" si="6"/>
        <v>4.1328140188202758E-2</v>
      </c>
      <c r="D128" s="50">
        <f t="shared" ca="1" si="9"/>
        <v>0.10678238794227257</v>
      </c>
      <c r="E128" s="50">
        <f t="shared" ca="1" si="10"/>
        <v>11.767662990828644</v>
      </c>
      <c r="Z128" s="1">
        <v>101</v>
      </c>
      <c r="AA128" s="1">
        <v>9.0525699257850647</v>
      </c>
    </row>
    <row r="129" spans="1:27" ht="18.75" x14ac:dyDescent="0.25">
      <c r="A129" s="82">
        <v>96</v>
      </c>
      <c r="B129" s="50">
        <f t="shared" ca="1" si="5"/>
        <v>8.6849028546370572</v>
      </c>
      <c r="C129" s="50">
        <f t="shared" ca="1" si="6"/>
        <v>6.4179769572611192E-2</v>
      </c>
      <c r="D129" s="50">
        <f t="shared" ca="1" si="9"/>
        <v>0.1160184256048379</v>
      </c>
      <c r="E129" s="50">
        <f t="shared" ca="1" si="10"/>
        <v>8.6849028546370572</v>
      </c>
      <c r="Z129" s="1">
        <v>102</v>
      </c>
      <c r="AA129" s="1">
        <v>10.177487552165985</v>
      </c>
    </row>
    <row r="130" spans="1:27" ht="18.75" x14ac:dyDescent="0.25">
      <c r="A130" s="82">
        <v>97</v>
      </c>
      <c r="B130" s="50">
        <f t="shared" ca="1" si="5"/>
        <v>10.987978348658212</v>
      </c>
      <c r="C130" s="50">
        <f t="shared" ca="1" si="6"/>
        <v>4.0219086299465495E-2</v>
      </c>
      <c r="D130" s="50">
        <f t="shared" ca="1" si="9"/>
        <v>0.12269431941513853</v>
      </c>
      <c r="E130" s="50">
        <f t="shared" ca="1" si="10"/>
        <v>10.987978348658212</v>
      </c>
      <c r="Z130" s="1">
        <v>103</v>
      </c>
      <c r="AA130" s="1">
        <v>5.907511293888092</v>
      </c>
    </row>
    <row r="131" spans="1:27" ht="18.75" x14ac:dyDescent="0.25">
      <c r="A131" s="82">
        <v>98</v>
      </c>
      <c r="B131" s="50">
        <f t="shared" ca="1" si="5"/>
        <v>11.49257028688193</v>
      </c>
      <c r="C131" s="50">
        <f t="shared" ca="1" si="6"/>
        <v>0.10467412334150045</v>
      </c>
      <c r="D131" s="50">
        <f t="shared" ca="1" si="9"/>
        <v>0.11239652475751162</v>
      </c>
      <c r="E131" s="50">
        <f t="shared" ca="1" si="10"/>
        <v>11.49257028688193</v>
      </c>
      <c r="Z131" s="1">
        <v>104</v>
      </c>
      <c r="AA131" s="1">
        <v>8.7218503355979919</v>
      </c>
    </row>
    <row r="132" spans="1:27" ht="18.75" x14ac:dyDescent="0.25">
      <c r="A132" s="82">
        <v>99</v>
      </c>
      <c r="B132" s="50">
        <f t="shared" ca="1" si="5"/>
        <v>9.6213173696555145</v>
      </c>
      <c r="C132" s="50">
        <f t="shared" ca="1" si="6"/>
        <v>0.11078694160089435</v>
      </c>
      <c r="D132" s="50">
        <f t="shared" ca="1" si="9"/>
        <v>0.13512892591133704</v>
      </c>
      <c r="E132" s="50">
        <f t="shared" ca="1" si="10"/>
        <v>9.6213173696555145</v>
      </c>
      <c r="Z132" s="1">
        <v>105</v>
      </c>
      <c r="AA132" s="1">
        <v>11.659818947315216</v>
      </c>
    </row>
    <row r="133" spans="1:27" ht="18.75" x14ac:dyDescent="0.25">
      <c r="A133" s="82">
        <v>100</v>
      </c>
      <c r="B133" s="50">
        <f t="shared" ca="1" si="5"/>
        <v>8.735417822098114</v>
      </c>
      <c r="C133" s="50">
        <f t="shared" ca="1" si="6"/>
        <v>0.1024785699839621</v>
      </c>
      <c r="D133" s="50">
        <f t="shared" ca="1" si="9"/>
        <v>0.11704934330812478</v>
      </c>
      <c r="E133" s="50">
        <f t="shared" ca="1" si="10"/>
        <v>8.735417822098114</v>
      </c>
      <c r="Z133" s="1">
        <v>106</v>
      </c>
      <c r="AA133" s="1">
        <v>10.523836553096771</v>
      </c>
    </row>
    <row r="134" spans="1:27" ht="18.75" x14ac:dyDescent="0.25">
      <c r="D134" s="50" t="s">
        <v>218</v>
      </c>
      <c r="E134" s="50">
        <f ca="1">MIN(E34:E133)</f>
        <v>4.6059918311634007</v>
      </c>
      <c r="Z134" s="1">
        <v>107</v>
      </c>
      <c r="AA134" s="1">
        <v>13.454118311405182</v>
      </c>
    </row>
    <row r="135" spans="1:27" ht="18.75" x14ac:dyDescent="0.25">
      <c r="D135" s="50" t="s">
        <v>226</v>
      </c>
      <c r="E135" s="50">
        <f ca="1">MAX(E34:E133)</f>
        <v>14.655109533761308</v>
      </c>
      <c r="Z135" s="1">
        <v>108</v>
      </c>
      <c r="AA135" s="1">
        <v>9.307771623134613</v>
      </c>
    </row>
    <row r="136" spans="1:27" ht="18.75" x14ac:dyDescent="0.25">
      <c r="D136" s="50" t="s">
        <v>62</v>
      </c>
      <c r="E136" s="50">
        <f>INT(SQRT(A133)+1)</f>
        <v>11</v>
      </c>
      <c r="Z136" s="1">
        <v>109</v>
      </c>
      <c r="AA136" s="1">
        <v>8.8919118046760559</v>
      </c>
    </row>
    <row r="137" spans="1:27" ht="18.75" x14ac:dyDescent="0.25">
      <c r="D137" s="50" t="s">
        <v>103</v>
      </c>
      <c r="E137" s="50">
        <f ca="1">(E135-E134)/(E136-1)</f>
        <v>1.0049117702597907</v>
      </c>
      <c r="Z137" s="1">
        <v>110</v>
      </c>
      <c r="AA137" s="1">
        <v>11.795243680477142</v>
      </c>
    </row>
    <row r="138" spans="1:27" ht="18.75" x14ac:dyDescent="0.25">
      <c r="E138" s="50" t="s">
        <v>229</v>
      </c>
      <c r="Z138" s="1">
        <v>111</v>
      </c>
      <c r="AA138" s="1">
        <v>11.151606738567352</v>
      </c>
    </row>
    <row r="139" spans="1:27" ht="18.75" x14ac:dyDescent="0.25">
      <c r="E139" s="50">
        <f ca="1">$E$134</f>
        <v>4.6059918311634007</v>
      </c>
      <c r="F139" s="50">
        <f t="array" aca="1" ref="F139:F149" ca="1">FREQUENCY(E34:E133,E139:E149)</f>
        <v>1</v>
      </c>
      <c r="Z139" s="1">
        <v>112</v>
      </c>
      <c r="AA139" s="1">
        <v>12.879992187023163</v>
      </c>
    </row>
    <row r="140" spans="1:27" ht="18.75" x14ac:dyDescent="0.25">
      <c r="E140" s="50">
        <f ca="1">E139+$E$137</f>
        <v>5.6109036014231917</v>
      </c>
      <c r="F140" s="50">
        <f ca="1"/>
        <v>4</v>
      </c>
      <c r="Z140" s="1">
        <v>113</v>
      </c>
      <c r="AA140" s="1">
        <v>12.058132231235504</v>
      </c>
    </row>
    <row r="141" spans="1:27" ht="18.75" x14ac:dyDescent="0.25">
      <c r="E141" s="50">
        <f t="shared" ref="E141:E149" ca="1" si="11">E140+$E$137</f>
        <v>6.6158153716829826</v>
      </c>
      <c r="F141" s="50">
        <f ca="1"/>
        <v>3</v>
      </c>
      <c r="Z141" s="1">
        <v>114</v>
      </c>
      <c r="AA141" s="1">
        <v>4.4314426779747009</v>
      </c>
    </row>
    <row r="142" spans="1:27" ht="18.75" x14ac:dyDescent="0.25">
      <c r="E142" s="50">
        <f t="shared" ca="1" si="11"/>
        <v>7.6207271419427736</v>
      </c>
      <c r="F142" s="50">
        <f ca="1"/>
        <v>6</v>
      </c>
      <c r="Z142" s="1">
        <v>115</v>
      </c>
      <c r="AA142" s="1">
        <v>10.881980717182159</v>
      </c>
    </row>
    <row r="143" spans="1:27" ht="18.75" x14ac:dyDescent="0.25">
      <c r="E143" s="50">
        <f t="shared" ca="1" si="11"/>
        <v>8.6256389122025645</v>
      </c>
      <c r="F143" s="50">
        <f ca="1"/>
        <v>7</v>
      </c>
      <c r="Z143" s="1">
        <v>116</v>
      </c>
      <c r="AA143" s="1">
        <v>9.0410304665565491</v>
      </c>
    </row>
    <row r="144" spans="1:27" ht="18.75" x14ac:dyDescent="0.25">
      <c r="E144" s="50">
        <f t="shared" ca="1" si="11"/>
        <v>9.6305506824623546</v>
      </c>
      <c r="F144" s="50">
        <f ca="1"/>
        <v>11</v>
      </c>
      <c r="Z144" s="1">
        <v>117</v>
      </c>
      <c r="AA144" s="1">
        <v>10.37857049703598</v>
      </c>
    </row>
    <row r="145" spans="5:27" ht="18.75" x14ac:dyDescent="0.25">
      <c r="E145" s="50">
        <f t="shared" ca="1" si="11"/>
        <v>10.635462452722145</v>
      </c>
      <c r="F145" s="50">
        <f ca="1"/>
        <v>5</v>
      </c>
      <c r="Z145" s="1">
        <v>118</v>
      </c>
      <c r="AA145" s="1">
        <v>8.9436203837394714</v>
      </c>
    </row>
    <row r="146" spans="5:27" ht="18.75" x14ac:dyDescent="0.25">
      <c r="E146" s="50">
        <f t="shared" ca="1" si="11"/>
        <v>11.640374222981935</v>
      </c>
      <c r="F146" s="50">
        <f ca="1"/>
        <v>4</v>
      </c>
      <c r="Z146" s="1">
        <v>119</v>
      </c>
      <c r="AA146" s="1">
        <v>6.677187979221344</v>
      </c>
    </row>
    <row r="147" spans="5:27" ht="18.75" x14ac:dyDescent="0.25">
      <c r="E147" s="50">
        <f t="shared" ca="1" si="11"/>
        <v>12.645285993241725</v>
      </c>
      <c r="F147" s="50">
        <f ca="1"/>
        <v>5</v>
      </c>
      <c r="Z147" s="1">
        <v>120</v>
      </c>
      <c r="AA147" s="1">
        <v>11.52729743719101</v>
      </c>
    </row>
    <row r="148" spans="5:27" ht="18.75" x14ac:dyDescent="0.25">
      <c r="E148" s="50">
        <f t="shared" ca="1" si="11"/>
        <v>13.650197763501515</v>
      </c>
      <c r="F148" s="50">
        <f ca="1"/>
        <v>2</v>
      </c>
      <c r="Z148" s="1">
        <v>121</v>
      </c>
      <c r="AA148" s="1">
        <v>8.4224079251289368</v>
      </c>
    </row>
    <row r="149" spans="5:27" ht="18.75" x14ac:dyDescent="0.25">
      <c r="E149" s="50">
        <f t="shared" ca="1" si="11"/>
        <v>14.655109533761305</v>
      </c>
      <c r="F149" s="50">
        <f ca="1"/>
        <v>0</v>
      </c>
      <c r="Z149" s="1">
        <v>122</v>
      </c>
      <c r="AA149" s="1">
        <v>6.559090793132782</v>
      </c>
    </row>
    <row r="150" spans="5:27" ht="18.75" x14ac:dyDescent="0.25">
      <c r="E150" s="50"/>
      <c r="Z150" s="1">
        <v>123</v>
      </c>
      <c r="AA150" s="1">
        <v>10.694372713565826</v>
      </c>
    </row>
    <row r="151" spans="5:27" x14ac:dyDescent="0.25">
      <c r="Z151" s="1">
        <v>124</v>
      </c>
      <c r="AA151" s="1">
        <v>8.4856205582618713</v>
      </c>
    </row>
    <row r="152" spans="5:27" x14ac:dyDescent="0.25">
      <c r="Z152" s="1">
        <v>125</v>
      </c>
      <c r="AA152" s="1">
        <v>11.858931005001068</v>
      </c>
    </row>
    <row r="153" spans="5:27" x14ac:dyDescent="0.25">
      <c r="Z153" s="1">
        <v>126</v>
      </c>
      <c r="AA153" s="1">
        <v>8.2616960406303406</v>
      </c>
    </row>
    <row r="154" spans="5:27" x14ac:dyDescent="0.25">
      <c r="Z154" s="1">
        <v>127</v>
      </c>
      <c r="AA154" s="1">
        <v>13.660917222499847</v>
      </c>
    </row>
    <row r="155" spans="5:27" x14ac:dyDescent="0.25">
      <c r="Z155" s="1">
        <v>128</v>
      </c>
      <c r="AA155" s="1">
        <v>12.59179812669754</v>
      </c>
    </row>
    <row r="156" spans="5:27" x14ac:dyDescent="0.25">
      <c r="Z156" s="1">
        <v>129</v>
      </c>
      <c r="AA156" s="1">
        <v>10.839840710163116</v>
      </c>
    </row>
    <row r="157" spans="5:27" x14ac:dyDescent="0.25">
      <c r="Z157" s="1">
        <v>130</v>
      </c>
      <c r="AA157" s="1">
        <v>12.583380877971649</v>
      </c>
    </row>
    <row r="158" spans="5:27" x14ac:dyDescent="0.25">
      <c r="Z158" s="1">
        <v>131</v>
      </c>
      <c r="AA158" s="1">
        <v>6.2331377863883972</v>
      </c>
    </row>
    <row r="159" spans="5:27" x14ac:dyDescent="0.25">
      <c r="Z159" s="1">
        <v>132</v>
      </c>
      <c r="AA159" s="1">
        <v>10.187786519527435</v>
      </c>
    </row>
    <row r="160" spans="5:27" x14ac:dyDescent="0.25">
      <c r="Z160" s="1">
        <v>133</v>
      </c>
      <c r="AA160" s="1">
        <v>11.122211277484894</v>
      </c>
    </row>
    <row r="161" spans="26:27" x14ac:dyDescent="0.25">
      <c r="Z161" s="1">
        <v>134</v>
      </c>
      <c r="AA161" s="1">
        <v>6.7755120396614075</v>
      </c>
    </row>
    <row r="162" spans="26:27" x14ac:dyDescent="0.25">
      <c r="Z162" s="1">
        <v>135</v>
      </c>
      <c r="AA162" s="1">
        <v>9.8693367838859558</v>
      </c>
    </row>
    <row r="163" spans="26:27" x14ac:dyDescent="0.25">
      <c r="Z163" s="1">
        <v>136</v>
      </c>
      <c r="AA163" s="1">
        <v>13.119017660617828</v>
      </c>
    </row>
    <row r="164" spans="26:27" x14ac:dyDescent="0.25">
      <c r="Z164" s="1">
        <v>137</v>
      </c>
      <c r="AA164" s="1">
        <v>12.453013837337494</v>
      </c>
    </row>
    <row r="165" spans="26:27" x14ac:dyDescent="0.25">
      <c r="Z165" s="1">
        <v>138</v>
      </c>
      <c r="AA165" s="1">
        <v>11.910639584064484</v>
      </c>
    </row>
    <row r="166" spans="26:27" x14ac:dyDescent="0.25">
      <c r="Z166" s="1">
        <v>139</v>
      </c>
      <c r="AA166" s="1">
        <v>7.4848071932792664</v>
      </c>
    </row>
    <row r="167" spans="26:27" x14ac:dyDescent="0.25">
      <c r="Z167" s="1">
        <v>140</v>
      </c>
      <c r="AA167" s="1">
        <v>9.3842034935951233</v>
      </c>
    </row>
    <row r="168" spans="26:27" x14ac:dyDescent="0.25">
      <c r="Z168" s="1">
        <v>141</v>
      </c>
      <c r="AA168" s="1">
        <v>5.4108031392097473</v>
      </c>
    </row>
    <row r="169" spans="26:27" x14ac:dyDescent="0.25">
      <c r="Z169" s="1">
        <v>142</v>
      </c>
      <c r="AA169" s="1">
        <v>7.6091671586036682</v>
      </c>
    </row>
    <row r="170" spans="26:27" x14ac:dyDescent="0.25">
      <c r="Z170" s="1">
        <v>143</v>
      </c>
      <c r="AA170" s="1">
        <v>8.3877357840538025</v>
      </c>
    </row>
    <row r="171" spans="26:27" x14ac:dyDescent="0.25">
      <c r="Z171" s="1">
        <v>144</v>
      </c>
      <c r="AA171" s="1">
        <v>9.322160542011261</v>
      </c>
    </row>
    <row r="172" spans="26:27" x14ac:dyDescent="0.25">
      <c r="Z172" s="1">
        <v>145</v>
      </c>
      <c r="AA172" s="1">
        <v>9.472484290599823</v>
      </c>
    </row>
    <row r="173" spans="26:27" x14ac:dyDescent="0.25">
      <c r="Z173" s="1">
        <v>146</v>
      </c>
      <c r="AA173" s="1">
        <v>7.2060518860816956</v>
      </c>
    </row>
    <row r="174" spans="26:27" x14ac:dyDescent="0.25">
      <c r="Z174" s="1">
        <v>147</v>
      </c>
      <c r="AA174" s="1">
        <v>12.023934781551361</v>
      </c>
    </row>
    <row r="175" spans="26:27" x14ac:dyDescent="0.25">
      <c r="Z175" s="1">
        <v>148</v>
      </c>
      <c r="AA175" s="1">
        <v>5.9976738095283508</v>
      </c>
    </row>
    <row r="176" spans="26:27" x14ac:dyDescent="0.25">
      <c r="Z176" s="1">
        <v>149</v>
      </c>
      <c r="AA176" s="1">
        <v>7.0879546999931335</v>
      </c>
    </row>
    <row r="177" spans="26:27" x14ac:dyDescent="0.25">
      <c r="Z177" s="1">
        <v>150</v>
      </c>
      <c r="AA177" s="1">
        <v>13.17266172170639</v>
      </c>
    </row>
    <row r="178" spans="26:27" x14ac:dyDescent="0.25">
      <c r="Z178" s="1">
        <v>151</v>
      </c>
      <c r="AA178" s="1">
        <v>8.6799660325050354</v>
      </c>
    </row>
    <row r="179" spans="26:27" x14ac:dyDescent="0.25">
      <c r="Z179" s="1">
        <v>152</v>
      </c>
      <c r="AA179" s="1">
        <v>6.2800443768501282</v>
      </c>
    </row>
    <row r="180" spans="26:27" x14ac:dyDescent="0.25">
      <c r="Z180" s="1">
        <v>153</v>
      </c>
      <c r="AA180" s="1">
        <v>9.9552074074745178</v>
      </c>
    </row>
    <row r="181" spans="26:27" x14ac:dyDescent="0.25">
      <c r="Z181" s="1">
        <v>154</v>
      </c>
      <c r="AA181" s="1">
        <v>5.808860719203949</v>
      </c>
    </row>
    <row r="182" spans="26:27" x14ac:dyDescent="0.25">
      <c r="Z182" s="1">
        <v>155</v>
      </c>
      <c r="AA182" s="1">
        <v>12.786143600940704</v>
      </c>
    </row>
    <row r="183" spans="26:27" x14ac:dyDescent="0.25">
      <c r="Z183" s="1">
        <v>156</v>
      </c>
      <c r="AA183" s="1">
        <v>4.8799683451652527</v>
      </c>
    </row>
    <row r="184" spans="26:27" x14ac:dyDescent="0.25">
      <c r="Z184" s="1">
        <v>157</v>
      </c>
      <c r="AA184" s="1">
        <v>11.179926931858063</v>
      </c>
    </row>
    <row r="185" spans="26:27" x14ac:dyDescent="0.25">
      <c r="Z185" s="1">
        <v>158</v>
      </c>
      <c r="AA185" s="1">
        <v>10.513923108577728</v>
      </c>
    </row>
    <row r="186" spans="26:27" x14ac:dyDescent="0.25">
      <c r="Z186" s="1">
        <v>159</v>
      </c>
      <c r="AA186" s="1">
        <v>9.971548855304718</v>
      </c>
    </row>
    <row r="187" spans="26:27" x14ac:dyDescent="0.25">
      <c r="Z187" s="1">
        <v>160</v>
      </c>
      <c r="AA187" s="1">
        <v>5.5457164645195007</v>
      </c>
    </row>
    <row r="188" spans="26:27" x14ac:dyDescent="0.25">
      <c r="Z188" s="1">
        <v>161</v>
      </c>
      <c r="AA188" s="1">
        <v>11.630423486232758</v>
      </c>
    </row>
    <row r="189" spans="26:27" x14ac:dyDescent="0.25">
      <c r="Z189" s="1">
        <v>162</v>
      </c>
      <c r="AA189" s="1">
        <v>12.104729354381561</v>
      </c>
    </row>
    <row r="190" spans="26:27" x14ac:dyDescent="0.25">
      <c r="Z190" s="1">
        <v>163</v>
      </c>
      <c r="AA190" s="1">
        <v>5.7989826798439026</v>
      </c>
    </row>
    <row r="191" spans="26:27" x14ac:dyDescent="0.25">
      <c r="Z191" s="1">
        <v>164</v>
      </c>
      <c r="AA191" s="1">
        <v>6.5775513052940369</v>
      </c>
    </row>
    <row r="192" spans="26:27" x14ac:dyDescent="0.25">
      <c r="Z192" s="1">
        <v>165</v>
      </c>
      <c r="AA192" s="1">
        <v>8.4964296221733093</v>
      </c>
    </row>
    <row r="193" spans="26:27" x14ac:dyDescent="0.25">
      <c r="Z193" s="1">
        <v>166</v>
      </c>
      <c r="AA193" s="1">
        <v>8.2657676339149475</v>
      </c>
    </row>
    <row r="194" spans="26:27" x14ac:dyDescent="0.25">
      <c r="Z194" s="1">
        <v>167</v>
      </c>
      <c r="AA194" s="1">
        <v>9.9051602482795715</v>
      </c>
    </row>
    <row r="195" spans="26:27" x14ac:dyDescent="0.25">
      <c r="Z195" s="1">
        <v>168</v>
      </c>
      <c r="AA195" s="1">
        <v>9.5087824463844299</v>
      </c>
    </row>
    <row r="196" spans="26:27" x14ac:dyDescent="0.25">
      <c r="Z196" s="1">
        <v>169</v>
      </c>
      <c r="AA196" s="1">
        <v>8.8427786231040955</v>
      </c>
    </row>
    <row r="197" spans="26:27" x14ac:dyDescent="0.25">
      <c r="Z197" s="1">
        <v>170</v>
      </c>
      <c r="AA197" s="1">
        <v>9.0181167721748352</v>
      </c>
    </row>
    <row r="198" spans="26:27" x14ac:dyDescent="0.25">
      <c r="Z198" s="1">
        <v>171</v>
      </c>
      <c r="AA198" s="1">
        <v>11.362477242946625</v>
      </c>
    </row>
    <row r="199" spans="26:27" x14ac:dyDescent="0.25">
      <c r="Z199" s="1">
        <v>172</v>
      </c>
      <c r="AA199" s="1">
        <v>11.804556548595428</v>
      </c>
    </row>
    <row r="200" spans="26:27" x14ac:dyDescent="0.25">
      <c r="Z200" s="1">
        <v>173</v>
      </c>
      <c r="AA200" s="1">
        <v>12.078509867191315</v>
      </c>
    </row>
    <row r="201" spans="26:27" x14ac:dyDescent="0.25">
      <c r="Z201" s="1">
        <v>174</v>
      </c>
      <c r="AA201" s="1">
        <v>8.1051095128059387</v>
      </c>
    </row>
    <row r="202" spans="26:27" x14ac:dyDescent="0.25">
      <c r="Z202" s="1">
        <v>175</v>
      </c>
      <c r="AA202" s="1">
        <v>11.198934257030487</v>
      </c>
    </row>
    <row r="203" spans="26:27" x14ac:dyDescent="0.25">
      <c r="Z203" s="1">
        <v>176</v>
      </c>
      <c r="AA203" s="1">
        <v>7.0427278876304626</v>
      </c>
    </row>
    <row r="204" spans="26:27" x14ac:dyDescent="0.25">
      <c r="Z204" s="1">
        <v>177</v>
      </c>
      <c r="AA204" s="1">
        <v>12.016466915607452</v>
      </c>
    </row>
    <row r="205" spans="26:27" x14ac:dyDescent="0.25">
      <c r="Z205" s="1">
        <v>178</v>
      </c>
      <c r="AA205" s="1">
        <v>13.106747806072235</v>
      </c>
    </row>
    <row r="206" spans="26:27" x14ac:dyDescent="0.25">
      <c r="Z206" s="1">
        <v>179</v>
      </c>
      <c r="AA206" s="1">
        <v>14.320658266544342</v>
      </c>
    </row>
    <row r="207" spans="26:27" x14ac:dyDescent="0.25">
      <c r="Z207" s="1">
        <v>180</v>
      </c>
      <c r="AA207" s="1">
        <v>11.618884027004242</v>
      </c>
    </row>
    <row r="208" spans="26:27" x14ac:dyDescent="0.25">
      <c r="Z208" s="1">
        <v>181</v>
      </c>
      <c r="AA208" s="1">
        <v>9.0729659199714661</v>
      </c>
    </row>
    <row r="209" spans="26:27" x14ac:dyDescent="0.25">
      <c r="Z209" s="1">
        <v>182</v>
      </c>
      <c r="AA209" s="1">
        <v>8.6224693655967712</v>
      </c>
    </row>
    <row r="210" spans="26:27" x14ac:dyDescent="0.25">
      <c r="Z210" s="1">
        <v>183</v>
      </c>
      <c r="AA210" s="1">
        <v>11.681657373905182</v>
      </c>
    </row>
    <row r="211" spans="26:27" x14ac:dyDescent="0.25">
      <c r="Z211" s="1">
        <v>184</v>
      </c>
      <c r="AA211" s="1">
        <v>7.535310685634613</v>
      </c>
    </row>
    <row r="212" spans="26:27" x14ac:dyDescent="0.25">
      <c r="Z212" s="1">
        <v>185</v>
      </c>
      <c r="AA212" s="1">
        <v>10.003300726413727</v>
      </c>
    </row>
    <row r="213" spans="26:27" x14ac:dyDescent="0.25">
      <c r="Z213" s="1">
        <v>186</v>
      </c>
      <c r="AA213" s="1">
        <v>9.3372969031333923</v>
      </c>
    </row>
    <row r="214" spans="26:27" x14ac:dyDescent="0.25">
      <c r="Z214" s="1">
        <v>187</v>
      </c>
      <c r="AA214" s="1">
        <v>11.74852067232132</v>
      </c>
    </row>
    <row r="215" spans="26:27" x14ac:dyDescent="0.25">
      <c r="Z215" s="1">
        <v>188</v>
      </c>
      <c r="AA215" s="1">
        <v>7.3226882815361023</v>
      </c>
    </row>
    <row r="216" spans="26:27" x14ac:dyDescent="0.25">
      <c r="Z216" s="1">
        <v>189</v>
      </c>
      <c r="AA216" s="1">
        <v>9.6001854538917542</v>
      </c>
    </row>
    <row r="217" spans="26:27" x14ac:dyDescent="0.25">
      <c r="Z217" s="1">
        <v>190</v>
      </c>
      <c r="AA217" s="1">
        <v>6.8192780613899231</v>
      </c>
    </row>
    <row r="218" spans="26:27" x14ac:dyDescent="0.25">
      <c r="Z218" s="1">
        <v>191</v>
      </c>
      <c r="AA218" s="1">
        <v>4.348147451877594</v>
      </c>
    </row>
    <row r="219" spans="26:27" x14ac:dyDescent="0.25">
      <c r="Z219" s="1">
        <v>192</v>
      </c>
      <c r="AA219" s="1">
        <v>14.68214362859726</v>
      </c>
    </row>
    <row r="220" spans="26:27" x14ac:dyDescent="0.25">
      <c r="Z220" s="1">
        <v>193</v>
      </c>
      <c r="AA220" s="1">
        <v>6.0611408352851868</v>
      </c>
    </row>
    <row r="221" spans="26:27" x14ac:dyDescent="0.25">
      <c r="Z221" s="1">
        <v>194</v>
      </c>
      <c r="AA221" s="1">
        <v>10.799890577793121</v>
      </c>
    </row>
    <row r="222" spans="26:27" x14ac:dyDescent="0.25">
      <c r="Z222" s="1">
        <v>195</v>
      </c>
      <c r="AA222" s="1">
        <v>8.6893143057823181</v>
      </c>
    </row>
    <row r="223" spans="26:27" x14ac:dyDescent="0.25">
      <c r="Z223" s="1">
        <v>196</v>
      </c>
      <c r="AA223" s="1">
        <v>9.6237390637397766</v>
      </c>
    </row>
    <row r="224" spans="26:27" x14ac:dyDescent="0.25">
      <c r="Z224" s="1">
        <v>197</v>
      </c>
      <c r="AA224" s="1">
        <v>10.491300523281097</v>
      </c>
    </row>
    <row r="225" spans="26:28" x14ac:dyDescent="0.25">
      <c r="Z225" s="1">
        <v>198</v>
      </c>
      <c r="AA225" s="1">
        <v>8.3708645701408386</v>
      </c>
    </row>
    <row r="226" spans="26:28" x14ac:dyDescent="0.25">
      <c r="Z226" s="1">
        <v>199</v>
      </c>
      <c r="AA226" s="1">
        <v>11.620545446872711</v>
      </c>
    </row>
    <row r="227" spans="26:28" x14ac:dyDescent="0.25">
      <c r="Z227" s="1">
        <v>200</v>
      </c>
      <c r="AA227" s="1">
        <v>6.5147596001625061</v>
      </c>
    </row>
    <row r="228" spans="26:28" ht="18.75" x14ac:dyDescent="0.25">
      <c r="Z228" s="50" t="s">
        <v>317</v>
      </c>
      <c r="AA228" s="50">
        <f>AVERAGE(AA28:AA227)</f>
        <v>9.4988552200794221</v>
      </c>
    </row>
    <row r="229" spans="26:28" ht="18.75" x14ac:dyDescent="0.25">
      <c r="Z229" s="50" t="s">
        <v>318</v>
      </c>
      <c r="AA229" s="50">
        <f>_xlfn.VAR.S(AA28:AA227)</f>
        <v>6.1570669988437139</v>
      </c>
    </row>
    <row r="230" spans="26:28" ht="18.75" x14ac:dyDescent="0.25">
      <c r="Z230" s="50" t="s">
        <v>218</v>
      </c>
      <c r="AA230" s="50">
        <f>MIN(AA128:AA227)</f>
        <v>4.348147451877594</v>
      </c>
    </row>
    <row r="231" spans="26:28" ht="18.75" x14ac:dyDescent="0.25">
      <c r="Z231" s="50" t="s">
        <v>226</v>
      </c>
      <c r="AA231" s="50">
        <f>MAX(AA128:AA227)</f>
        <v>14.68214362859726</v>
      </c>
    </row>
    <row r="232" spans="26:28" ht="18.75" x14ac:dyDescent="0.25">
      <c r="Z232" s="50" t="s">
        <v>62</v>
      </c>
      <c r="AA232" s="50">
        <f>INT(SQRT(Z227)+1)</f>
        <v>15</v>
      </c>
    </row>
    <row r="233" spans="26:28" ht="18.75" x14ac:dyDescent="0.25">
      <c r="Z233" s="50" t="s">
        <v>103</v>
      </c>
      <c r="AA233" s="50">
        <f>(AA231-AA230)/(AA232-1)</f>
        <v>0.73814258405140465</v>
      </c>
    </row>
    <row r="234" spans="26:28" ht="18.75" x14ac:dyDescent="0.25">
      <c r="AA234" s="50" t="s">
        <v>229</v>
      </c>
      <c r="AB234" t="s">
        <v>319</v>
      </c>
    </row>
    <row r="235" spans="26:28" ht="18.75" x14ac:dyDescent="0.25">
      <c r="AA235" s="50">
        <f>$AA$230</f>
        <v>4.348147451877594</v>
      </c>
      <c r="AB235" s="50">
        <f t="array" ref="AB235:AB250">FREQUENCY(AA28:AA227,AA236:AA249)</f>
        <v>6</v>
      </c>
    </row>
    <row r="236" spans="26:28" ht="18.75" x14ac:dyDescent="0.25">
      <c r="AA236" s="50">
        <f t="shared" ref="AA236:AA249" si="12">AA235+$AA$233</f>
        <v>5.0862900359289984</v>
      </c>
      <c r="AB236" s="50">
        <v>9</v>
      </c>
    </row>
    <row r="237" spans="26:28" ht="18.75" x14ac:dyDescent="0.25">
      <c r="AA237" s="50">
        <f t="shared" si="12"/>
        <v>5.8244326199804028</v>
      </c>
      <c r="AB237" s="50">
        <v>15</v>
      </c>
    </row>
    <row r="238" spans="26:28" ht="18.75" x14ac:dyDescent="0.25">
      <c r="AA238" s="50">
        <f t="shared" si="12"/>
        <v>6.5625752040318073</v>
      </c>
      <c r="AB238" s="50">
        <v>15</v>
      </c>
    </row>
    <row r="239" spans="26:28" ht="18.75" x14ac:dyDescent="0.25">
      <c r="AA239" s="50">
        <f t="shared" si="12"/>
        <v>7.3007177880832117</v>
      </c>
      <c r="AB239" s="50">
        <v>12</v>
      </c>
    </row>
    <row r="240" spans="26:28" ht="18.75" x14ac:dyDescent="0.25">
      <c r="AA240" s="50">
        <f t="shared" si="12"/>
        <v>8.0388603721346161</v>
      </c>
      <c r="AB240" s="50">
        <v>19</v>
      </c>
    </row>
    <row r="241" spans="27:28" ht="18.75" x14ac:dyDescent="0.25">
      <c r="AA241" s="50">
        <f t="shared" si="12"/>
        <v>8.7770029561860206</v>
      </c>
      <c r="AB241" s="50">
        <v>29</v>
      </c>
    </row>
    <row r="242" spans="27:28" ht="18.75" x14ac:dyDescent="0.25">
      <c r="AA242" s="50">
        <f t="shared" si="12"/>
        <v>9.515145540237425</v>
      </c>
      <c r="AB242" s="50">
        <v>16</v>
      </c>
    </row>
    <row r="243" spans="27:28" ht="18.75" x14ac:dyDescent="0.25">
      <c r="AA243" s="50">
        <f t="shared" si="12"/>
        <v>10.253288124288829</v>
      </c>
      <c r="AB243" s="50">
        <v>20</v>
      </c>
    </row>
    <row r="244" spans="27:28" ht="18.75" x14ac:dyDescent="0.25">
      <c r="AA244" s="50">
        <f t="shared" si="12"/>
        <v>10.991430708340234</v>
      </c>
      <c r="AB244" s="50">
        <v>15</v>
      </c>
    </row>
    <row r="245" spans="27:28" ht="18.75" x14ac:dyDescent="0.25">
      <c r="AA245" s="50">
        <f t="shared" si="12"/>
        <v>11.729573292391638</v>
      </c>
      <c r="AB245" s="50">
        <v>18</v>
      </c>
    </row>
    <row r="246" spans="27:28" ht="18.75" x14ac:dyDescent="0.25">
      <c r="AA246" s="50">
        <f t="shared" si="12"/>
        <v>12.467715876443043</v>
      </c>
      <c r="AB246" s="50">
        <v>12</v>
      </c>
    </row>
    <row r="247" spans="27:28" ht="18.75" x14ac:dyDescent="0.25">
      <c r="AA247" s="50">
        <f t="shared" si="12"/>
        <v>13.205858460494447</v>
      </c>
      <c r="AB247" s="50">
        <v>8</v>
      </c>
    </row>
    <row r="248" spans="27:28" ht="18.75" x14ac:dyDescent="0.25">
      <c r="AA248" s="50">
        <f t="shared" si="12"/>
        <v>13.944001044545852</v>
      </c>
      <c r="AB248" s="50">
        <v>4</v>
      </c>
    </row>
    <row r="249" spans="27:28" ht="18.75" x14ac:dyDescent="0.25">
      <c r="AA249" s="50">
        <f t="shared" si="12"/>
        <v>14.682143628597256</v>
      </c>
      <c r="AB249" s="50">
        <v>2</v>
      </c>
    </row>
    <row r="250" spans="27:28" ht="18.75" x14ac:dyDescent="0.25">
      <c r="AA250" s="50"/>
      <c r="AB250" s="50" t="e">
        <v>#N/A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5" r:id="rId4" name="CommandButton3">
          <controlPr defaultSize="0" autoLine="0" r:id="rId5">
            <anchor moveWithCells="1">
              <from>
                <xdr:col>29</xdr:col>
                <xdr:colOff>571500</xdr:colOff>
                <xdr:row>227</xdr:row>
                <xdr:rowOff>38100</xdr:rowOff>
              </from>
              <to>
                <xdr:col>31</xdr:col>
                <xdr:colOff>266700</xdr:colOff>
                <xdr:row>229</xdr:row>
                <xdr:rowOff>219075</xdr:rowOff>
              </to>
            </anchor>
          </controlPr>
        </control>
      </mc:Choice>
      <mc:Fallback>
        <control shapeId="20485" r:id="rId4" name="CommandButton3"/>
      </mc:Fallback>
    </mc:AlternateContent>
    <mc:AlternateContent xmlns:mc="http://schemas.openxmlformats.org/markup-compatibility/2006">
      <mc:Choice Requires="x14">
        <control shapeId="20484" r:id="rId6" name="CommandButton2">
          <controlPr defaultSize="0" autoLine="0" r:id="rId7">
            <anchor moveWithCells="1">
              <from>
                <xdr:col>29</xdr:col>
                <xdr:colOff>66675</xdr:colOff>
                <xdr:row>25</xdr:row>
                <xdr:rowOff>228600</xdr:rowOff>
              </from>
              <to>
                <xdr:col>30</xdr:col>
                <xdr:colOff>276225</xdr:colOff>
                <xdr:row>28</xdr:row>
                <xdr:rowOff>104775</xdr:rowOff>
              </to>
            </anchor>
          </controlPr>
        </control>
      </mc:Choice>
      <mc:Fallback>
        <control shapeId="20484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12</xdr:col>
                <xdr:colOff>0</xdr:colOff>
                <xdr:row>36</xdr:row>
                <xdr:rowOff>161925</xdr:rowOff>
              </from>
              <to>
                <xdr:col>13</xdr:col>
                <xdr:colOff>438150</xdr:colOff>
                <xdr:row>39</xdr:row>
                <xdr:rowOff>171450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A1:AD467"/>
  <sheetViews>
    <sheetView topLeftCell="A440" workbookViewId="0">
      <selection activeCell="D443" sqref="D443"/>
    </sheetView>
  </sheetViews>
  <sheetFormatPr defaultRowHeight="15" x14ac:dyDescent="0.25"/>
  <sheetData>
    <row r="1" spans="1:30" ht="15.75" customHeight="1" x14ac:dyDescent="0.3">
      <c r="B1" s="86" t="s">
        <v>236</v>
      </c>
    </row>
    <row r="2" spans="1:30" ht="18.75" x14ac:dyDescent="0.3">
      <c r="A2" s="44" t="s">
        <v>239</v>
      </c>
    </row>
    <row r="3" spans="1:30" x14ac:dyDescent="0.25">
      <c r="R3">
        <v>1</v>
      </c>
      <c r="S3">
        <v>2</v>
      </c>
      <c r="T3">
        <v>3</v>
      </c>
      <c r="U3">
        <v>4</v>
      </c>
      <c r="V3">
        <v>5</v>
      </c>
      <c r="W3">
        <v>6</v>
      </c>
      <c r="X3">
        <v>7</v>
      </c>
      <c r="Y3">
        <v>8</v>
      </c>
      <c r="Z3">
        <v>9</v>
      </c>
      <c r="AA3">
        <v>10</v>
      </c>
      <c r="AB3">
        <v>11</v>
      </c>
      <c r="AC3">
        <v>12</v>
      </c>
    </row>
    <row r="4" spans="1:30" x14ac:dyDescent="0.25">
      <c r="A4" s="62" t="s">
        <v>3</v>
      </c>
      <c r="B4" s="1">
        <v>1</v>
      </c>
      <c r="C4" s="1">
        <v>2</v>
      </c>
      <c r="D4" s="1">
        <v>3</v>
      </c>
      <c r="E4" s="1">
        <v>4</v>
      </c>
      <c r="F4" s="1">
        <v>5</v>
      </c>
      <c r="G4" s="1">
        <v>6</v>
      </c>
      <c r="H4" s="1">
        <v>7</v>
      </c>
      <c r="I4" s="1">
        <v>8</v>
      </c>
      <c r="J4" s="1">
        <v>9</v>
      </c>
      <c r="K4" s="1">
        <v>10</v>
      </c>
      <c r="L4" s="1">
        <v>11</v>
      </c>
      <c r="M4" s="1">
        <v>12</v>
      </c>
      <c r="N4" s="62" t="s">
        <v>207</v>
      </c>
      <c r="R4">
        <f ca="1">RAND()</f>
        <v>0.24955870593269802</v>
      </c>
      <c r="S4">
        <f t="shared" ref="S4:AC14" ca="1" si="0">RAND()</f>
        <v>0.80772584913095558</v>
      </c>
      <c r="T4">
        <f t="shared" ca="1" si="0"/>
        <v>0.15900830610186834</v>
      </c>
      <c r="U4">
        <f t="shared" ca="1" si="0"/>
        <v>0.27841650303569987</v>
      </c>
      <c r="V4">
        <f t="shared" ca="1" si="0"/>
        <v>1.7011079438216226E-2</v>
      </c>
      <c r="W4">
        <f t="shared" ca="1" si="0"/>
        <v>0.58306149978158039</v>
      </c>
      <c r="X4">
        <f t="shared" ca="1" si="0"/>
        <v>0.87786631428230288</v>
      </c>
      <c r="Y4">
        <f t="shared" ca="1" si="0"/>
        <v>9.5419453613202254E-2</v>
      </c>
      <c r="Z4">
        <f t="shared" ca="1" si="0"/>
        <v>0.20402520961189186</v>
      </c>
      <c r="AA4">
        <f t="shared" ca="1" si="0"/>
        <v>0.40555332682555401</v>
      </c>
      <c r="AB4">
        <f t="shared" ca="1" si="0"/>
        <v>0.41956539094180711</v>
      </c>
      <c r="AC4">
        <f t="shared" ca="1" si="0"/>
        <v>0.31839985316327668</v>
      </c>
      <c r="AD4">
        <f ca="1">SUM(R4:AC4)-6</f>
        <v>-1.5843885081409468</v>
      </c>
    </row>
    <row r="5" spans="1:30" x14ac:dyDescent="0.25">
      <c r="A5" s="1">
        <v>1</v>
      </c>
      <c r="B5" s="96">
        <f ca="1">RAND()</f>
        <v>0.54882457948473995</v>
      </c>
      <c r="C5" s="97">
        <f t="shared" ref="C5:M20" ca="1" si="1">RAND()</f>
        <v>0.19801755401693222</v>
      </c>
      <c r="D5" s="97">
        <f t="shared" ca="1" si="1"/>
        <v>0.62961977984465145</v>
      </c>
      <c r="E5" s="97">
        <f t="shared" ca="1" si="1"/>
        <v>0.41030418026516291</v>
      </c>
      <c r="F5" s="97">
        <f t="shared" ca="1" si="1"/>
        <v>0.58395208970062618</v>
      </c>
      <c r="G5" s="97">
        <f t="shared" ca="1" si="1"/>
        <v>0.90835713196292656</v>
      </c>
      <c r="H5" s="97">
        <f t="shared" ca="1" si="1"/>
        <v>0.73748712602084854</v>
      </c>
      <c r="I5" s="97">
        <f t="shared" ca="1" si="1"/>
        <v>0.14499216430105644</v>
      </c>
      <c r="J5" s="97">
        <f t="shared" ca="1" si="1"/>
        <v>0.742898398186155</v>
      </c>
      <c r="K5" s="97">
        <f t="shared" ca="1" si="1"/>
        <v>0.1073502993072537</v>
      </c>
      <c r="L5" s="97">
        <f t="shared" ca="1" si="1"/>
        <v>0.1417448338817946</v>
      </c>
      <c r="M5" s="97">
        <f t="shared" ca="1" si="1"/>
        <v>0.32121260358130577</v>
      </c>
      <c r="N5" s="62">
        <f ca="1">SUM(B5:M5)-6</f>
        <v>-0.52523925944654692</v>
      </c>
      <c r="R5">
        <f t="shared" ref="R5:R14" ca="1" si="2">RAND()</f>
        <v>0.55483525243251963</v>
      </c>
      <c r="S5">
        <f t="shared" ca="1" si="0"/>
        <v>0.93127359765773621</v>
      </c>
      <c r="T5">
        <f t="shared" ca="1" si="0"/>
        <v>0.48054461833088502</v>
      </c>
      <c r="U5">
        <f t="shared" ca="1" si="0"/>
        <v>0.76109212918245184</v>
      </c>
      <c r="V5">
        <f t="shared" ca="1" si="0"/>
        <v>0.71118936294198476</v>
      </c>
      <c r="W5">
        <f t="shared" ca="1" si="0"/>
        <v>9.7004253040308241E-2</v>
      </c>
      <c r="X5">
        <f t="shared" ca="1" si="0"/>
        <v>0.80780964153884771</v>
      </c>
      <c r="Y5">
        <f t="shared" ca="1" si="0"/>
        <v>0.2876518319178224</v>
      </c>
      <c r="Z5">
        <f t="shared" ca="1" si="0"/>
        <v>0.49205250661606237</v>
      </c>
      <c r="AA5">
        <f t="shared" ca="1" si="0"/>
        <v>0.58507497168111844</v>
      </c>
      <c r="AB5">
        <f t="shared" ca="1" si="0"/>
        <v>0.44920939404405846</v>
      </c>
      <c r="AC5">
        <f t="shared" ca="1" si="0"/>
        <v>0.71929892224900349</v>
      </c>
      <c r="AD5">
        <f t="shared" ref="AD5:AD14" ca="1" si="3">SUM(R5:AC5)-6</f>
        <v>0.87703648163279802</v>
      </c>
    </row>
    <row r="6" spans="1:30" x14ac:dyDescent="0.25">
      <c r="A6" s="1">
        <v>2</v>
      </c>
      <c r="B6" s="93">
        <f t="shared" ref="B6:M37" ca="1" si="4">RAND()</f>
        <v>0.9027903488263842</v>
      </c>
      <c r="C6" s="62">
        <f t="shared" ca="1" si="1"/>
        <v>0.95791132778468258</v>
      </c>
      <c r="D6" s="62">
        <f t="shared" ca="1" si="1"/>
        <v>0.29048792422673686</v>
      </c>
      <c r="E6" s="62">
        <f t="shared" ca="1" si="1"/>
        <v>0.13795087486525248</v>
      </c>
      <c r="F6" s="62">
        <f t="shared" ca="1" si="1"/>
        <v>0.74190161969787694</v>
      </c>
      <c r="G6" s="62">
        <f t="shared" ca="1" si="1"/>
        <v>0.39270443888550155</v>
      </c>
      <c r="H6" s="62">
        <f t="shared" ca="1" si="1"/>
        <v>0.57916527160336195</v>
      </c>
      <c r="I6" s="62">
        <f t="shared" ca="1" si="1"/>
        <v>0.47085635136255566</v>
      </c>
      <c r="J6" s="62">
        <f t="shared" ca="1" si="1"/>
        <v>0.69242377097145202</v>
      </c>
      <c r="K6" s="62">
        <f t="shared" ca="1" si="1"/>
        <v>0.47013535316986088</v>
      </c>
      <c r="L6" s="62">
        <f t="shared" ca="1" si="1"/>
        <v>0.35530803258401122</v>
      </c>
      <c r="M6" s="62">
        <f t="shared" ca="1" si="1"/>
        <v>0.70682648699335393</v>
      </c>
      <c r="N6" s="62">
        <f t="shared" ref="N6:N69" ca="1" si="5">SUM(B6:M6)-6</f>
        <v>0.69846180097102994</v>
      </c>
      <c r="R6">
        <f t="shared" ca="1" si="2"/>
        <v>0.27967964223030184</v>
      </c>
      <c r="S6">
        <f t="shared" ca="1" si="0"/>
        <v>0.64884121715095533</v>
      </c>
      <c r="T6">
        <f t="shared" ca="1" si="0"/>
        <v>0.2055621633588296</v>
      </c>
      <c r="U6">
        <f t="shared" ca="1" si="0"/>
        <v>0.47323374856183897</v>
      </c>
      <c r="V6">
        <f t="shared" ca="1" si="0"/>
        <v>0.63850757536916447</v>
      </c>
      <c r="W6">
        <f t="shared" ca="1" si="0"/>
        <v>5.8917791446224554E-2</v>
      </c>
      <c r="X6">
        <f t="shared" ca="1" si="0"/>
        <v>0.83532729869447897</v>
      </c>
      <c r="Y6">
        <f t="shared" ca="1" si="0"/>
        <v>0.73604113883137179</v>
      </c>
      <c r="Z6">
        <f t="shared" ca="1" si="0"/>
        <v>0.17549020300256313</v>
      </c>
      <c r="AA6">
        <f t="shared" ca="1" si="0"/>
        <v>0.85249367233700368</v>
      </c>
      <c r="AB6">
        <f t="shared" ca="1" si="0"/>
        <v>0.32538292911705613</v>
      </c>
      <c r="AC6">
        <f t="shared" ca="1" si="0"/>
        <v>2.6210455710396596E-2</v>
      </c>
      <c r="AD6">
        <f t="shared" ca="1" si="3"/>
        <v>-0.74431216418981538</v>
      </c>
    </row>
    <row r="7" spans="1:30" x14ac:dyDescent="0.25">
      <c r="A7" s="1">
        <v>3</v>
      </c>
      <c r="B7" s="93">
        <f t="shared" ca="1" si="4"/>
        <v>0.40833537905769191</v>
      </c>
      <c r="C7" s="62">
        <f t="shared" ca="1" si="1"/>
        <v>0.19752899767276721</v>
      </c>
      <c r="D7" s="62">
        <f t="shared" ca="1" si="1"/>
        <v>0.32066416629635963</v>
      </c>
      <c r="E7" s="62">
        <f t="shared" ca="1" si="1"/>
        <v>0.78100756283477502</v>
      </c>
      <c r="F7" s="62">
        <f t="shared" ca="1" si="1"/>
        <v>0.97184583842886196</v>
      </c>
      <c r="G7" s="62">
        <f t="shared" ca="1" si="1"/>
        <v>6.5906667593276458E-2</v>
      </c>
      <c r="H7" s="62">
        <f t="shared" ca="1" si="1"/>
        <v>0.48166941467562163</v>
      </c>
      <c r="I7" s="62">
        <f t="shared" ca="1" si="1"/>
        <v>0.29078912512815502</v>
      </c>
      <c r="J7" s="62">
        <f t="shared" ca="1" si="1"/>
        <v>0.74999686590221293</v>
      </c>
      <c r="K7" s="62">
        <f t="shared" ca="1" si="1"/>
        <v>0.14219086495349498</v>
      </c>
      <c r="L7" s="62">
        <f t="shared" ca="1" si="1"/>
        <v>0.56343996928866125</v>
      </c>
      <c r="M7" s="62">
        <f t="shared" ca="1" si="1"/>
        <v>0.75928767488867988</v>
      </c>
      <c r="N7" s="62">
        <f t="shared" ca="1" si="5"/>
        <v>-0.2673374732794418</v>
      </c>
      <c r="R7">
        <f t="shared" ca="1" si="2"/>
        <v>0.64730339926251013</v>
      </c>
      <c r="S7">
        <f t="shared" ca="1" si="0"/>
        <v>0.38977228787770157</v>
      </c>
      <c r="T7">
        <f t="shared" ca="1" si="0"/>
        <v>0.32068737506774525</v>
      </c>
      <c r="U7">
        <f t="shared" ca="1" si="0"/>
        <v>0.30357276257321231</v>
      </c>
      <c r="V7">
        <f t="shared" ca="1" si="0"/>
        <v>0.99370125187002856</v>
      </c>
      <c r="W7">
        <f t="shared" ca="1" si="0"/>
        <v>0.20776225174733309</v>
      </c>
      <c r="X7">
        <f t="shared" ca="1" si="0"/>
        <v>0.71215992284860608</v>
      </c>
      <c r="Y7">
        <f t="shared" ca="1" si="0"/>
        <v>0.55737968617366984</v>
      </c>
      <c r="Z7">
        <f t="shared" ca="1" si="0"/>
        <v>0.61025532232118151</v>
      </c>
      <c r="AA7">
        <f t="shared" ca="1" si="0"/>
        <v>1.0811415841225136E-2</v>
      </c>
      <c r="AB7">
        <f t="shared" ca="1" si="0"/>
        <v>0.48037722087512869</v>
      </c>
      <c r="AC7">
        <f t="shared" ca="1" si="0"/>
        <v>0.12848919664400982</v>
      </c>
      <c r="AD7">
        <f t="shared" ca="1" si="3"/>
        <v>-0.63772790689764847</v>
      </c>
    </row>
    <row r="8" spans="1:30" x14ac:dyDescent="0.25">
      <c r="A8" s="1">
        <v>4</v>
      </c>
      <c r="B8" s="93">
        <f t="shared" ca="1" si="4"/>
        <v>0.77580130642551892</v>
      </c>
      <c r="C8" s="62">
        <f t="shared" ca="1" si="1"/>
        <v>0.91140325978252468</v>
      </c>
      <c r="D8" s="62">
        <f t="shared" ca="1" si="1"/>
        <v>0.7843130471638099</v>
      </c>
      <c r="E8" s="62">
        <f t="shared" ca="1" si="1"/>
        <v>0.6242235865343434</v>
      </c>
      <c r="F8" s="62">
        <f t="shared" ca="1" si="1"/>
        <v>0.28537274207874863</v>
      </c>
      <c r="G8" s="62">
        <f t="shared" ca="1" si="1"/>
        <v>0.88788597701865057</v>
      </c>
      <c r="H8" s="62">
        <f t="shared" ca="1" si="1"/>
        <v>0.74122089167380434</v>
      </c>
      <c r="I8" s="62">
        <f t="shared" ca="1" si="1"/>
        <v>0.31339494775130439</v>
      </c>
      <c r="J8" s="62">
        <f t="shared" ca="1" si="1"/>
        <v>0.28935518558886186</v>
      </c>
      <c r="K8" s="62">
        <f t="shared" ca="1" si="1"/>
        <v>0.86521122990241239</v>
      </c>
      <c r="L8" s="62">
        <f t="shared" ca="1" si="1"/>
        <v>0.88475633427103462</v>
      </c>
      <c r="M8" s="62">
        <f t="shared" ca="1" si="1"/>
        <v>0.58061159754411973</v>
      </c>
      <c r="N8" s="62">
        <f t="shared" ca="1" si="5"/>
        <v>1.9435501057351328</v>
      </c>
      <c r="R8">
        <f t="shared" ca="1" si="2"/>
        <v>0.64081380210019256</v>
      </c>
      <c r="S8">
        <f t="shared" ca="1" si="0"/>
        <v>0.13405407380857115</v>
      </c>
      <c r="T8">
        <f t="shared" ca="1" si="0"/>
        <v>0.97650030852882819</v>
      </c>
      <c r="U8">
        <f t="shared" ca="1" si="0"/>
        <v>0.92578137729078847</v>
      </c>
      <c r="V8">
        <f t="shared" ca="1" si="0"/>
        <v>0.85699430811407185</v>
      </c>
      <c r="W8">
        <f t="shared" ca="1" si="0"/>
        <v>0.81106716490432562</v>
      </c>
      <c r="X8">
        <f t="shared" ca="1" si="0"/>
        <v>8.2949172313757757E-2</v>
      </c>
      <c r="Y8">
        <f t="shared" ca="1" si="0"/>
        <v>0.55757330482276235</v>
      </c>
      <c r="Z8">
        <f t="shared" ca="1" si="0"/>
        <v>0.58439131375608278</v>
      </c>
      <c r="AA8">
        <f t="shared" ca="1" si="0"/>
        <v>0.80787856204505615</v>
      </c>
      <c r="AB8">
        <f t="shared" ca="1" si="0"/>
        <v>0.55556443397857003</v>
      </c>
      <c r="AC8">
        <f t="shared" ca="1" si="0"/>
        <v>0.80834080354796989</v>
      </c>
      <c r="AD8">
        <f t="shared" ca="1" si="3"/>
        <v>1.7419086252109768</v>
      </c>
    </row>
    <row r="9" spans="1:30" x14ac:dyDescent="0.25">
      <c r="A9" s="1">
        <v>5</v>
      </c>
      <c r="B9" s="93">
        <f t="shared" ca="1" si="4"/>
        <v>6.2563426656227938E-2</v>
      </c>
      <c r="C9" s="62">
        <f t="shared" ca="1" si="1"/>
        <v>0.51374861450585663</v>
      </c>
      <c r="D9" s="62">
        <f t="shared" ca="1" si="1"/>
        <v>0.92730295547432307</v>
      </c>
      <c r="E9" s="62">
        <f t="shared" ca="1" si="1"/>
        <v>0.2918373207278927</v>
      </c>
      <c r="F9" s="62">
        <f t="shared" ca="1" si="1"/>
        <v>0.87971594391123642</v>
      </c>
      <c r="G9" s="62">
        <f t="shared" ca="1" si="1"/>
        <v>0.98898126998962244</v>
      </c>
      <c r="H9" s="62">
        <f t="shared" ca="1" si="1"/>
        <v>7.5183150835726131E-2</v>
      </c>
      <c r="I9" s="62">
        <f t="shared" ca="1" si="1"/>
        <v>6.4705531451514364E-4</v>
      </c>
      <c r="J9" s="62">
        <f t="shared" ca="1" si="1"/>
        <v>0.83891391330268339</v>
      </c>
      <c r="K9" s="62">
        <f t="shared" ca="1" si="1"/>
        <v>0.41769417471283277</v>
      </c>
      <c r="L9" s="62">
        <f t="shared" ca="1" si="1"/>
        <v>0.75651713609065141</v>
      </c>
      <c r="M9" s="62">
        <f t="shared" ca="1" si="1"/>
        <v>0.73870756093053469</v>
      </c>
      <c r="N9" s="62">
        <f t="shared" ca="1" si="5"/>
        <v>0.49181252245210239</v>
      </c>
      <c r="R9">
        <f t="shared" ca="1" si="2"/>
        <v>0.75145351800611293</v>
      </c>
      <c r="S9">
        <f t="shared" ca="1" si="0"/>
        <v>0.35885915923343781</v>
      </c>
      <c r="T9">
        <f t="shared" ca="1" si="0"/>
        <v>0.80982962199991781</v>
      </c>
      <c r="U9">
        <f t="shared" ca="1" si="0"/>
        <v>0.89990822627366129</v>
      </c>
      <c r="V9">
        <f t="shared" ca="1" si="0"/>
        <v>0.38998547519409865</v>
      </c>
      <c r="W9">
        <f t="shared" ca="1" si="0"/>
        <v>0.20075561950860021</v>
      </c>
      <c r="X9">
        <f t="shared" ca="1" si="0"/>
        <v>0.38119641624516609</v>
      </c>
      <c r="Y9">
        <f t="shared" ca="1" si="0"/>
        <v>0.6348281404349807</v>
      </c>
      <c r="Z9">
        <f t="shared" ca="1" si="0"/>
        <v>0.12780360291382276</v>
      </c>
      <c r="AA9">
        <f t="shared" ca="1" si="0"/>
        <v>0.26857148441902989</v>
      </c>
      <c r="AB9">
        <f t="shared" ca="1" si="0"/>
        <v>0.82767242535086127</v>
      </c>
      <c r="AC9">
        <f t="shared" ca="1" si="0"/>
        <v>0.50798412362520295</v>
      </c>
      <c r="AD9">
        <f t="shared" ca="1" si="3"/>
        <v>0.1588478132048925</v>
      </c>
    </row>
    <row r="10" spans="1:30" x14ac:dyDescent="0.25">
      <c r="A10" s="1">
        <v>6</v>
      </c>
      <c r="B10" s="89">
        <f t="shared" ca="1" si="4"/>
        <v>0.76396535762623008</v>
      </c>
      <c r="C10" s="16">
        <f t="shared" ca="1" si="1"/>
        <v>0.99072405200389402</v>
      </c>
      <c r="D10" s="16">
        <f t="shared" ca="1" si="1"/>
        <v>0.1615645915419418</v>
      </c>
      <c r="E10" s="16">
        <f t="shared" ca="1" si="1"/>
        <v>0.9982276863778522</v>
      </c>
      <c r="F10" s="16">
        <f t="shared" ca="1" si="1"/>
        <v>0.29277060481613115</v>
      </c>
      <c r="G10" s="16">
        <f t="shared" ca="1" si="1"/>
        <v>0.94480564846874215</v>
      </c>
      <c r="H10" s="16">
        <f t="shared" ca="1" si="1"/>
        <v>3.2737684432287972E-3</v>
      </c>
      <c r="I10" s="16">
        <f t="shared" ca="1" si="1"/>
        <v>0.99834433348368123</v>
      </c>
      <c r="J10" s="16">
        <f t="shared" ca="1" si="1"/>
        <v>0.25811773623145384</v>
      </c>
      <c r="K10" s="16">
        <f t="shared" ca="1" si="1"/>
        <v>1.2532957708779269E-2</v>
      </c>
      <c r="L10" s="16">
        <f t="shared" ca="1" si="1"/>
        <v>0.12381414398907353</v>
      </c>
      <c r="M10" s="16">
        <f t="shared" ca="1" si="1"/>
        <v>4.5567405994259902E-2</v>
      </c>
      <c r="N10" s="16">
        <f t="shared" ca="1" si="5"/>
        <v>-0.40629171331473213</v>
      </c>
      <c r="R10">
        <f t="shared" ca="1" si="2"/>
        <v>0.42888536566682001</v>
      </c>
      <c r="S10">
        <f t="shared" ca="1" si="0"/>
        <v>0.72200048094589964</v>
      </c>
      <c r="T10">
        <f t="shared" ca="1" si="0"/>
        <v>0.18108096476221835</v>
      </c>
      <c r="U10">
        <f t="shared" ca="1" si="0"/>
        <v>0.40909479786990233</v>
      </c>
      <c r="V10">
        <f t="shared" ca="1" si="0"/>
        <v>0.13820265146343402</v>
      </c>
      <c r="W10">
        <f t="shared" ca="1" si="0"/>
        <v>5.0364048167485187E-2</v>
      </c>
      <c r="X10">
        <f t="shared" ca="1" si="0"/>
        <v>0.22931072665885743</v>
      </c>
      <c r="Y10">
        <f t="shared" ca="1" si="0"/>
        <v>0.54735490337796244</v>
      </c>
      <c r="Z10">
        <f t="shared" ca="1" si="0"/>
        <v>0.41075794976688584</v>
      </c>
      <c r="AA10">
        <f t="shared" ca="1" si="0"/>
        <v>0.64593929030804853</v>
      </c>
      <c r="AB10">
        <f t="shared" ca="1" si="0"/>
        <v>0.18371283031719565</v>
      </c>
      <c r="AC10">
        <f t="shared" ca="1" si="0"/>
        <v>0.29709916189025065</v>
      </c>
      <c r="AD10">
        <f t="shared" ca="1" si="3"/>
        <v>-1.7561968288050398</v>
      </c>
    </row>
    <row r="11" spans="1:30" x14ac:dyDescent="0.25">
      <c r="A11" s="1">
        <v>7</v>
      </c>
      <c r="B11" s="89">
        <f t="shared" ca="1" si="4"/>
        <v>0.25087056767902194</v>
      </c>
      <c r="C11" s="16">
        <f t="shared" ca="1" si="1"/>
        <v>0.96397094974105846</v>
      </c>
      <c r="D11" s="16">
        <f t="shared" ca="1" si="1"/>
        <v>0.68306615049680197</v>
      </c>
      <c r="E11" s="16">
        <f t="shared" ca="1" si="1"/>
        <v>0.87492102363456326</v>
      </c>
      <c r="F11" s="16">
        <f t="shared" ca="1" si="1"/>
        <v>0.92077586674184242</v>
      </c>
      <c r="G11" s="16">
        <f t="shared" ca="1" si="1"/>
        <v>7.8243872296951289E-2</v>
      </c>
      <c r="H11" s="16">
        <f t="shared" ca="1" si="1"/>
        <v>0.54816893076702977</v>
      </c>
      <c r="I11" s="16">
        <f t="shared" ca="1" si="1"/>
        <v>0.22950330758725934</v>
      </c>
      <c r="J11" s="16">
        <f t="shared" ca="1" si="1"/>
        <v>0.87832783649680679</v>
      </c>
      <c r="K11" s="16">
        <f t="shared" ca="1" si="1"/>
        <v>0.67981644077701653</v>
      </c>
      <c r="L11" s="16">
        <f t="shared" ca="1" si="1"/>
        <v>0.11095797864556756</v>
      </c>
      <c r="M11" s="16">
        <f t="shared" ca="1" si="1"/>
        <v>5.0749533040221895E-2</v>
      </c>
      <c r="N11" s="16">
        <f t="shared" ca="1" si="5"/>
        <v>0.26937245790414011</v>
      </c>
      <c r="R11">
        <f t="shared" ca="1" si="2"/>
        <v>0.54145899025326383</v>
      </c>
      <c r="S11">
        <f t="shared" ca="1" si="0"/>
        <v>0.26608727498040674</v>
      </c>
      <c r="T11">
        <f t="shared" ca="1" si="0"/>
        <v>5.7943480341693498E-2</v>
      </c>
      <c r="U11">
        <f t="shared" ca="1" si="0"/>
        <v>0.14669692650814414</v>
      </c>
      <c r="V11">
        <f t="shared" ca="1" si="0"/>
        <v>2.2128368806699439E-2</v>
      </c>
      <c r="W11">
        <f t="shared" ca="1" si="0"/>
        <v>0.86399941983194606</v>
      </c>
      <c r="X11">
        <f t="shared" ca="1" si="0"/>
        <v>0.9148835145857227</v>
      </c>
      <c r="Y11">
        <f t="shared" ca="1" si="0"/>
        <v>0.77112481165865532</v>
      </c>
      <c r="Z11">
        <f t="shared" ca="1" si="0"/>
        <v>0.99377798477149049</v>
      </c>
      <c r="AA11">
        <f t="shared" ca="1" si="0"/>
        <v>0.37109167749340854</v>
      </c>
      <c r="AB11">
        <f t="shared" ca="1" si="0"/>
        <v>0.7461952762073284</v>
      </c>
      <c r="AC11">
        <f t="shared" ca="1" si="0"/>
        <v>8.7454539245945817E-3</v>
      </c>
      <c r="AD11">
        <f t="shared" ca="1" si="3"/>
        <v>-0.29586682063664682</v>
      </c>
    </row>
    <row r="12" spans="1:30" x14ac:dyDescent="0.25">
      <c r="A12" s="1">
        <v>8</v>
      </c>
      <c r="B12" s="89">
        <f t="shared" ca="1" si="4"/>
        <v>0.43331228663883503</v>
      </c>
      <c r="C12" s="16">
        <f t="shared" ca="1" si="1"/>
        <v>3.216485333414254E-2</v>
      </c>
      <c r="D12" s="16">
        <f t="shared" ca="1" si="1"/>
        <v>0.62695970316312921</v>
      </c>
      <c r="E12" s="16">
        <f t="shared" ca="1" si="1"/>
        <v>0.89715133972857586</v>
      </c>
      <c r="F12" s="16">
        <f t="shared" ca="1" si="1"/>
        <v>0.26738707281137097</v>
      </c>
      <c r="G12" s="16">
        <f t="shared" ca="1" si="1"/>
        <v>0.92412065508399821</v>
      </c>
      <c r="H12" s="16">
        <f t="shared" ca="1" si="1"/>
        <v>0.71065972282975709</v>
      </c>
      <c r="I12" s="16">
        <f t="shared" ca="1" si="1"/>
        <v>0.2048514880051413</v>
      </c>
      <c r="J12" s="16">
        <f t="shared" ca="1" si="1"/>
        <v>0.34116378763630339</v>
      </c>
      <c r="K12" s="16">
        <f t="shared" ca="1" si="1"/>
        <v>0.36354024766713422</v>
      </c>
      <c r="L12" s="16">
        <f t="shared" ca="1" si="1"/>
        <v>0.34108116806641409</v>
      </c>
      <c r="M12" s="16">
        <f t="shared" ca="1" si="1"/>
        <v>0.10614011670878587</v>
      </c>
      <c r="N12" s="16">
        <f t="shared" ca="1" si="5"/>
        <v>-0.75146755832641166</v>
      </c>
      <c r="R12">
        <f t="shared" ca="1" si="2"/>
        <v>0.73700279198924512</v>
      </c>
      <c r="S12">
        <f t="shared" ca="1" si="0"/>
        <v>0.82421587711573285</v>
      </c>
      <c r="T12">
        <f t="shared" ca="1" si="0"/>
        <v>0.81004196650743743</v>
      </c>
      <c r="U12">
        <f t="shared" ca="1" si="0"/>
        <v>0.53275365020870646</v>
      </c>
      <c r="V12">
        <f t="shared" ca="1" si="0"/>
        <v>6.9123870883123439E-2</v>
      </c>
      <c r="W12">
        <f t="shared" ca="1" si="0"/>
        <v>0.28841454807476263</v>
      </c>
      <c r="X12">
        <f t="shared" ca="1" si="0"/>
        <v>0.14997003442066359</v>
      </c>
      <c r="Y12">
        <f t="shared" ca="1" si="0"/>
        <v>0.26657810093380097</v>
      </c>
      <c r="Z12">
        <f t="shared" ca="1" si="0"/>
        <v>0.87419455332465112</v>
      </c>
      <c r="AA12">
        <f t="shared" ca="1" si="0"/>
        <v>0.16949173241653104</v>
      </c>
      <c r="AB12">
        <f t="shared" ca="1" si="0"/>
        <v>0.26820147765526992</v>
      </c>
      <c r="AC12">
        <f t="shared" ca="1" si="0"/>
        <v>0.76863517589070252</v>
      </c>
      <c r="AD12">
        <f t="shared" ca="1" si="3"/>
        <v>-0.24137622057937236</v>
      </c>
    </row>
    <row r="13" spans="1:30" x14ac:dyDescent="0.25">
      <c r="A13" s="1">
        <v>9</v>
      </c>
      <c r="B13" s="89">
        <f t="shared" ca="1" si="4"/>
        <v>0.80975922600632799</v>
      </c>
      <c r="C13" s="16">
        <f t="shared" ca="1" si="1"/>
        <v>0.3505206311062633</v>
      </c>
      <c r="D13" s="16">
        <f t="shared" ca="1" si="1"/>
        <v>0.15113096054764474</v>
      </c>
      <c r="E13" s="16">
        <f t="shared" ca="1" si="1"/>
        <v>0.16359079190389836</v>
      </c>
      <c r="F13" s="16">
        <f t="shared" ca="1" si="1"/>
        <v>0.164626837229923</v>
      </c>
      <c r="G13" s="16">
        <f t="shared" ca="1" si="1"/>
        <v>0.10286896808047963</v>
      </c>
      <c r="H13" s="16">
        <f t="shared" ca="1" si="1"/>
        <v>0.68357586214314858</v>
      </c>
      <c r="I13" s="16">
        <f t="shared" ca="1" si="1"/>
        <v>0.23365607098582974</v>
      </c>
      <c r="J13" s="16">
        <f t="shared" ca="1" si="1"/>
        <v>0.47786756733582569</v>
      </c>
      <c r="K13" s="16">
        <f t="shared" ca="1" si="1"/>
        <v>0.80165391087490434</v>
      </c>
      <c r="L13" s="16">
        <f t="shared" ca="1" si="1"/>
        <v>0.85437247564591334</v>
      </c>
      <c r="M13" s="16">
        <f t="shared" ca="1" si="1"/>
        <v>0.11713545896234601</v>
      </c>
      <c r="N13" s="16">
        <f t="shared" ca="1" si="5"/>
        <v>-1.0892412391774959</v>
      </c>
      <c r="R13">
        <f t="shared" ca="1" si="2"/>
        <v>0.14716570721283873</v>
      </c>
      <c r="S13">
        <f t="shared" ca="1" si="0"/>
        <v>0.66099140633689102</v>
      </c>
      <c r="T13">
        <f t="shared" ca="1" si="0"/>
        <v>0.97631560405978057</v>
      </c>
      <c r="U13">
        <f t="shared" ca="1" si="0"/>
        <v>0.71593179662074402</v>
      </c>
      <c r="V13">
        <f t="shared" ca="1" si="0"/>
        <v>0.54886670540526017</v>
      </c>
      <c r="W13">
        <f t="shared" ca="1" si="0"/>
        <v>0.57540915789874392</v>
      </c>
      <c r="X13">
        <f t="shared" ca="1" si="0"/>
        <v>0.85411130455834183</v>
      </c>
      <c r="Y13">
        <f t="shared" ca="1" si="0"/>
        <v>0.32834657425030511</v>
      </c>
      <c r="Z13">
        <f t="shared" ca="1" si="0"/>
        <v>6.0072092959517098E-2</v>
      </c>
      <c r="AA13">
        <f t="shared" ca="1" si="0"/>
        <v>0.29078323395959249</v>
      </c>
      <c r="AB13">
        <f t="shared" ca="1" si="0"/>
        <v>0.51235852926006675</v>
      </c>
      <c r="AC13">
        <f t="shared" ca="1" si="0"/>
        <v>0.76005635813398664</v>
      </c>
      <c r="AD13">
        <f t="shared" ca="1" si="3"/>
        <v>0.43040847065606869</v>
      </c>
    </row>
    <row r="14" spans="1:30" x14ac:dyDescent="0.25">
      <c r="A14" s="1">
        <v>10</v>
      </c>
      <c r="B14" s="89">
        <f t="shared" ca="1" si="4"/>
        <v>0.42379273233192971</v>
      </c>
      <c r="C14" s="16">
        <f t="shared" ca="1" si="1"/>
        <v>0.50044864825037128</v>
      </c>
      <c r="D14" s="16">
        <f t="shared" ca="1" si="1"/>
        <v>0.8445369183562117</v>
      </c>
      <c r="E14" s="16">
        <f t="shared" ca="1" si="1"/>
        <v>0.21666060470483128</v>
      </c>
      <c r="F14" s="16">
        <f t="shared" ca="1" si="1"/>
        <v>0.61790598271064767</v>
      </c>
      <c r="G14" s="16">
        <f t="shared" ca="1" si="1"/>
        <v>0.80925905125205055</v>
      </c>
      <c r="H14" s="16">
        <f t="shared" ca="1" si="1"/>
        <v>0.60462763774750916</v>
      </c>
      <c r="I14" s="16">
        <f t="shared" ca="1" si="1"/>
        <v>0.25476384178053491</v>
      </c>
      <c r="J14" s="16">
        <f t="shared" ca="1" si="1"/>
        <v>0.292304590304998</v>
      </c>
      <c r="K14" s="16">
        <f t="shared" ca="1" si="1"/>
        <v>0.79614956225523081</v>
      </c>
      <c r="L14" s="16">
        <f t="shared" ca="1" si="1"/>
        <v>9.6640281078349544E-2</v>
      </c>
      <c r="M14" s="16">
        <f t="shared" ca="1" si="1"/>
        <v>0.71288164390844388</v>
      </c>
      <c r="N14" s="16">
        <f t="shared" ca="1" si="5"/>
        <v>0.16997149468110884</v>
      </c>
      <c r="R14">
        <f t="shared" ca="1" si="2"/>
        <v>0.49855633733897031</v>
      </c>
      <c r="S14">
        <f t="shared" ca="1" si="0"/>
        <v>0.73449269087804947</v>
      </c>
      <c r="T14">
        <f t="shared" ca="1" si="0"/>
        <v>0.73138102498468982</v>
      </c>
      <c r="U14">
        <f t="shared" ca="1" si="0"/>
        <v>0.78396670518476241</v>
      </c>
      <c r="V14">
        <f t="shared" ca="1" si="0"/>
        <v>0.54305027208427603</v>
      </c>
      <c r="W14">
        <f t="shared" ca="1" si="0"/>
        <v>0.27354687215543194</v>
      </c>
      <c r="X14">
        <f t="shared" ca="1" si="0"/>
        <v>0.89979352882913533</v>
      </c>
      <c r="Y14">
        <f t="shared" ca="1" si="0"/>
        <v>0.56547065935858398</v>
      </c>
      <c r="Z14">
        <f t="shared" ca="1" si="0"/>
        <v>0.65686771007429356</v>
      </c>
      <c r="AA14">
        <f t="shared" ca="1" si="0"/>
        <v>0.4600802782019362</v>
      </c>
      <c r="AB14">
        <f t="shared" ca="1" si="0"/>
        <v>0.51455369481413182</v>
      </c>
      <c r="AC14">
        <f t="shared" ca="1" si="0"/>
        <v>0.59314459431902167</v>
      </c>
      <c r="AD14">
        <f t="shared" ca="1" si="3"/>
        <v>1.2549043682232828</v>
      </c>
    </row>
    <row r="15" spans="1:30" x14ac:dyDescent="0.25">
      <c r="A15" s="1">
        <v>11</v>
      </c>
      <c r="B15" s="89">
        <f t="shared" ca="1" si="4"/>
        <v>2.7120377743779289E-2</v>
      </c>
      <c r="C15" s="16">
        <f t="shared" ca="1" si="1"/>
        <v>0.25146859773375563</v>
      </c>
      <c r="D15" s="16">
        <f t="shared" ca="1" si="1"/>
        <v>0.28114443038753167</v>
      </c>
      <c r="E15" s="16">
        <f t="shared" ca="1" si="1"/>
        <v>0.42123440145380975</v>
      </c>
      <c r="F15" s="16">
        <f t="shared" ca="1" si="1"/>
        <v>0.18720566442880326</v>
      </c>
      <c r="G15" s="16">
        <f t="shared" ca="1" si="1"/>
        <v>8.5891710784691377E-2</v>
      </c>
      <c r="H15" s="16">
        <f t="shared" ca="1" si="1"/>
        <v>0.48944053700520673</v>
      </c>
      <c r="I15" s="16">
        <f t="shared" ca="1" si="1"/>
        <v>0.4624688006508213</v>
      </c>
      <c r="J15" s="16">
        <f t="shared" ca="1" si="1"/>
        <v>0.78868753000345426</v>
      </c>
      <c r="K15" s="16">
        <f t="shared" ca="1" si="1"/>
        <v>0.13440444106621308</v>
      </c>
      <c r="L15" s="16">
        <f t="shared" ca="1" si="1"/>
        <v>0.22898334746220117</v>
      </c>
      <c r="M15" s="16">
        <f t="shared" ca="1" si="1"/>
        <v>0.20467348435090027</v>
      </c>
      <c r="N15" s="16">
        <f t="shared" ca="1" si="5"/>
        <v>-2.4372766769288323</v>
      </c>
    </row>
    <row r="16" spans="1:30" x14ac:dyDescent="0.25">
      <c r="A16" s="1">
        <v>12</v>
      </c>
      <c r="B16" s="89">
        <f t="shared" ca="1" si="4"/>
        <v>0.29402309735793686</v>
      </c>
      <c r="C16" s="16">
        <f t="shared" ca="1" si="1"/>
        <v>0.64661771434520587</v>
      </c>
      <c r="D16" s="16">
        <f t="shared" ca="1" si="1"/>
        <v>0.3519274239193857</v>
      </c>
      <c r="E16" s="16">
        <f t="shared" ca="1" si="1"/>
        <v>0.50908248626529029</v>
      </c>
      <c r="F16" s="16">
        <f t="shared" ca="1" si="1"/>
        <v>0.63270173099299587</v>
      </c>
      <c r="G16" s="16">
        <f t="shared" ca="1" si="1"/>
        <v>0.59660036388435522</v>
      </c>
      <c r="H16" s="16">
        <f t="shared" ca="1" si="1"/>
        <v>0.88234566298315442</v>
      </c>
      <c r="I16" s="16">
        <f t="shared" ca="1" si="1"/>
        <v>0.81411079096308847</v>
      </c>
      <c r="J16" s="16">
        <f t="shared" ca="1" si="1"/>
        <v>0.7446645669385672</v>
      </c>
      <c r="K16" s="16">
        <f t="shared" ca="1" si="1"/>
        <v>0.2038199887942781</v>
      </c>
      <c r="L16" s="16">
        <f t="shared" ca="1" si="1"/>
        <v>0.60429481756521908</v>
      </c>
      <c r="M16" s="16">
        <f t="shared" ca="1" si="1"/>
        <v>0.68823004836671142</v>
      </c>
      <c r="N16" s="16">
        <f t="shared" ca="1" si="5"/>
        <v>0.96841869237618816</v>
      </c>
    </row>
    <row r="17" spans="1:14" x14ac:dyDescent="0.25">
      <c r="A17" s="1">
        <v>13</v>
      </c>
      <c r="B17" s="89">
        <f t="shared" ca="1" si="4"/>
        <v>0.84605158008582604</v>
      </c>
      <c r="C17" s="16">
        <f t="shared" ca="1" si="1"/>
        <v>0.42825756727932751</v>
      </c>
      <c r="D17" s="16">
        <f t="shared" ca="1" si="1"/>
        <v>0.13855368661897982</v>
      </c>
      <c r="E17" s="16">
        <f t="shared" ca="1" si="1"/>
        <v>0.62221769790941095</v>
      </c>
      <c r="F17" s="16">
        <f t="shared" ca="1" si="1"/>
        <v>0.38553586314450061</v>
      </c>
      <c r="G17" s="16">
        <f t="shared" ca="1" si="1"/>
        <v>6.7116409743880556E-2</v>
      </c>
      <c r="H17" s="16">
        <f t="shared" ca="1" si="1"/>
        <v>0.61964863835760753</v>
      </c>
      <c r="I17" s="16">
        <f t="shared" ca="1" si="1"/>
        <v>9.3516489399320779E-2</v>
      </c>
      <c r="J17" s="16">
        <f t="shared" ca="1" si="1"/>
        <v>0.91001169314956687</v>
      </c>
      <c r="K17" s="16">
        <f t="shared" ca="1" si="1"/>
        <v>0.8064897982296213</v>
      </c>
      <c r="L17" s="16">
        <f t="shared" ca="1" si="1"/>
        <v>0.44836948624388329</v>
      </c>
      <c r="M17" s="16">
        <f t="shared" ca="1" si="1"/>
        <v>0.81391328768956861</v>
      </c>
      <c r="N17" s="16">
        <f t="shared" ca="1" si="5"/>
        <v>0.17968219785149309</v>
      </c>
    </row>
    <row r="18" spans="1:14" x14ac:dyDescent="0.25">
      <c r="A18" s="1">
        <v>14</v>
      </c>
      <c r="B18" s="89">
        <f t="shared" ca="1" si="4"/>
        <v>0.57316938554834851</v>
      </c>
      <c r="C18" s="16">
        <f t="shared" ca="1" si="1"/>
        <v>0.40821294255480445</v>
      </c>
      <c r="D18" s="16">
        <f t="shared" ca="1" si="1"/>
        <v>0.92941930460085376</v>
      </c>
      <c r="E18" s="16">
        <f t="shared" ca="1" si="1"/>
        <v>0.50288129275456894</v>
      </c>
      <c r="F18" s="16">
        <f t="shared" ca="1" si="1"/>
        <v>0.27551490454976479</v>
      </c>
      <c r="G18" s="16">
        <f t="shared" ca="1" si="1"/>
        <v>0.83655684332962876</v>
      </c>
      <c r="H18" s="16">
        <f t="shared" ca="1" si="1"/>
        <v>0.44163828582205455</v>
      </c>
      <c r="I18" s="16">
        <f t="shared" ca="1" si="1"/>
        <v>3.6947820752934568E-2</v>
      </c>
      <c r="J18" s="16">
        <f t="shared" ca="1" si="1"/>
        <v>0.24714930851935857</v>
      </c>
      <c r="K18" s="16">
        <f t="shared" ca="1" si="1"/>
        <v>0.21257441409765332</v>
      </c>
      <c r="L18" s="16">
        <f t="shared" ca="1" si="1"/>
        <v>0.78183221945693437</v>
      </c>
      <c r="M18" s="16">
        <f t="shared" ca="1" si="1"/>
        <v>1.2864665951668353E-2</v>
      </c>
      <c r="N18" s="16">
        <f t="shared" ca="1" si="5"/>
        <v>-0.74123861206142738</v>
      </c>
    </row>
    <row r="19" spans="1:14" x14ac:dyDescent="0.25">
      <c r="A19" s="1">
        <v>15</v>
      </c>
      <c r="B19" s="89">
        <f t="shared" ca="1" si="4"/>
        <v>0.39583054712645949</v>
      </c>
      <c r="C19" s="16">
        <f t="shared" ca="1" si="1"/>
        <v>0.23857249312004247</v>
      </c>
      <c r="D19" s="16">
        <f t="shared" ca="1" si="1"/>
        <v>0.94932068586549356</v>
      </c>
      <c r="E19" s="16">
        <f t="shared" ca="1" si="1"/>
        <v>9.2240282494184367E-2</v>
      </c>
      <c r="F19" s="16">
        <f t="shared" ca="1" si="1"/>
        <v>3.3100106766263737E-2</v>
      </c>
      <c r="G19" s="16">
        <f t="shared" ca="1" si="1"/>
        <v>0.92751314358201931</v>
      </c>
      <c r="H19" s="16">
        <f t="shared" ca="1" si="1"/>
        <v>0.18626413963854072</v>
      </c>
      <c r="I19" s="16">
        <f t="shared" ca="1" si="1"/>
        <v>0.16207315671029032</v>
      </c>
      <c r="J19" s="16">
        <f t="shared" ca="1" si="1"/>
        <v>0.15846730205071724</v>
      </c>
      <c r="K19" s="16">
        <f t="shared" ca="1" si="1"/>
        <v>0.11004980750595428</v>
      </c>
      <c r="L19" s="16">
        <f t="shared" ca="1" si="1"/>
        <v>0.6100235852377468</v>
      </c>
      <c r="M19" s="16">
        <f t="shared" ca="1" si="1"/>
        <v>0.60910814985629047</v>
      </c>
      <c r="N19" s="16">
        <f t="shared" ca="1" si="5"/>
        <v>-1.5274366000459976</v>
      </c>
    </row>
    <row r="20" spans="1:14" x14ac:dyDescent="0.25">
      <c r="A20" s="1">
        <v>16</v>
      </c>
      <c r="B20" s="89">
        <f t="shared" ca="1" si="4"/>
        <v>0.54659920928901773</v>
      </c>
      <c r="C20" s="16">
        <f t="shared" ca="1" si="1"/>
        <v>5.9103489488559702E-2</v>
      </c>
      <c r="D20" s="16">
        <f t="shared" ca="1" si="1"/>
        <v>0.71377371138572543</v>
      </c>
      <c r="E20" s="16">
        <f t="shared" ca="1" si="1"/>
        <v>0.78137459507310081</v>
      </c>
      <c r="F20" s="16">
        <f t="shared" ca="1" si="1"/>
        <v>0.25256995701565899</v>
      </c>
      <c r="G20" s="16">
        <f t="shared" ca="1" si="1"/>
        <v>0.95621228586699181</v>
      </c>
      <c r="H20" s="16">
        <f t="shared" ca="1" si="1"/>
        <v>0.644921300055323</v>
      </c>
      <c r="I20" s="16">
        <f t="shared" ca="1" si="1"/>
        <v>0.11887355391829546</v>
      </c>
      <c r="J20" s="16">
        <f t="shared" ca="1" si="1"/>
        <v>0.70155838204145282</v>
      </c>
      <c r="K20" s="16">
        <f t="shared" ca="1" si="1"/>
        <v>0.32968621871019987</v>
      </c>
      <c r="L20" s="16">
        <f t="shared" ca="1" si="1"/>
        <v>0.17743075398284547</v>
      </c>
      <c r="M20" s="16">
        <f t="shared" ca="1" si="1"/>
        <v>3.6276288642045351E-4</v>
      </c>
      <c r="N20" s="16">
        <f t="shared" ca="1" si="5"/>
        <v>-0.71753378028640835</v>
      </c>
    </row>
    <row r="21" spans="1:14" x14ac:dyDescent="0.25">
      <c r="A21" s="1">
        <v>17</v>
      </c>
      <c r="B21" s="89">
        <f t="shared" ca="1" si="4"/>
        <v>0.26279983776755755</v>
      </c>
      <c r="C21" s="16">
        <f t="shared" ca="1" si="4"/>
        <v>0.41450905305682562</v>
      </c>
      <c r="D21" s="16">
        <f t="shared" ca="1" si="4"/>
        <v>0.90931591373661125</v>
      </c>
      <c r="E21" s="16">
        <f t="shared" ca="1" si="4"/>
        <v>0.73461551571680717</v>
      </c>
      <c r="F21" s="16">
        <f t="shared" ca="1" si="4"/>
        <v>0.24425205478890843</v>
      </c>
      <c r="G21" s="16">
        <f t="shared" ca="1" si="4"/>
        <v>0.18761655689515044</v>
      </c>
      <c r="H21" s="16">
        <f t="shared" ca="1" si="4"/>
        <v>0.68181978590650572</v>
      </c>
      <c r="I21" s="16">
        <f t="shared" ca="1" si="4"/>
        <v>0.24724708680834284</v>
      </c>
      <c r="J21" s="16">
        <f t="shared" ca="1" si="4"/>
        <v>5.0092326731757675E-2</v>
      </c>
      <c r="K21" s="16">
        <f t="shared" ca="1" si="4"/>
        <v>0.31777945574841793</v>
      </c>
      <c r="L21" s="16">
        <f t="shared" ca="1" si="4"/>
        <v>0.21148988820765557</v>
      </c>
      <c r="M21" s="16">
        <f t="shared" ca="1" si="4"/>
        <v>0.1048861577938065</v>
      </c>
      <c r="N21" s="16">
        <f t="shared" ca="1" si="5"/>
        <v>-1.6335763668416536</v>
      </c>
    </row>
    <row r="22" spans="1:14" x14ac:dyDescent="0.25">
      <c r="A22" s="1">
        <v>18</v>
      </c>
      <c r="B22" s="89">
        <f t="shared" ca="1" si="4"/>
        <v>7.108945873090855E-2</v>
      </c>
      <c r="C22" s="16">
        <f t="shared" ca="1" si="4"/>
        <v>0.17685316762709369</v>
      </c>
      <c r="D22" s="16">
        <f t="shared" ca="1" si="4"/>
        <v>0.52979094478895083</v>
      </c>
      <c r="E22" s="16">
        <f t="shared" ca="1" si="4"/>
        <v>0.27180860387300287</v>
      </c>
      <c r="F22" s="16">
        <f t="shared" ca="1" si="4"/>
        <v>0.50135321503586217</v>
      </c>
      <c r="G22" s="16">
        <f t="shared" ca="1" si="4"/>
        <v>0.25291676517082695</v>
      </c>
      <c r="H22" s="16">
        <f t="shared" ca="1" si="4"/>
        <v>0.36865100451189226</v>
      </c>
      <c r="I22" s="16">
        <f t="shared" ca="1" si="4"/>
        <v>0.41351968107886905</v>
      </c>
      <c r="J22" s="16">
        <f t="shared" ca="1" si="4"/>
        <v>0.61188844407170939</v>
      </c>
      <c r="K22" s="16">
        <f t="shared" ca="1" si="4"/>
        <v>0.18351928140223595</v>
      </c>
      <c r="L22" s="16">
        <f t="shared" ca="1" si="4"/>
        <v>0.73520520138541534</v>
      </c>
      <c r="M22" s="16">
        <f t="shared" ca="1" si="4"/>
        <v>0.31781833737176612</v>
      </c>
      <c r="N22" s="16">
        <f t="shared" ca="1" si="5"/>
        <v>-1.5655858949514663</v>
      </c>
    </row>
    <row r="23" spans="1:14" x14ac:dyDescent="0.25">
      <c r="A23" s="1">
        <v>19</v>
      </c>
      <c r="B23" s="89">
        <f t="shared" ca="1" si="4"/>
        <v>0.78385595776397765</v>
      </c>
      <c r="C23" s="16">
        <f t="shared" ca="1" si="4"/>
        <v>0.95632576631706889</v>
      </c>
      <c r="D23" s="16">
        <f t="shared" ca="1" si="4"/>
        <v>0.57155303851242178</v>
      </c>
      <c r="E23" s="16">
        <f t="shared" ca="1" si="4"/>
        <v>0.92097174286423678</v>
      </c>
      <c r="F23" s="16">
        <f t="shared" ca="1" si="4"/>
        <v>0.93318720574070957</v>
      </c>
      <c r="G23" s="16">
        <f t="shared" ca="1" si="4"/>
        <v>0.66316776012897316</v>
      </c>
      <c r="H23" s="16">
        <f t="shared" ca="1" si="4"/>
        <v>0.93212504977596411</v>
      </c>
      <c r="I23" s="16">
        <f t="shared" ca="1" si="4"/>
        <v>0.65314121836355443</v>
      </c>
      <c r="J23" s="16">
        <f t="shared" ca="1" si="4"/>
        <v>0.96219980878342093</v>
      </c>
      <c r="K23" s="16">
        <f t="shared" ca="1" si="4"/>
        <v>0.58860992142176105</v>
      </c>
      <c r="L23" s="16">
        <f t="shared" ca="1" si="4"/>
        <v>0.24511559903229319</v>
      </c>
      <c r="M23" s="16">
        <f t="shared" ca="1" si="4"/>
        <v>0.24050668755337357</v>
      </c>
      <c r="N23" s="16">
        <f t="shared" ca="1" si="5"/>
        <v>2.4507597562577548</v>
      </c>
    </row>
    <row r="24" spans="1:14" x14ac:dyDescent="0.25">
      <c r="A24" s="1">
        <v>20</v>
      </c>
      <c r="B24" s="89">
        <f t="shared" ca="1" si="4"/>
        <v>0.26989731993863386</v>
      </c>
      <c r="C24" s="16">
        <f t="shared" ca="1" si="4"/>
        <v>0.85752995696337142</v>
      </c>
      <c r="D24" s="16">
        <f t="shared" ca="1" si="4"/>
        <v>0.79245156917643012</v>
      </c>
      <c r="E24" s="16">
        <f t="shared" ca="1" si="4"/>
        <v>0.71157556862653248</v>
      </c>
      <c r="F24" s="16">
        <f t="shared" ca="1" si="4"/>
        <v>0.98987744152129586</v>
      </c>
      <c r="G24" s="16">
        <f t="shared" ca="1" si="4"/>
        <v>0.66874036356650479</v>
      </c>
      <c r="H24" s="16">
        <f t="shared" ca="1" si="4"/>
        <v>0.47111057384871191</v>
      </c>
      <c r="I24" s="16">
        <f t="shared" ca="1" si="4"/>
        <v>0.68374859149283729</v>
      </c>
      <c r="J24" s="16">
        <f t="shared" ca="1" si="4"/>
        <v>0.23500811192607096</v>
      </c>
      <c r="K24" s="16">
        <f t="shared" ca="1" si="4"/>
        <v>0.33947293529381783</v>
      </c>
      <c r="L24" s="16">
        <f t="shared" ca="1" si="4"/>
        <v>0.93229048257738045</v>
      </c>
      <c r="M24" s="16">
        <f t="shared" ca="1" si="4"/>
        <v>0.64544205625119322</v>
      </c>
      <c r="N24" s="16">
        <f t="shared" ca="1" si="5"/>
        <v>1.5971449711827805</v>
      </c>
    </row>
    <row r="25" spans="1:14" x14ac:dyDescent="0.25">
      <c r="A25" s="1">
        <v>21</v>
      </c>
      <c r="B25" s="89">
        <f t="shared" ca="1" si="4"/>
        <v>0.69931603431768163</v>
      </c>
      <c r="C25" s="16">
        <f t="shared" ca="1" si="4"/>
        <v>0.38396006300869312</v>
      </c>
      <c r="D25" s="16">
        <f t="shared" ca="1" si="4"/>
        <v>0.15337262323051359</v>
      </c>
      <c r="E25" s="16">
        <f t="shared" ca="1" si="4"/>
        <v>0.41044694572123031</v>
      </c>
      <c r="F25" s="16">
        <f t="shared" ca="1" si="4"/>
        <v>0.3102044950678392</v>
      </c>
      <c r="G25" s="16">
        <f t="shared" ca="1" si="4"/>
        <v>0.88147079981690801</v>
      </c>
      <c r="H25" s="16">
        <f t="shared" ca="1" si="4"/>
        <v>0.24488804585079549</v>
      </c>
      <c r="I25" s="16">
        <f t="shared" ca="1" si="4"/>
        <v>0.42063466303453922</v>
      </c>
      <c r="J25" s="16">
        <f t="shared" ca="1" si="4"/>
        <v>0.27884774285209812</v>
      </c>
      <c r="K25" s="16">
        <f t="shared" ca="1" si="4"/>
        <v>0.46711255961040787</v>
      </c>
      <c r="L25" s="16">
        <f t="shared" ca="1" si="4"/>
        <v>0.7715720637103981</v>
      </c>
      <c r="M25" s="16">
        <f t="shared" ca="1" si="4"/>
        <v>0.68380778990292668</v>
      </c>
      <c r="N25" s="16">
        <f t="shared" ca="1" si="5"/>
        <v>-0.29436617387596886</v>
      </c>
    </row>
    <row r="26" spans="1:14" x14ac:dyDescent="0.25">
      <c r="A26" s="1">
        <v>22</v>
      </c>
      <c r="B26" s="89">
        <f t="shared" ca="1" si="4"/>
        <v>0.70336283312617698</v>
      </c>
      <c r="C26" s="16">
        <f t="shared" ca="1" si="4"/>
        <v>0.46176049062845148</v>
      </c>
      <c r="D26" s="16">
        <f t="shared" ca="1" si="4"/>
        <v>0.30893941137291758</v>
      </c>
      <c r="E26" s="16">
        <f t="shared" ca="1" si="4"/>
        <v>0.50134928202938756</v>
      </c>
      <c r="F26" s="16">
        <f t="shared" ca="1" si="4"/>
        <v>0.52087800491373581</v>
      </c>
      <c r="G26" s="16">
        <f t="shared" ca="1" si="4"/>
        <v>0.75519971890335535</v>
      </c>
      <c r="H26" s="16">
        <f t="shared" ca="1" si="4"/>
        <v>6.0053407200766906E-2</v>
      </c>
      <c r="I26" s="16">
        <f t="shared" ca="1" si="4"/>
        <v>0.20839857082172408</v>
      </c>
      <c r="J26" s="16">
        <f t="shared" ca="1" si="4"/>
        <v>0.81803892714329007</v>
      </c>
      <c r="K26" s="16">
        <f t="shared" ca="1" si="4"/>
        <v>6.4994039440212648E-3</v>
      </c>
      <c r="L26" s="16">
        <f t="shared" ca="1" si="4"/>
        <v>0.48837244979000249</v>
      </c>
      <c r="M26" s="16">
        <f t="shared" ca="1" si="4"/>
        <v>0.75778926457945894</v>
      </c>
      <c r="N26" s="16">
        <f t="shared" ca="1" si="5"/>
        <v>-0.40935823554671202</v>
      </c>
    </row>
    <row r="27" spans="1:14" x14ac:dyDescent="0.25">
      <c r="A27" s="1">
        <v>23</v>
      </c>
      <c r="B27" s="89">
        <f t="shared" ca="1" si="4"/>
        <v>0.46354477845625019</v>
      </c>
      <c r="C27" s="16">
        <f t="shared" ca="1" si="4"/>
        <v>0.14290294023129335</v>
      </c>
      <c r="D27" s="16">
        <f t="shared" ca="1" si="4"/>
        <v>0.89636126106897995</v>
      </c>
      <c r="E27" s="16">
        <f t="shared" ca="1" si="4"/>
        <v>2.0848342452951529E-2</v>
      </c>
      <c r="F27" s="16">
        <f t="shared" ca="1" si="4"/>
        <v>0.15686331882103954</v>
      </c>
      <c r="G27" s="16">
        <f t="shared" ca="1" si="4"/>
        <v>0.85839356689913815</v>
      </c>
      <c r="H27" s="16">
        <f t="shared" ca="1" si="4"/>
        <v>0.59728261623988321</v>
      </c>
      <c r="I27" s="16">
        <f t="shared" ca="1" si="4"/>
        <v>0.85301423999117876</v>
      </c>
      <c r="J27" s="16">
        <f t="shared" ca="1" si="4"/>
        <v>0.6764474357064556</v>
      </c>
      <c r="K27" s="16">
        <f t="shared" ca="1" si="4"/>
        <v>0.83113992177105844</v>
      </c>
      <c r="L27" s="16">
        <f t="shared" ca="1" si="4"/>
        <v>0.46444933431095925</v>
      </c>
      <c r="M27" s="16">
        <f t="shared" ca="1" si="4"/>
        <v>0.18988339256309616</v>
      </c>
      <c r="N27" s="16">
        <f t="shared" ca="1" si="5"/>
        <v>0.15113114851228371</v>
      </c>
    </row>
    <row r="28" spans="1:14" x14ac:dyDescent="0.25">
      <c r="A28" s="1">
        <v>24</v>
      </c>
      <c r="B28" s="89">
        <f t="shared" ca="1" si="4"/>
        <v>0.52650487599492402</v>
      </c>
      <c r="C28" s="16">
        <f t="shared" ca="1" si="4"/>
        <v>0.10621362080600349</v>
      </c>
      <c r="D28" s="16">
        <f t="shared" ca="1" si="4"/>
        <v>0.41285995788259733</v>
      </c>
      <c r="E28" s="16">
        <f t="shared" ca="1" si="4"/>
        <v>0.54951860093464899</v>
      </c>
      <c r="F28" s="16">
        <f t="shared" ca="1" si="4"/>
        <v>1.2401811822785325E-3</v>
      </c>
      <c r="G28" s="16">
        <f t="shared" ca="1" si="4"/>
        <v>0.71420614763621992</v>
      </c>
      <c r="H28" s="16">
        <f t="shared" ca="1" si="4"/>
        <v>0.98702989180023171</v>
      </c>
      <c r="I28" s="16">
        <f t="shared" ca="1" si="4"/>
        <v>0.39164958889863233</v>
      </c>
      <c r="J28" s="16">
        <f t="shared" ca="1" si="4"/>
        <v>0.89208077256699048</v>
      </c>
      <c r="K28" s="16">
        <f t="shared" ca="1" si="4"/>
        <v>9.3828642958832198E-2</v>
      </c>
      <c r="L28" s="16">
        <f t="shared" ca="1" si="4"/>
        <v>0.58958135488678609</v>
      </c>
      <c r="M28" s="16">
        <f t="shared" ca="1" si="4"/>
        <v>0.84328772315367106</v>
      </c>
      <c r="N28" s="16">
        <f t="shared" ca="1" si="5"/>
        <v>0.10800135870181737</v>
      </c>
    </row>
    <row r="29" spans="1:14" x14ac:dyDescent="0.25">
      <c r="A29" s="1">
        <v>25</v>
      </c>
      <c r="B29" s="89">
        <f t="shared" ca="1" si="4"/>
        <v>0.52932366621177529</v>
      </c>
      <c r="C29" s="16">
        <f t="shared" ca="1" si="4"/>
        <v>0.27512313355617546</v>
      </c>
      <c r="D29" s="16">
        <f t="shared" ca="1" si="4"/>
        <v>0.15709204202974414</v>
      </c>
      <c r="E29" s="16">
        <f t="shared" ca="1" si="4"/>
        <v>0.13520861463843981</v>
      </c>
      <c r="F29" s="16">
        <f t="shared" ca="1" si="4"/>
        <v>0.969092867856859</v>
      </c>
      <c r="G29" s="16">
        <f t="shared" ca="1" si="4"/>
        <v>0.330657907651558</v>
      </c>
      <c r="H29" s="16">
        <f t="shared" ca="1" si="4"/>
        <v>4.1672623798139519E-2</v>
      </c>
      <c r="I29" s="16">
        <f t="shared" ca="1" si="4"/>
        <v>0.77459201652088683</v>
      </c>
      <c r="J29" s="16">
        <f t="shared" ca="1" si="4"/>
        <v>0.72139963988635458</v>
      </c>
      <c r="K29" s="16">
        <f t="shared" ca="1" si="4"/>
        <v>0.22109251835859489</v>
      </c>
      <c r="L29" s="16">
        <f t="shared" ca="1" si="4"/>
        <v>0.7287050245256298</v>
      </c>
      <c r="M29" s="16">
        <f t="shared" ca="1" si="4"/>
        <v>0.58042024148763838</v>
      </c>
      <c r="N29" s="16">
        <f t="shared" ca="1" si="5"/>
        <v>-0.5356197034782042</v>
      </c>
    </row>
    <row r="30" spans="1:14" x14ac:dyDescent="0.25">
      <c r="A30" s="1">
        <v>26</v>
      </c>
      <c r="B30" s="89">
        <f t="shared" ca="1" si="4"/>
        <v>0.2736612809572786</v>
      </c>
      <c r="C30" s="16">
        <f t="shared" ca="1" si="4"/>
        <v>0.91429053465383947</v>
      </c>
      <c r="D30" s="16">
        <f t="shared" ca="1" si="4"/>
        <v>0.85032249270719495</v>
      </c>
      <c r="E30" s="16">
        <f t="shared" ca="1" si="4"/>
        <v>0.87013436300344194</v>
      </c>
      <c r="F30" s="16">
        <f t="shared" ca="1" si="4"/>
        <v>0.31789070825811339</v>
      </c>
      <c r="G30" s="16">
        <f t="shared" ca="1" si="4"/>
        <v>0.4031765225821734</v>
      </c>
      <c r="H30" s="16">
        <f t="shared" ca="1" si="4"/>
        <v>0.48466776854438043</v>
      </c>
      <c r="I30" s="16">
        <f t="shared" ca="1" si="4"/>
        <v>0.2206663961524602</v>
      </c>
      <c r="J30" s="16">
        <f t="shared" ca="1" si="4"/>
        <v>0.72541360802333943</v>
      </c>
      <c r="K30" s="16">
        <f t="shared" ca="1" si="4"/>
        <v>0.66826559664834051</v>
      </c>
      <c r="L30" s="16">
        <f t="shared" ca="1" si="4"/>
        <v>0.150875168522971</v>
      </c>
      <c r="M30" s="16">
        <f t="shared" ca="1" si="4"/>
        <v>0.28385662054350469</v>
      </c>
      <c r="N30" s="16">
        <f t="shared" ca="1" si="5"/>
        <v>0.16322106059703767</v>
      </c>
    </row>
    <row r="31" spans="1:14" x14ac:dyDescent="0.25">
      <c r="A31" s="1">
        <v>27</v>
      </c>
      <c r="B31" s="89">
        <f t="shared" ca="1" si="4"/>
        <v>0.94541584115702149</v>
      </c>
      <c r="C31" s="16">
        <f t="shared" ca="1" si="4"/>
        <v>0.13964707565439816</v>
      </c>
      <c r="D31" s="16">
        <f t="shared" ca="1" si="4"/>
        <v>0.99715420651977216</v>
      </c>
      <c r="E31" s="16">
        <f t="shared" ca="1" si="4"/>
        <v>0.96553827406091031</v>
      </c>
      <c r="F31" s="16">
        <f t="shared" ca="1" si="4"/>
        <v>0.78239198362678608</v>
      </c>
      <c r="G31" s="16">
        <f t="shared" ca="1" si="4"/>
        <v>0.54821151220006936</v>
      </c>
      <c r="H31" s="16">
        <f t="shared" ca="1" si="4"/>
        <v>0.39415397607901614</v>
      </c>
      <c r="I31" s="16">
        <f t="shared" ca="1" si="4"/>
        <v>0.72083230809071264</v>
      </c>
      <c r="J31" s="16">
        <f t="shared" ca="1" si="4"/>
        <v>0.67308299358970392</v>
      </c>
      <c r="K31" s="16">
        <f t="shared" ca="1" si="4"/>
        <v>0.66735427919580037</v>
      </c>
      <c r="L31" s="16">
        <f t="shared" ca="1" si="4"/>
        <v>0.94664274716073471</v>
      </c>
      <c r="M31" s="16">
        <f t="shared" ca="1" si="4"/>
        <v>0.48036989238573391</v>
      </c>
      <c r="N31" s="16">
        <f t="shared" ca="1" si="5"/>
        <v>2.2607950897206592</v>
      </c>
    </row>
    <row r="32" spans="1:14" x14ac:dyDescent="0.25">
      <c r="A32" s="1">
        <v>28</v>
      </c>
      <c r="B32" s="89">
        <f t="shared" ca="1" si="4"/>
        <v>0.59080539919682828</v>
      </c>
      <c r="C32" s="16">
        <f t="shared" ca="1" si="4"/>
        <v>0.91919830008309233</v>
      </c>
      <c r="D32" s="16">
        <f t="shared" ca="1" si="4"/>
        <v>0.74538124136701989</v>
      </c>
      <c r="E32" s="16">
        <f t="shared" ca="1" si="4"/>
        <v>0.46152239712946486</v>
      </c>
      <c r="F32" s="16">
        <f t="shared" ca="1" si="4"/>
        <v>0.22505241150121946</v>
      </c>
      <c r="G32" s="16">
        <f t="shared" ca="1" si="4"/>
        <v>0.57111958225329629</v>
      </c>
      <c r="H32" s="16">
        <f t="shared" ca="1" si="4"/>
        <v>0.98443163253607036</v>
      </c>
      <c r="I32" s="16">
        <f t="shared" ca="1" si="4"/>
        <v>0.22066796740613082</v>
      </c>
      <c r="J32" s="16">
        <f t="shared" ca="1" si="4"/>
        <v>0.41138688761684561</v>
      </c>
      <c r="K32" s="16">
        <f t="shared" ca="1" si="4"/>
        <v>0.27540250348926509</v>
      </c>
      <c r="L32" s="16">
        <f t="shared" ca="1" si="4"/>
        <v>0.58176924247963424</v>
      </c>
      <c r="M32" s="16">
        <f t="shared" ca="1" si="4"/>
        <v>5.5001334202459229E-2</v>
      </c>
      <c r="N32" s="16">
        <f t="shared" ca="1" si="5"/>
        <v>4.1738899261327234E-2</v>
      </c>
    </row>
    <row r="33" spans="1:14" x14ac:dyDescent="0.25">
      <c r="A33" s="1">
        <v>29</v>
      </c>
      <c r="B33" s="89">
        <f t="shared" ca="1" si="4"/>
        <v>0.35716809510603975</v>
      </c>
      <c r="C33" s="16">
        <f t="shared" ca="1" si="4"/>
        <v>0.8598268968367242</v>
      </c>
      <c r="D33" s="16">
        <f t="shared" ca="1" si="4"/>
        <v>9.9914265656014467E-2</v>
      </c>
      <c r="E33" s="16">
        <f t="shared" ca="1" si="4"/>
        <v>0.89012313833123513</v>
      </c>
      <c r="F33" s="16">
        <f t="shared" ca="1" si="4"/>
        <v>0.12958798083249512</v>
      </c>
      <c r="G33" s="16">
        <f t="shared" ca="1" si="4"/>
        <v>0.89466120880271116</v>
      </c>
      <c r="H33" s="16">
        <f t="shared" ca="1" si="4"/>
        <v>0.44669540995676316</v>
      </c>
      <c r="I33" s="16">
        <f t="shared" ca="1" si="4"/>
        <v>7.6884202902216425E-2</v>
      </c>
      <c r="J33" s="16">
        <f t="shared" ca="1" si="4"/>
        <v>0.32264814547265219</v>
      </c>
      <c r="K33" s="16">
        <f t="shared" ca="1" si="4"/>
        <v>0.61355514998409955</v>
      </c>
      <c r="L33" s="16">
        <f t="shared" ca="1" si="4"/>
        <v>0.48372611467608129</v>
      </c>
      <c r="M33" s="16">
        <f t="shared" ca="1" si="4"/>
        <v>0.1750550475038356</v>
      </c>
      <c r="N33" s="16">
        <f t="shared" ca="1" si="5"/>
        <v>-0.65015434393913107</v>
      </c>
    </row>
    <row r="34" spans="1:14" x14ac:dyDescent="0.25">
      <c r="A34" s="1">
        <v>30</v>
      </c>
      <c r="B34" s="89">
        <f t="shared" ca="1" si="4"/>
        <v>0.68648388184459508</v>
      </c>
      <c r="C34" s="16">
        <f t="shared" ca="1" si="4"/>
        <v>0.47212925434053421</v>
      </c>
      <c r="D34" s="16">
        <f t="shared" ca="1" si="4"/>
        <v>0.39933276732155376</v>
      </c>
      <c r="E34" s="16">
        <f t="shared" ca="1" si="4"/>
        <v>0.72879849653766493</v>
      </c>
      <c r="F34" s="16">
        <f t="shared" ca="1" si="4"/>
        <v>0.22568863095965352</v>
      </c>
      <c r="G34" s="16">
        <f t="shared" ca="1" si="4"/>
        <v>0.39576640250831108</v>
      </c>
      <c r="H34" s="16">
        <f t="shared" ca="1" si="4"/>
        <v>0.29027713574977332</v>
      </c>
      <c r="I34" s="16">
        <f t="shared" ca="1" si="4"/>
        <v>9.2346687493636059E-2</v>
      </c>
      <c r="J34" s="16">
        <f t="shared" ca="1" si="4"/>
        <v>0.95770379021908747</v>
      </c>
      <c r="K34" s="16">
        <f t="shared" ca="1" si="4"/>
        <v>0.99518380573535858</v>
      </c>
      <c r="L34" s="16">
        <f t="shared" ca="1" si="4"/>
        <v>0.86920816111429822</v>
      </c>
      <c r="M34" s="16">
        <f t="shared" ca="1" si="4"/>
        <v>0.64803597829418325</v>
      </c>
      <c r="N34" s="16">
        <f t="shared" ca="1" si="5"/>
        <v>0.76095499211864936</v>
      </c>
    </row>
    <row r="35" spans="1:14" x14ac:dyDescent="0.25">
      <c r="A35" s="1">
        <v>31</v>
      </c>
      <c r="B35" s="89">
        <f t="shared" ca="1" si="4"/>
        <v>0.56398169417433552</v>
      </c>
      <c r="C35" s="16">
        <f t="shared" ca="1" si="4"/>
        <v>0.62901714406771669</v>
      </c>
      <c r="D35" s="16">
        <f t="shared" ca="1" si="4"/>
        <v>0.8039592304545532</v>
      </c>
      <c r="E35" s="16">
        <f t="shared" ca="1" si="4"/>
        <v>0.7089187973523714</v>
      </c>
      <c r="F35" s="16">
        <f t="shared" ca="1" si="4"/>
        <v>0.55251437431120598</v>
      </c>
      <c r="G35" s="16">
        <f t="shared" ca="1" si="4"/>
        <v>0.50628404852823872</v>
      </c>
      <c r="H35" s="16">
        <f t="shared" ca="1" si="4"/>
        <v>0.66345264384511959</v>
      </c>
      <c r="I35" s="16">
        <f t="shared" ca="1" si="4"/>
        <v>8.4635231787469567E-2</v>
      </c>
      <c r="J35" s="16">
        <f t="shared" ca="1" si="4"/>
        <v>9.3181556780173924E-2</v>
      </c>
      <c r="K35" s="16">
        <f t="shared" ca="1" si="4"/>
        <v>6.7485302963749216E-2</v>
      </c>
      <c r="L35" s="16">
        <f t="shared" ca="1" si="4"/>
        <v>0.63563637310382604</v>
      </c>
      <c r="M35" s="16">
        <f t="shared" ca="1" si="4"/>
        <v>0.68123431364504405</v>
      </c>
      <c r="N35" s="16">
        <f t="shared" ca="1" si="5"/>
        <v>-9.6992889861953202E-3</v>
      </c>
    </row>
    <row r="36" spans="1:14" x14ac:dyDescent="0.25">
      <c r="A36" s="1">
        <v>32</v>
      </c>
      <c r="B36" s="89">
        <f t="shared" ca="1" si="4"/>
        <v>0.3613397474899277</v>
      </c>
      <c r="C36" s="16">
        <f t="shared" ca="1" si="4"/>
        <v>0.12828448182155217</v>
      </c>
      <c r="D36" s="16">
        <f t="shared" ca="1" si="4"/>
        <v>0.59759317399572087</v>
      </c>
      <c r="E36" s="16">
        <f t="shared" ca="1" si="4"/>
        <v>0.21390824739051528</v>
      </c>
      <c r="F36" s="16">
        <f t="shared" ca="1" si="4"/>
        <v>0.24190794863689535</v>
      </c>
      <c r="G36" s="16">
        <f t="shared" ca="1" si="4"/>
        <v>0.90776001477786761</v>
      </c>
      <c r="H36" s="16">
        <f t="shared" ca="1" si="4"/>
        <v>0.29608180445614685</v>
      </c>
      <c r="I36" s="16">
        <f t="shared" ca="1" si="4"/>
        <v>0.37906038348566262</v>
      </c>
      <c r="J36" s="16">
        <f t="shared" ca="1" si="4"/>
        <v>0.50525941457483126</v>
      </c>
      <c r="K36" s="16">
        <f t="shared" ca="1" si="4"/>
        <v>0.88748386381827749</v>
      </c>
      <c r="L36" s="16">
        <f t="shared" ca="1" si="4"/>
        <v>0.76375972715315366</v>
      </c>
      <c r="M36" s="16">
        <f t="shared" ca="1" si="4"/>
        <v>0.15691947555319996</v>
      </c>
      <c r="N36" s="16">
        <f t="shared" ca="1" si="5"/>
        <v>-0.56064171684624853</v>
      </c>
    </row>
    <row r="37" spans="1:14" x14ac:dyDescent="0.25">
      <c r="A37" s="1">
        <v>33</v>
      </c>
      <c r="B37" s="89">
        <f t="shared" ca="1" si="4"/>
        <v>0.81578816165446333</v>
      </c>
      <c r="C37" s="16">
        <f t="shared" ca="1" si="4"/>
        <v>0.83184242605482894</v>
      </c>
      <c r="D37" s="16">
        <f t="shared" ca="1" si="4"/>
        <v>0.36868685070393781</v>
      </c>
      <c r="E37" s="16">
        <f t="shared" ca="1" si="4"/>
        <v>0.42580743042176183</v>
      </c>
      <c r="F37" s="16">
        <f t="shared" ca="1" si="4"/>
        <v>0.55118250202785724</v>
      </c>
      <c r="G37" s="16">
        <f t="shared" ca="1" si="4"/>
        <v>0.53924364112557832</v>
      </c>
      <c r="H37" s="16">
        <f t="shared" ca="1" si="4"/>
        <v>0.39098903196946588</v>
      </c>
      <c r="I37" s="16">
        <f t="shared" ca="1" si="4"/>
        <v>0.25072912143262205</v>
      </c>
      <c r="J37" s="16">
        <f t="shared" ca="1" si="4"/>
        <v>0.14790918198803826</v>
      </c>
      <c r="K37" s="16">
        <f t="shared" ca="1" si="4"/>
        <v>9.648978234176131E-2</v>
      </c>
      <c r="L37" s="16">
        <f t="shared" ca="1" si="4"/>
        <v>0.31810809350349334</v>
      </c>
      <c r="M37" s="16">
        <f t="shared" ca="1" si="4"/>
        <v>0.83982730248622328</v>
      </c>
      <c r="N37" s="16">
        <f t="shared" ca="1" si="5"/>
        <v>-0.42339647428996763</v>
      </c>
    </row>
    <row r="38" spans="1:14" x14ac:dyDescent="0.25">
      <c r="A38" s="1">
        <v>34</v>
      </c>
      <c r="B38" s="89">
        <f t="shared" ref="B38:M59" ca="1" si="6">RAND()</f>
        <v>0.42284656385654296</v>
      </c>
      <c r="C38" s="16">
        <f t="shared" ca="1" si="6"/>
        <v>0.77345550884865</v>
      </c>
      <c r="D38" s="16">
        <f t="shared" ca="1" si="6"/>
        <v>0.58619919903188977</v>
      </c>
      <c r="E38" s="16">
        <f t="shared" ca="1" si="6"/>
        <v>0.3641325496207517</v>
      </c>
      <c r="F38" s="16">
        <f t="shared" ca="1" si="6"/>
        <v>0.46415697478082396</v>
      </c>
      <c r="G38" s="16">
        <f t="shared" ca="1" si="6"/>
        <v>0.81660195655752155</v>
      </c>
      <c r="H38" s="16">
        <f t="shared" ca="1" si="6"/>
        <v>0.57253785263708068</v>
      </c>
      <c r="I38" s="16">
        <f t="shared" ca="1" si="6"/>
        <v>0.17173439264218804</v>
      </c>
      <c r="J38" s="16">
        <f t="shared" ca="1" si="6"/>
        <v>0.20351315825319349</v>
      </c>
      <c r="K38" s="16">
        <f t="shared" ca="1" si="6"/>
        <v>5.8011014136708283E-2</v>
      </c>
      <c r="L38" s="16">
        <f t="shared" ca="1" si="6"/>
        <v>0.34457738887706402</v>
      </c>
      <c r="M38" s="16">
        <f t="shared" ca="1" si="6"/>
        <v>5.10470955862522E-2</v>
      </c>
      <c r="N38" s="16">
        <f t="shared" ca="1" si="5"/>
        <v>-1.1711863451713329</v>
      </c>
    </row>
    <row r="39" spans="1:14" x14ac:dyDescent="0.25">
      <c r="A39" s="1">
        <v>35</v>
      </c>
      <c r="B39" s="89">
        <f t="shared" ca="1" si="6"/>
        <v>8.8533069358955663E-2</v>
      </c>
      <c r="C39" s="16">
        <f t="shared" ca="1" si="6"/>
        <v>0.60483746846873876</v>
      </c>
      <c r="D39" s="16">
        <f t="shared" ca="1" si="6"/>
        <v>0.3028324786757286</v>
      </c>
      <c r="E39" s="16">
        <f t="shared" ca="1" si="6"/>
        <v>0.18548013211006997</v>
      </c>
      <c r="F39" s="16">
        <f t="shared" ca="1" si="6"/>
        <v>0.60446708160106455</v>
      </c>
      <c r="G39" s="16">
        <f t="shared" ca="1" si="6"/>
        <v>0.74419075411256164</v>
      </c>
      <c r="H39" s="16">
        <f t="shared" ca="1" si="6"/>
        <v>0.86833594607138931</v>
      </c>
      <c r="I39" s="16">
        <f t="shared" ca="1" si="6"/>
        <v>0.19738958257362438</v>
      </c>
      <c r="J39" s="16">
        <f t="shared" ca="1" si="6"/>
        <v>0.47459707040098331</v>
      </c>
      <c r="K39" s="16">
        <f t="shared" ca="1" si="6"/>
        <v>0.16316276918287742</v>
      </c>
      <c r="L39" s="16">
        <f t="shared" ca="1" si="6"/>
        <v>0.50446580777424721</v>
      </c>
      <c r="M39" s="16">
        <f t="shared" ca="1" si="6"/>
        <v>0.52092801518732224</v>
      </c>
      <c r="N39" s="16">
        <f t="shared" ca="1" si="5"/>
        <v>-0.74077982448243773</v>
      </c>
    </row>
    <row r="40" spans="1:14" x14ac:dyDescent="0.25">
      <c r="A40" s="1">
        <v>36</v>
      </c>
      <c r="B40" s="89">
        <f t="shared" ca="1" si="6"/>
        <v>0.70636027493718989</v>
      </c>
      <c r="C40" s="16">
        <f t="shared" ca="1" si="6"/>
        <v>0.46804492104021811</v>
      </c>
      <c r="D40" s="16">
        <f t="shared" ca="1" si="6"/>
        <v>0.5289137367082114</v>
      </c>
      <c r="E40" s="16">
        <f t="shared" ca="1" si="6"/>
        <v>0.57633727068056473</v>
      </c>
      <c r="F40" s="16">
        <f t="shared" ca="1" si="6"/>
        <v>0.93599385043290428</v>
      </c>
      <c r="G40" s="16">
        <f t="shared" ca="1" si="6"/>
        <v>0.13231096980783019</v>
      </c>
      <c r="H40" s="16">
        <f t="shared" ca="1" si="6"/>
        <v>0.92330620175205258</v>
      </c>
      <c r="I40" s="16">
        <f t="shared" ca="1" si="6"/>
        <v>0.9089233248527443</v>
      </c>
      <c r="J40" s="16">
        <f t="shared" ca="1" si="6"/>
        <v>0.14721522180522228</v>
      </c>
      <c r="K40" s="16">
        <f t="shared" ca="1" si="6"/>
        <v>2.7308154935948514E-2</v>
      </c>
      <c r="L40" s="16">
        <f t="shared" ca="1" si="6"/>
        <v>0.28574745411693159</v>
      </c>
      <c r="M40" s="16">
        <f t="shared" ca="1" si="6"/>
        <v>0.56400086655681159</v>
      </c>
      <c r="N40" s="16">
        <f t="shared" ca="1" si="5"/>
        <v>0.2044622476266289</v>
      </c>
    </row>
    <row r="41" spans="1:14" x14ac:dyDescent="0.25">
      <c r="A41" s="1">
        <v>37</v>
      </c>
      <c r="B41" s="89">
        <f t="shared" ca="1" si="6"/>
        <v>3.4797812722653365E-2</v>
      </c>
      <c r="C41" s="16">
        <f t="shared" ca="1" si="6"/>
        <v>0.92761773875703835</v>
      </c>
      <c r="D41" s="16">
        <f t="shared" ca="1" si="6"/>
        <v>0.43782890422221943</v>
      </c>
      <c r="E41" s="16">
        <f t="shared" ca="1" si="6"/>
        <v>0.26740129530263756</v>
      </c>
      <c r="F41" s="16">
        <f t="shared" ca="1" si="6"/>
        <v>0.68604315906530555</v>
      </c>
      <c r="G41" s="16">
        <f t="shared" ca="1" si="6"/>
        <v>0.67698956457043924</v>
      </c>
      <c r="H41" s="16">
        <f t="shared" ca="1" si="6"/>
        <v>0.10007387795041434</v>
      </c>
      <c r="I41" s="16">
        <f t="shared" ca="1" si="6"/>
        <v>0.97857115282815221</v>
      </c>
      <c r="J41" s="16">
        <f t="shared" ca="1" si="6"/>
        <v>0.45247047056596434</v>
      </c>
      <c r="K41" s="16">
        <f t="shared" ca="1" si="6"/>
        <v>0.64621375308699536</v>
      </c>
      <c r="L41" s="16">
        <f t="shared" ca="1" si="6"/>
        <v>0.42934654842564701</v>
      </c>
      <c r="M41" s="16">
        <f t="shared" ca="1" si="6"/>
        <v>0.78515816145543837</v>
      </c>
      <c r="N41" s="16">
        <f t="shared" ca="1" si="5"/>
        <v>0.42251243895290358</v>
      </c>
    </row>
    <row r="42" spans="1:14" x14ac:dyDescent="0.25">
      <c r="A42" s="1">
        <v>38</v>
      </c>
      <c r="B42" s="89">
        <f t="shared" ca="1" si="6"/>
        <v>5.737089933973194E-2</v>
      </c>
      <c r="C42" s="16">
        <f t="shared" ca="1" si="6"/>
        <v>0.60617859428886478</v>
      </c>
      <c r="D42" s="16">
        <f t="shared" ca="1" si="6"/>
        <v>0.58504615532169124</v>
      </c>
      <c r="E42" s="16">
        <f t="shared" ca="1" si="6"/>
        <v>0.17933383099465317</v>
      </c>
      <c r="F42" s="16">
        <f t="shared" ca="1" si="6"/>
        <v>0.75670521092656862</v>
      </c>
      <c r="G42" s="16">
        <f t="shared" ca="1" si="6"/>
        <v>0.30982131886464082</v>
      </c>
      <c r="H42" s="16">
        <f t="shared" ca="1" si="6"/>
        <v>0.25982850933042789</v>
      </c>
      <c r="I42" s="16">
        <f t="shared" ca="1" si="6"/>
        <v>0.29917350821856314</v>
      </c>
      <c r="J42" s="16">
        <f t="shared" ca="1" si="6"/>
        <v>0.24327417313630317</v>
      </c>
      <c r="K42" s="16">
        <f t="shared" ca="1" si="6"/>
        <v>0.28051246220831361</v>
      </c>
      <c r="L42" s="16">
        <f t="shared" ca="1" si="6"/>
        <v>0.815944739982295</v>
      </c>
      <c r="M42" s="16">
        <f t="shared" ca="1" si="6"/>
        <v>0.62633411901841041</v>
      </c>
      <c r="N42" s="16">
        <f t="shared" ca="1" si="5"/>
        <v>-0.98047647836953633</v>
      </c>
    </row>
    <row r="43" spans="1:14" x14ac:dyDescent="0.25">
      <c r="A43" s="1">
        <v>39</v>
      </c>
      <c r="B43" s="89">
        <f t="shared" ca="1" si="6"/>
        <v>0.44195504123018969</v>
      </c>
      <c r="C43" s="16">
        <f t="shared" ca="1" si="6"/>
        <v>0.55882229006426443</v>
      </c>
      <c r="D43" s="16">
        <f t="shared" ca="1" si="6"/>
        <v>0.56841699096349974</v>
      </c>
      <c r="E43" s="16">
        <f t="shared" ca="1" si="6"/>
        <v>0.67174713404370323</v>
      </c>
      <c r="F43" s="16">
        <f t="shared" ca="1" si="6"/>
        <v>0.12555290246568418</v>
      </c>
      <c r="G43" s="16">
        <f t="shared" ca="1" si="6"/>
        <v>0.31605520221605654</v>
      </c>
      <c r="H43" s="16">
        <f t="shared" ca="1" si="6"/>
        <v>0.79545930625322603</v>
      </c>
      <c r="I43" s="16">
        <f t="shared" ca="1" si="6"/>
        <v>0.14015480097638189</v>
      </c>
      <c r="J43" s="16">
        <f t="shared" ca="1" si="6"/>
        <v>0.75920041229941537</v>
      </c>
      <c r="K43" s="16">
        <f t="shared" ca="1" si="6"/>
        <v>0.73917252130149391</v>
      </c>
      <c r="L43" s="16">
        <f t="shared" ca="1" si="6"/>
        <v>0.43378943462032371</v>
      </c>
      <c r="M43" s="16">
        <f t="shared" ca="1" si="6"/>
        <v>0.68311621559457814</v>
      </c>
      <c r="N43" s="16">
        <f t="shared" ca="1" si="5"/>
        <v>0.23344225202881752</v>
      </c>
    </row>
    <row r="44" spans="1:14" x14ac:dyDescent="0.25">
      <c r="A44" s="1">
        <v>40</v>
      </c>
      <c r="B44" s="89">
        <f t="shared" ca="1" si="6"/>
        <v>0.89227747144437519</v>
      </c>
      <c r="C44" s="16">
        <f t="shared" ca="1" si="6"/>
        <v>0.97154784320514675</v>
      </c>
      <c r="D44" s="16">
        <f t="shared" ca="1" si="6"/>
        <v>0.78457280304747812</v>
      </c>
      <c r="E44" s="16">
        <f t="shared" ca="1" si="6"/>
        <v>0.21609231250575622</v>
      </c>
      <c r="F44" s="16">
        <f t="shared" ca="1" si="6"/>
        <v>0.49136370075980829</v>
      </c>
      <c r="G44" s="16">
        <f t="shared" ca="1" si="6"/>
        <v>0.47233481984512682</v>
      </c>
      <c r="H44" s="16">
        <f t="shared" ca="1" si="6"/>
        <v>0.54102316622580215</v>
      </c>
      <c r="I44" s="16">
        <f t="shared" ca="1" si="6"/>
        <v>0.49037127973663019</v>
      </c>
      <c r="J44" s="16">
        <f t="shared" ca="1" si="6"/>
        <v>0.74870184259680406</v>
      </c>
      <c r="K44" s="16">
        <f t="shared" ca="1" si="6"/>
        <v>0.46310653965614168</v>
      </c>
      <c r="L44" s="16">
        <f t="shared" ca="1" si="6"/>
        <v>0.81148445504635935</v>
      </c>
      <c r="M44" s="16">
        <f t="shared" ca="1" si="6"/>
        <v>0.82861536742950936</v>
      </c>
      <c r="N44" s="16">
        <f t="shared" ca="1" si="5"/>
        <v>1.7114916014989374</v>
      </c>
    </row>
    <row r="45" spans="1:14" x14ac:dyDescent="0.25">
      <c r="A45" s="1">
        <v>41</v>
      </c>
      <c r="B45" s="89">
        <f t="shared" ca="1" si="6"/>
        <v>0.96657448919444988</v>
      </c>
      <c r="C45" s="16">
        <f t="shared" ca="1" si="6"/>
        <v>0.27980776134024776</v>
      </c>
      <c r="D45" s="16">
        <f t="shared" ca="1" si="6"/>
        <v>0.37700222330083344</v>
      </c>
      <c r="E45" s="16">
        <f t="shared" ca="1" si="6"/>
        <v>0.3883428334704464</v>
      </c>
      <c r="F45" s="16">
        <f t="shared" ca="1" si="6"/>
        <v>0.19294746105386273</v>
      </c>
      <c r="G45" s="16">
        <f t="shared" ca="1" si="6"/>
        <v>0.29334478218589533</v>
      </c>
      <c r="H45" s="16">
        <f t="shared" ca="1" si="6"/>
        <v>0.90995497015581861</v>
      </c>
      <c r="I45" s="16">
        <f t="shared" ca="1" si="6"/>
        <v>0.20991036994477064</v>
      </c>
      <c r="J45" s="16">
        <f t="shared" ca="1" si="6"/>
        <v>0.24543472871117999</v>
      </c>
      <c r="K45" s="16">
        <f t="shared" ca="1" si="6"/>
        <v>0.54466196664203193</v>
      </c>
      <c r="L45" s="16">
        <f t="shared" ca="1" si="6"/>
        <v>0.55675873093026162</v>
      </c>
      <c r="M45" s="16">
        <f t="shared" ca="1" si="6"/>
        <v>0.42580288478440864</v>
      </c>
      <c r="N45" s="16">
        <f t="shared" ca="1" si="5"/>
        <v>-0.6094567982857928</v>
      </c>
    </row>
    <row r="46" spans="1:14" x14ac:dyDescent="0.25">
      <c r="A46" s="1">
        <v>42</v>
      </c>
      <c r="B46" s="89">
        <f t="shared" ca="1" si="6"/>
        <v>0.56998492861512207</v>
      </c>
      <c r="C46" s="16">
        <f t="shared" ca="1" si="6"/>
        <v>1.9411114119668227E-2</v>
      </c>
      <c r="D46" s="16">
        <f t="shared" ca="1" si="6"/>
        <v>0.28767341515820588</v>
      </c>
      <c r="E46" s="16">
        <f t="shared" ca="1" si="6"/>
        <v>0.78052035527882269</v>
      </c>
      <c r="F46" s="16">
        <f t="shared" ca="1" si="6"/>
        <v>0.17300857392547819</v>
      </c>
      <c r="G46" s="16">
        <f t="shared" ca="1" si="6"/>
        <v>0.52715696021245473</v>
      </c>
      <c r="H46" s="16">
        <f t="shared" ca="1" si="6"/>
        <v>0.3437200055141072</v>
      </c>
      <c r="I46" s="16">
        <f t="shared" ca="1" si="6"/>
        <v>0.21051592329283275</v>
      </c>
      <c r="J46" s="16">
        <f t="shared" ca="1" si="6"/>
        <v>0.71177615449814169</v>
      </c>
      <c r="K46" s="16">
        <f t="shared" ca="1" si="6"/>
        <v>0.99214612541668623</v>
      </c>
      <c r="L46" s="16">
        <f t="shared" ca="1" si="6"/>
        <v>0.42198479988523152</v>
      </c>
      <c r="M46" s="16">
        <f t="shared" ca="1" si="6"/>
        <v>0.24196552379028857</v>
      </c>
      <c r="N46" s="16">
        <f t="shared" ca="1" si="5"/>
        <v>-0.72013612029296059</v>
      </c>
    </row>
    <row r="47" spans="1:14" x14ac:dyDescent="0.25">
      <c r="A47" s="1">
        <v>43</v>
      </c>
      <c r="B47" s="89">
        <f t="shared" ca="1" si="6"/>
        <v>0.90041387503632386</v>
      </c>
      <c r="C47" s="16">
        <f t="shared" ca="1" si="6"/>
        <v>0.77642906528763622</v>
      </c>
      <c r="D47" s="16">
        <f t="shared" ca="1" si="6"/>
        <v>0.25888937319274774</v>
      </c>
      <c r="E47" s="16">
        <f t="shared" ca="1" si="6"/>
        <v>0.21191036593599855</v>
      </c>
      <c r="F47" s="16">
        <f t="shared" ca="1" si="6"/>
        <v>0.76256541680242285</v>
      </c>
      <c r="G47" s="16">
        <f t="shared" ca="1" si="6"/>
        <v>0.47518683113003868</v>
      </c>
      <c r="H47" s="16">
        <f t="shared" ca="1" si="6"/>
        <v>1.5801789098325858E-2</v>
      </c>
      <c r="I47" s="16">
        <f t="shared" ca="1" si="6"/>
        <v>7.6129828960339041E-2</v>
      </c>
      <c r="J47" s="16">
        <f t="shared" ca="1" si="6"/>
        <v>0.83872423393591211</v>
      </c>
      <c r="K47" s="16">
        <f t="shared" ca="1" si="6"/>
        <v>0.26936240020913693</v>
      </c>
      <c r="L47" s="16">
        <f t="shared" ca="1" si="6"/>
        <v>0.70797296911230223</v>
      </c>
      <c r="M47" s="16">
        <f t="shared" ca="1" si="6"/>
        <v>0.34734790462911558</v>
      </c>
      <c r="N47" s="16">
        <f t="shared" ca="1" si="5"/>
        <v>-0.35926594666970058</v>
      </c>
    </row>
    <row r="48" spans="1:14" x14ac:dyDescent="0.25">
      <c r="A48" s="1">
        <v>44</v>
      </c>
      <c r="B48" s="89">
        <f t="shared" ca="1" si="6"/>
        <v>0.48416343004465701</v>
      </c>
      <c r="C48" s="16">
        <f t="shared" ca="1" si="6"/>
        <v>4.5798001964893142E-2</v>
      </c>
      <c r="D48" s="16">
        <f t="shared" ca="1" si="6"/>
        <v>0.52755988353933214</v>
      </c>
      <c r="E48" s="16">
        <f t="shared" ca="1" si="6"/>
        <v>0.59330779220534835</v>
      </c>
      <c r="F48" s="16">
        <f t="shared" ca="1" si="6"/>
        <v>0.35416540438714861</v>
      </c>
      <c r="G48" s="16">
        <f t="shared" ca="1" si="6"/>
        <v>0.1882362547443619</v>
      </c>
      <c r="H48" s="16">
        <f t="shared" ca="1" si="6"/>
        <v>0.76313348207361065</v>
      </c>
      <c r="I48" s="16">
        <f t="shared" ca="1" si="6"/>
        <v>0.2937749151307032</v>
      </c>
      <c r="J48" s="16">
        <f t="shared" ca="1" si="6"/>
        <v>0.50085426023391799</v>
      </c>
      <c r="K48" s="16">
        <f t="shared" ca="1" si="6"/>
        <v>0.99162513100769079</v>
      </c>
      <c r="L48" s="16">
        <f t="shared" ca="1" si="6"/>
        <v>0.44527803586973336</v>
      </c>
      <c r="M48" s="16">
        <f t="shared" ca="1" si="6"/>
        <v>0.87977016658364793</v>
      </c>
      <c r="N48" s="16">
        <f t="shared" ca="1" si="5"/>
        <v>6.7666757785044496E-2</v>
      </c>
    </row>
    <row r="49" spans="1:14" x14ac:dyDescent="0.25">
      <c r="A49" s="1">
        <v>45</v>
      </c>
      <c r="B49" s="89">
        <f t="shared" ca="1" si="6"/>
        <v>0.98283901831849452</v>
      </c>
      <c r="C49" s="16">
        <f t="shared" ca="1" si="6"/>
        <v>0.54824261191888923</v>
      </c>
      <c r="D49" s="16">
        <f t="shared" ca="1" si="6"/>
        <v>0.3404030498026146</v>
      </c>
      <c r="E49" s="16">
        <f t="shared" ca="1" si="6"/>
        <v>0.5340789539887123</v>
      </c>
      <c r="F49" s="16">
        <f t="shared" ca="1" si="6"/>
        <v>0.17798605349363561</v>
      </c>
      <c r="G49" s="16">
        <f t="shared" ca="1" si="6"/>
        <v>0.71287950085911522</v>
      </c>
      <c r="H49" s="16">
        <f t="shared" ca="1" si="6"/>
        <v>0.30527873570284481</v>
      </c>
      <c r="I49" s="16">
        <f t="shared" ca="1" si="6"/>
        <v>0.62024308490504232</v>
      </c>
      <c r="J49" s="16">
        <f t="shared" ca="1" si="6"/>
        <v>0.33277339790005012</v>
      </c>
      <c r="K49" s="16">
        <f t="shared" ca="1" si="6"/>
        <v>0.90478023677891883</v>
      </c>
      <c r="L49" s="16">
        <f t="shared" ca="1" si="6"/>
        <v>2.3570305456494189E-2</v>
      </c>
      <c r="M49" s="16">
        <f t="shared" ca="1" si="6"/>
        <v>0.21982036031754026</v>
      </c>
      <c r="N49" s="16">
        <f t="shared" ca="1" si="5"/>
        <v>-0.29710469055764843</v>
      </c>
    </row>
    <row r="50" spans="1:14" x14ac:dyDescent="0.25">
      <c r="A50" s="1">
        <v>46</v>
      </c>
      <c r="B50" s="89">
        <f t="shared" ca="1" si="6"/>
        <v>0.49737003757461162</v>
      </c>
      <c r="C50" s="16">
        <f t="shared" ca="1" si="6"/>
        <v>0.98590967695474574</v>
      </c>
      <c r="D50" s="16">
        <f t="shared" ca="1" si="6"/>
        <v>0.71190242548714167</v>
      </c>
      <c r="E50" s="16">
        <f t="shared" ca="1" si="6"/>
        <v>0.89065367578628052</v>
      </c>
      <c r="F50" s="16">
        <f t="shared" ca="1" si="6"/>
        <v>4.1344276452607076E-2</v>
      </c>
      <c r="G50" s="16">
        <f t="shared" ca="1" si="6"/>
        <v>0.13998022122184217</v>
      </c>
      <c r="H50" s="16">
        <f t="shared" ca="1" si="6"/>
        <v>5.7443676222704854E-3</v>
      </c>
      <c r="I50" s="16">
        <f t="shared" ca="1" si="6"/>
        <v>0.92986378793572833</v>
      </c>
      <c r="J50" s="16">
        <f t="shared" ca="1" si="6"/>
        <v>0.53010304253084051</v>
      </c>
      <c r="K50" s="16">
        <f t="shared" ca="1" si="6"/>
        <v>0.9292516860265817</v>
      </c>
      <c r="L50" s="16">
        <f t="shared" ca="1" si="6"/>
        <v>0.99653818426525131</v>
      </c>
      <c r="M50" s="16">
        <f t="shared" ca="1" si="6"/>
        <v>0.61479492133471714</v>
      </c>
      <c r="N50" s="16">
        <f t="shared" ca="1" si="5"/>
        <v>1.273456303192618</v>
      </c>
    </row>
    <row r="51" spans="1:14" x14ac:dyDescent="0.25">
      <c r="A51" s="1">
        <v>47</v>
      </c>
      <c r="B51" s="89">
        <f t="shared" ca="1" si="6"/>
        <v>0.9897695741903606</v>
      </c>
      <c r="C51" s="16">
        <f t="shared" ca="1" si="6"/>
        <v>0.8539666618941012</v>
      </c>
      <c r="D51" s="16">
        <f t="shared" ca="1" si="6"/>
        <v>0.87745722902771528</v>
      </c>
      <c r="E51" s="16">
        <f t="shared" ca="1" si="6"/>
        <v>0.57226105895362278</v>
      </c>
      <c r="F51" s="16">
        <f t="shared" ca="1" si="6"/>
        <v>0.34466634749232106</v>
      </c>
      <c r="G51" s="16">
        <f t="shared" ca="1" si="6"/>
        <v>0.82757568557448735</v>
      </c>
      <c r="H51" s="16">
        <f t="shared" ca="1" si="6"/>
        <v>0.4784054104539589</v>
      </c>
      <c r="I51" s="16">
        <f t="shared" ca="1" si="6"/>
        <v>0.46018418305368136</v>
      </c>
      <c r="J51" s="16">
        <f t="shared" ca="1" si="6"/>
        <v>0.51776126180116244</v>
      </c>
      <c r="K51" s="16">
        <f t="shared" ca="1" si="6"/>
        <v>0.53517544626170699</v>
      </c>
      <c r="L51" s="16">
        <f t="shared" ca="1" si="6"/>
        <v>0.45283788221153598</v>
      </c>
      <c r="M51" s="16">
        <f t="shared" ca="1" si="6"/>
        <v>0.48594205965145154</v>
      </c>
      <c r="N51" s="16">
        <f t="shared" ca="1" si="5"/>
        <v>1.3960028005661069</v>
      </c>
    </row>
    <row r="52" spans="1:14" x14ac:dyDescent="0.25">
      <c r="A52" s="1">
        <v>48</v>
      </c>
      <c r="B52" s="89">
        <f t="shared" ca="1" si="6"/>
        <v>0.81436853514930163</v>
      </c>
      <c r="C52" s="16">
        <f t="shared" ca="1" si="6"/>
        <v>0.11942876054863594</v>
      </c>
      <c r="D52" s="16">
        <f t="shared" ca="1" si="6"/>
        <v>0.79874664737273815</v>
      </c>
      <c r="E52" s="16">
        <f t="shared" ca="1" si="6"/>
        <v>0.11859270960011492</v>
      </c>
      <c r="F52" s="16">
        <f t="shared" ca="1" si="6"/>
        <v>0.25854366724235878</v>
      </c>
      <c r="G52" s="16">
        <f t="shared" ca="1" si="6"/>
        <v>0.92072854866295228</v>
      </c>
      <c r="H52" s="16">
        <f t="shared" ca="1" si="6"/>
        <v>0.69921869841836226</v>
      </c>
      <c r="I52" s="16">
        <f t="shared" ca="1" si="6"/>
        <v>0.60851511198492914</v>
      </c>
      <c r="J52" s="16">
        <f t="shared" ca="1" si="6"/>
        <v>7.1542402634752311E-2</v>
      </c>
      <c r="K52" s="16">
        <f t="shared" ca="1" si="6"/>
        <v>0.21768119366248351</v>
      </c>
      <c r="L52" s="16">
        <f t="shared" ca="1" si="6"/>
        <v>0.86508164744262073</v>
      </c>
      <c r="M52" s="16">
        <f t="shared" ca="1" si="6"/>
        <v>0.9742386456027079</v>
      </c>
      <c r="N52" s="16">
        <f t="shared" ca="1" si="5"/>
        <v>0.46668656832195676</v>
      </c>
    </row>
    <row r="53" spans="1:14" x14ac:dyDescent="0.25">
      <c r="A53" s="1">
        <v>49</v>
      </c>
      <c r="B53" s="89">
        <f t="shared" ca="1" si="6"/>
        <v>0.88968273553465893</v>
      </c>
      <c r="C53" s="16">
        <f t="shared" ca="1" si="6"/>
        <v>0.54885502323024671</v>
      </c>
      <c r="D53" s="16">
        <f t="shared" ca="1" si="6"/>
        <v>0.6865104926338268</v>
      </c>
      <c r="E53" s="16">
        <f t="shared" ca="1" si="6"/>
        <v>0.85062771491154943</v>
      </c>
      <c r="F53" s="16">
        <f t="shared" ca="1" si="6"/>
        <v>0.91077493102802354</v>
      </c>
      <c r="G53" s="16">
        <f t="shared" ca="1" si="6"/>
        <v>0.88721610850476984</v>
      </c>
      <c r="H53" s="16">
        <f t="shared" ca="1" si="6"/>
        <v>6.6868955092392213E-2</v>
      </c>
      <c r="I53" s="16">
        <f t="shared" ca="1" si="6"/>
        <v>0.29716501230819758</v>
      </c>
      <c r="J53" s="16">
        <f t="shared" ca="1" si="6"/>
        <v>0.23638139076039899</v>
      </c>
      <c r="K53" s="16">
        <f t="shared" ca="1" si="6"/>
        <v>0.18813336715499906</v>
      </c>
      <c r="L53" s="16">
        <f t="shared" ca="1" si="6"/>
        <v>0.32174102212140721</v>
      </c>
      <c r="M53" s="16">
        <f t="shared" ca="1" si="6"/>
        <v>0.82058734892361551</v>
      </c>
      <c r="N53" s="16">
        <f t="shared" ca="1" si="5"/>
        <v>0.70454410220408548</v>
      </c>
    </row>
    <row r="54" spans="1:14" x14ac:dyDescent="0.25">
      <c r="A54" s="1">
        <v>50</v>
      </c>
      <c r="B54" s="89">
        <f t="shared" ca="1" si="6"/>
        <v>0.81148782427884203</v>
      </c>
      <c r="C54" s="16">
        <f t="shared" ca="1" si="6"/>
        <v>0.20039270212857174</v>
      </c>
      <c r="D54" s="16">
        <f t="shared" ca="1" si="6"/>
        <v>0.82274351189546746</v>
      </c>
      <c r="E54" s="16">
        <f t="shared" ca="1" si="6"/>
        <v>0.41015014876892464</v>
      </c>
      <c r="F54" s="16">
        <f t="shared" ca="1" si="6"/>
        <v>0.74729751353738194</v>
      </c>
      <c r="G54" s="16">
        <f t="shared" ca="1" si="6"/>
        <v>0.6822601265729652</v>
      </c>
      <c r="H54" s="16">
        <f t="shared" ca="1" si="6"/>
        <v>0.79752039405557762</v>
      </c>
      <c r="I54" s="16">
        <f t="shared" ca="1" si="6"/>
        <v>0.3532178887259112</v>
      </c>
      <c r="J54" s="16">
        <f t="shared" ca="1" si="6"/>
        <v>0.74678966913615341</v>
      </c>
      <c r="K54" s="16">
        <f t="shared" ca="1" si="6"/>
        <v>0.29280036078397842</v>
      </c>
      <c r="L54" s="16">
        <f t="shared" ca="1" si="6"/>
        <v>0.27272705274046682</v>
      </c>
      <c r="M54" s="16">
        <f t="shared" ca="1" si="6"/>
        <v>0.48990015354881133</v>
      </c>
      <c r="N54" s="16">
        <f t="shared" ca="1" si="5"/>
        <v>0.62728734617305193</v>
      </c>
    </row>
    <row r="55" spans="1:14" x14ac:dyDescent="0.25">
      <c r="A55" s="1">
        <v>51</v>
      </c>
      <c r="B55" s="89">
        <f t="shared" ca="1" si="6"/>
        <v>0.35607864008406753</v>
      </c>
      <c r="C55" s="16">
        <f t="shared" ca="1" si="6"/>
        <v>0.58028770564662546</v>
      </c>
      <c r="D55" s="16">
        <f t="shared" ca="1" si="6"/>
        <v>9.3082045412304915E-2</v>
      </c>
      <c r="E55" s="16">
        <f t="shared" ca="1" si="6"/>
        <v>0.28946619839592203</v>
      </c>
      <c r="F55" s="16">
        <f t="shared" ca="1" si="6"/>
        <v>6.1864596931542559E-2</v>
      </c>
      <c r="G55" s="16">
        <f t="shared" ca="1" si="6"/>
        <v>5.2220346531802075E-2</v>
      </c>
      <c r="H55" s="16">
        <f t="shared" ca="1" si="6"/>
        <v>0.35502939394518329</v>
      </c>
      <c r="I55" s="16">
        <f t="shared" ca="1" si="6"/>
        <v>0.55414783023071013</v>
      </c>
      <c r="J55" s="16">
        <f t="shared" ca="1" si="6"/>
        <v>0.14385310333539203</v>
      </c>
      <c r="K55" s="16">
        <f t="shared" ca="1" si="6"/>
        <v>0.19571835407473448</v>
      </c>
      <c r="L55" s="16">
        <f t="shared" ca="1" si="6"/>
        <v>0.18420765976227027</v>
      </c>
      <c r="M55" s="16">
        <f t="shared" ca="1" si="6"/>
        <v>4.7769368616235819E-2</v>
      </c>
      <c r="N55" s="16">
        <f t="shared" ca="1" si="5"/>
        <v>-3.0862747570332099</v>
      </c>
    </row>
    <row r="56" spans="1:14" x14ac:dyDescent="0.25">
      <c r="A56" s="1">
        <v>52</v>
      </c>
      <c r="B56" s="89">
        <f t="shared" ca="1" si="6"/>
        <v>0.95692684157913721</v>
      </c>
      <c r="C56" s="16">
        <f t="shared" ca="1" si="6"/>
        <v>0.57553062935478305</v>
      </c>
      <c r="D56" s="16">
        <f t="shared" ca="1" si="6"/>
        <v>0.13619475986651886</v>
      </c>
      <c r="E56" s="16">
        <f t="shared" ca="1" si="6"/>
        <v>0.69283110217307009</v>
      </c>
      <c r="F56" s="16">
        <f t="shared" ca="1" si="6"/>
        <v>0.43538685239698061</v>
      </c>
      <c r="G56" s="16">
        <f t="shared" ca="1" si="6"/>
        <v>0.49589915623113801</v>
      </c>
      <c r="H56" s="16">
        <f t="shared" ca="1" si="6"/>
        <v>9.5966522273366106E-2</v>
      </c>
      <c r="I56" s="16">
        <f t="shared" ca="1" si="6"/>
        <v>0.96281456102905683</v>
      </c>
      <c r="J56" s="16">
        <f t="shared" ca="1" si="6"/>
        <v>0.76039323768320899</v>
      </c>
      <c r="K56" s="16">
        <f t="shared" ca="1" si="6"/>
        <v>0.74248989823260003</v>
      </c>
      <c r="L56" s="16">
        <f t="shared" ca="1" si="6"/>
        <v>0.41616462593638293</v>
      </c>
      <c r="M56" s="16">
        <f t="shared" ca="1" si="6"/>
        <v>2.7834261259689352E-3</v>
      </c>
      <c r="N56" s="16">
        <f t="shared" ca="1" si="5"/>
        <v>0.27338161288221219</v>
      </c>
    </row>
    <row r="57" spans="1:14" x14ac:dyDescent="0.25">
      <c r="A57" s="1">
        <v>53</v>
      </c>
      <c r="B57" s="89">
        <f t="shared" ca="1" si="6"/>
        <v>0.47723869409213648</v>
      </c>
      <c r="C57" s="16">
        <f t="shared" ca="1" si="6"/>
        <v>0.34367947261846854</v>
      </c>
      <c r="D57" s="16">
        <f t="shared" ca="1" si="6"/>
        <v>0.15099433631567138</v>
      </c>
      <c r="E57" s="16">
        <f t="shared" ca="1" si="6"/>
        <v>0.67863519513633075</v>
      </c>
      <c r="F57" s="16">
        <f t="shared" ca="1" si="6"/>
        <v>0.95926821831865694</v>
      </c>
      <c r="G57" s="16">
        <f t="shared" ca="1" si="6"/>
        <v>0.82946219380354602</v>
      </c>
      <c r="H57" s="16">
        <f t="shared" ca="1" si="6"/>
        <v>0.87747008791210179</v>
      </c>
      <c r="I57" s="16">
        <f t="shared" ca="1" si="6"/>
        <v>0.12830467234863319</v>
      </c>
      <c r="J57" s="16">
        <f t="shared" ca="1" si="6"/>
        <v>0.38569287926229578</v>
      </c>
      <c r="K57" s="16">
        <f t="shared" ca="1" si="6"/>
        <v>0.23586785614333294</v>
      </c>
      <c r="L57" s="16">
        <f t="shared" ca="1" si="6"/>
        <v>0.18028201547822409</v>
      </c>
      <c r="M57" s="16">
        <f t="shared" ca="1" si="6"/>
        <v>0.26039935999069797</v>
      </c>
      <c r="N57" s="16">
        <f t="shared" ca="1" si="5"/>
        <v>-0.49270501857990379</v>
      </c>
    </row>
    <row r="58" spans="1:14" x14ac:dyDescent="0.25">
      <c r="A58" s="1">
        <v>54</v>
      </c>
      <c r="B58" s="89">
        <f t="shared" ca="1" si="6"/>
        <v>0.69911350265891059</v>
      </c>
      <c r="C58" s="16">
        <f t="shared" ca="1" si="6"/>
        <v>0.54447073467287987</v>
      </c>
      <c r="D58" s="16">
        <f t="shared" ca="1" si="6"/>
        <v>1.4918347531726939E-2</v>
      </c>
      <c r="E58" s="16">
        <f t="shared" ca="1" si="6"/>
        <v>9.4848718338991667E-2</v>
      </c>
      <c r="F58" s="16">
        <f t="shared" ca="1" si="6"/>
        <v>0.28795789317173603</v>
      </c>
      <c r="G58" s="16">
        <f t="shared" ca="1" si="6"/>
        <v>5.4508556088908255E-2</v>
      </c>
      <c r="H58" s="16">
        <f t="shared" ca="1" si="6"/>
        <v>5.4053871010091181E-2</v>
      </c>
      <c r="I58" s="16">
        <f t="shared" ca="1" si="6"/>
        <v>2.5782645011382388E-2</v>
      </c>
      <c r="J58" s="16">
        <f t="shared" ca="1" si="6"/>
        <v>0.39451954145545909</v>
      </c>
      <c r="K58" s="16">
        <f t="shared" ca="1" si="6"/>
        <v>0.86274251793847367</v>
      </c>
      <c r="L58" s="16">
        <f t="shared" ca="1" si="6"/>
        <v>0.93919609534504755</v>
      </c>
      <c r="M58" s="16">
        <f t="shared" ca="1" si="6"/>
        <v>0.35470265135010293</v>
      </c>
      <c r="N58" s="16">
        <f t="shared" ca="1" si="5"/>
        <v>-1.6731849254262894</v>
      </c>
    </row>
    <row r="59" spans="1:14" x14ac:dyDescent="0.25">
      <c r="A59" s="1">
        <v>55</v>
      </c>
      <c r="B59" s="89">
        <f t="shared" ca="1" si="6"/>
        <v>0.94536284217167099</v>
      </c>
      <c r="C59" s="16">
        <f t="shared" ca="1" si="6"/>
        <v>0.62751664401474183</v>
      </c>
      <c r="D59" s="16">
        <f t="shared" ca="1" si="6"/>
        <v>0.78603475884148422</v>
      </c>
      <c r="E59" s="16">
        <f t="shared" ref="C59:M82" ca="1" si="7">RAND()</f>
        <v>0.89125316826612011</v>
      </c>
      <c r="F59" s="16">
        <f t="shared" ca="1" si="7"/>
        <v>2.3889631267593248E-2</v>
      </c>
      <c r="G59" s="16">
        <f t="shared" ca="1" si="7"/>
        <v>0.8171204534241866</v>
      </c>
      <c r="H59" s="16">
        <f t="shared" ca="1" si="7"/>
        <v>0.20543086268674071</v>
      </c>
      <c r="I59" s="16">
        <f t="shared" ca="1" si="7"/>
        <v>0.73038413517719813</v>
      </c>
      <c r="J59" s="16">
        <f t="shared" ca="1" si="7"/>
        <v>0.36365025173258791</v>
      </c>
      <c r="K59" s="16">
        <f t="shared" ca="1" si="7"/>
        <v>0.81213069287286366</v>
      </c>
      <c r="L59" s="16">
        <f t="shared" ca="1" si="7"/>
        <v>7.3109869781823433E-2</v>
      </c>
      <c r="M59" s="16">
        <f t="shared" ca="1" si="7"/>
        <v>0.39134311722934201</v>
      </c>
      <c r="N59" s="16">
        <f t="shared" ca="1" si="5"/>
        <v>0.66722642746635152</v>
      </c>
    </row>
    <row r="60" spans="1:14" x14ac:dyDescent="0.25">
      <c r="A60" s="1">
        <v>56</v>
      </c>
      <c r="B60" s="89">
        <f t="shared" ref="B60:B123" ca="1" si="8">RAND()</f>
        <v>0.38578877322578764</v>
      </c>
      <c r="C60" s="16">
        <f t="shared" ca="1" si="7"/>
        <v>0.67742584726447874</v>
      </c>
      <c r="D60" s="16">
        <f t="shared" ca="1" si="7"/>
        <v>0.70709607335918034</v>
      </c>
      <c r="E60" s="16">
        <f t="shared" ca="1" si="7"/>
        <v>0.19525975332370149</v>
      </c>
      <c r="F60" s="16">
        <f t="shared" ca="1" si="7"/>
        <v>0.50760694050171995</v>
      </c>
      <c r="G60" s="16">
        <f t="shared" ca="1" si="7"/>
        <v>0.48170222417807995</v>
      </c>
      <c r="H60" s="16">
        <f t="shared" ca="1" si="7"/>
        <v>0.43291768678324949</v>
      </c>
      <c r="I60" s="16">
        <f t="shared" ca="1" si="7"/>
        <v>3.3105334508389372E-2</v>
      </c>
      <c r="J60" s="16">
        <f t="shared" ca="1" si="7"/>
        <v>8.1088707374867619E-2</v>
      </c>
      <c r="K60" s="16">
        <f t="shared" ca="1" si="7"/>
        <v>7.8853013552734885E-2</v>
      </c>
      <c r="L60" s="16">
        <f t="shared" ca="1" si="7"/>
        <v>0.62384688394381105</v>
      </c>
      <c r="M60" s="16">
        <f t="shared" ca="1" si="7"/>
        <v>0.24087085860245916</v>
      </c>
      <c r="N60" s="16">
        <f t="shared" ca="1" si="5"/>
        <v>-1.5544379033815394</v>
      </c>
    </row>
    <row r="61" spans="1:14" x14ac:dyDescent="0.25">
      <c r="A61" s="1">
        <v>57</v>
      </c>
      <c r="B61" s="89">
        <f t="shared" ca="1" si="8"/>
        <v>0.55454436895124792</v>
      </c>
      <c r="C61" s="16">
        <f t="shared" ca="1" si="7"/>
        <v>0.941336556033748</v>
      </c>
      <c r="D61" s="16">
        <f t="shared" ca="1" si="7"/>
        <v>0.57394642210790703</v>
      </c>
      <c r="E61" s="16">
        <f t="shared" ca="1" si="7"/>
        <v>0.53373788803994104</v>
      </c>
      <c r="F61" s="16">
        <f t="shared" ca="1" si="7"/>
        <v>0.19203267359554788</v>
      </c>
      <c r="G61" s="16">
        <f t="shared" ca="1" si="7"/>
        <v>0.43311083513174997</v>
      </c>
      <c r="H61" s="16">
        <f t="shared" ca="1" si="7"/>
        <v>0.97311977034012009</v>
      </c>
      <c r="I61" s="16">
        <f t="shared" ca="1" si="7"/>
        <v>0.43661861688660852</v>
      </c>
      <c r="J61" s="16">
        <f t="shared" ca="1" si="7"/>
        <v>0.87285229834259681</v>
      </c>
      <c r="K61" s="16">
        <f t="shared" ca="1" si="7"/>
        <v>0.96934265753909199</v>
      </c>
      <c r="L61" s="16">
        <f t="shared" ca="1" si="7"/>
        <v>3.461439067119243E-2</v>
      </c>
      <c r="M61" s="16">
        <f t="shared" ca="1" si="7"/>
        <v>0.89394403750929075</v>
      </c>
      <c r="N61" s="16">
        <f t="shared" ca="1" si="5"/>
        <v>1.4092005151490428</v>
      </c>
    </row>
    <row r="62" spans="1:14" x14ac:dyDescent="0.25">
      <c r="A62" s="1">
        <v>58</v>
      </c>
      <c r="B62" s="89">
        <f t="shared" ca="1" si="8"/>
        <v>0.63000510723366454</v>
      </c>
      <c r="C62" s="16">
        <f t="shared" ca="1" si="7"/>
        <v>0.13597974174359317</v>
      </c>
      <c r="D62" s="16">
        <f t="shared" ca="1" si="7"/>
        <v>0.53235363958300241</v>
      </c>
      <c r="E62" s="16">
        <f t="shared" ca="1" si="7"/>
        <v>0.76805649390439279</v>
      </c>
      <c r="F62" s="16">
        <f t="shared" ca="1" si="7"/>
        <v>0.13927065603848388</v>
      </c>
      <c r="G62" s="16">
        <f t="shared" ca="1" si="7"/>
        <v>9.1500379508364538E-2</v>
      </c>
      <c r="H62" s="16">
        <f t="shared" ca="1" si="7"/>
        <v>0.1824528057287087</v>
      </c>
      <c r="I62" s="16">
        <f t="shared" ca="1" si="7"/>
        <v>0.70707776630268737</v>
      </c>
      <c r="J62" s="16">
        <f t="shared" ca="1" si="7"/>
        <v>0.69501364306677671</v>
      </c>
      <c r="K62" s="16">
        <f t="shared" ca="1" si="7"/>
        <v>0.89008043485511168</v>
      </c>
      <c r="L62" s="16">
        <f t="shared" ca="1" si="7"/>
        <v>0.63601752377828435</v>
      </c>
      <c r="M62" s="16">
        <f t="shared" ca="1" si="7"/>
        <v>0.94249985734235686</v>
      </c>
      <c r="N62" s="16">
        <f t="shared" ca="1" si="5"/>
        <v>0.35030804908542645</v>
      </c>
    </row>
    <row r="63" spans="1:14" x14ac:dyDescent="0.25">
      <c r="A63" s="1">
        <v>59</v>
      </c>
      <c r="B63" s="89">
        <f t="shared" ca="1" si="8"/>
        <v>0.84263102724040972</v>
      </c>
      <c r="C63" s="16">
        <f t="shared" ca="1" si="7"/>
        <v>0.15092315404706635</v>
      </c>
      <c r="D63" s="16">
        <f t="shared" ca="1" si="7"/>
        <v>0.54328036018722548</v>
      </c>
      <c r="E63" s="16">
        <f t="shared" ca="1" si="7"/>
        <v>0.56056214898323675</v>
      </c>
      <c r="F63" s="16">
        <f t="shared" ca="1" si="7"/>
        <v>0.86744098323649499</v>
      </c>
      <c r="G63" s="16">
        <f t="shared" ca="1" si="7"/>
        <v>0.16427121631687092</v>
      </c>
      <c r="H63" s="16">
        <f t="shared" ca="1" si="7"/>
        <v>0.10602447884528621</v>
      </c>
      <c r="I63" s="16">
        <f t="shared" ca="1" si="7"/>
        <v>0.39712248205052481</v>
      </c>
      <c r="J63" s="16">
        <f t="shared" ca="1" si="7"/>
        <v>0.53407035020703753</v>
      </c>
      <c r="K63" s="16">
        <f t="shared" ca="1" si="7"/>
        <v>4.3625891336517397E-2</v>
      </c>
      <c r="L63" s="16">
        <f t="shared" ca="1" si="7"/>
        <v>0.93475986096971742</v>
      </c>
      <c r="M63" s="16">
        <f t="shared" ca="1" si="7"/>
        <v>1.9578121742073851E-2</v>
      </c>
      <c r="N63" s="16">
        <f t="shared" ca="1" si="5"/>
        <v>-0.83570992483753948</v>
      </c>
    </row>
    <row r="64" spans="1:14" x14ac:dyDescent="0.25">
      <c r="A64" s="1">
        <v>60</v>
      </c>
      <c r="B64" s="89">
        <f t="shared" ca="1" si="8"/>
        <v>0.86386701966967416</v>
      </c>
      <c r="C64" s="16">
        <f t="shared" ca="1" si="7"/>
        <v>0.76372678283300388</v>
      </c>
      <c r="D64" s="16">
        <f t="shared" ca="1" si="7"/>
        <v>0.91881910615129825</v>
      </c>
      <c r="E64" s="16">
        <f t="shared" ca="1" si="7"/>
        <v>0.88989164038175783</v>
      </c>
      <c r="F64" s="16">
        <f t="shared" ca="1" si="7"/>
        <v>1.1479039698687354E-2</v>
      </c>
      <c r="G64" s="16">
        <f t="shared" ca="1" si="7"/>
        <v>0.98654084432840239</v>
      </c>
      <c r="H64" s="16">
        <f t="shared" ca="1" si="7"/>
        <v>9.21673886234744E-2</v>
      </c>
      <c r="I64" s="16">
        <f t="shared" ca="1" si="7"/>
        <v>0.54541994213236344</v>
      </c>
      <c r="J64" s="16">
        <f t="shared" ca="1" si="7"/>
        <v>0.27371504368381983</v>
      </c>
      <c r="K64" s="16">
        <f t="shared" ca="1" si="7"/>
        <v>0.96327110623026102</v>
      </c>
      <c r="L64" s="16">
        <f t="shared" ca="1" si="7"/>
        <v>0.28863130636936907</v>
      </c>
      <c r="M64" s="16">
        <f t="shared" ca="1" si="7"/>
        <v>0.19560626099022149</v>
      </c>
      <c r="N64" s="16">
        <f t="shared" ca="1" si="5"/>
        <v>0.79313548109233345</v>
      </c>
    </row>
    <row r="65" spans="1:14" x14ac:dyDescent="0.25">
      <c r="A65" s="1">
        <v>61</v>
      </c>
      <c r="B65" s="89">
        <f t="shared" ca="1" si="8"/>
        <v>0.70084960629737603</v>
      </c>
      <c r="C65" s="16">
        <f t="shared" ca="1" si="7"/>
        <v>0.41251503781311061</v>
      </c>
      <c r="D65" s="16">
        <f t="shared" ca="1" si="7"/>
        <v>0.29836794602370609</v>
      </c>
      <c r="E65" s="16">
        <f t="shared" ca="1" si="7"/>
        <v>0.99489212398801086</v>
      </c>
      <c r="F65" s="16">
        <f t="shared" ca="1" si="7"/>
        <v>0.54250391281548327</v>
      </c>
      <c r="G65" s="16">
        <f t="shared" ca="1" si="7"/>
        <v>0.29679428973057231</v>
      </c>
      <c r="H65" s="16">
        <f t="shared" ca="1" si="7"/>
        <v>0.60744432235480428</v>
      </c>
      <c r="I65" s="16">
        <f t="shared" ca="1" si="7"/>
        <v>0.96911234304198235</v>
      </c>
      <c r="J65" s="16">
        <f t="shared" ca="1" si="7"/>
        <v>4.3912114003439084E-2</v>
      </c>
      <c r="K65" s="16">
        <f t="shared" ca="1" si="7"/>
        <v>0.40097622830546675</v>
      </c>
      <c r="L65" s="16">
        <f t="shared" ca="1" si="7"/>
        <v>0.34519484920024324</v>
      </c>
      <c r="M65" s="16">
        <f t="shared" ca="1" si="7"/>
        <v>0.36446718149965762</v>
      </c>
      <c r="N65" s="16">
        <f t="shared" ca="1" si="5"/>
        <v>-2.2970044926147182E-2</v>
      </c>
    </row>
    <row r="66" spans="1:14" x14ac:dyDescent="0.25">
      <c r="A66" s="1">
        <v>62</v>
      </c>
      <c r="B66" s="89">
        <f t="shared" ca="1" si="8"/>
        <v>0.14908875487979845</v>
      </c>
      <c r="C66" s="16">
        <f t="shared" ca="1" si="7"/>
        <v>4.7872829429709385E-2</v>
      </c>
      <c r="D66" s="16">
        <f t="shared" ca="1" si="7"/>
        <v>0.5683321171458755</v>
      </c>
      <c r="E66" s="16">
        <f t="shared" ca="1" si="7"/>
        <v>0.43014742680193374</v>
      </c>
      <c r="F66" s="16">
        <f t="shared" ca="1" si="7"/>
        <v>4.094190368351891E-2</v>
      </c>
      <c r="G66" s="16">
        <f t="shared" ca="1" si="7"/>
        <v>0.47231518905475511</v>
      </c>
      <c r="H66" s="16">
        <f t="shared" ca="1" si="7"/>
        <v>0.72393262484600995</v>
      </c>
      <c r="I66" s="16">
        <f t="shared" ca="1" si="7"/>
        <v>0.81550541071416349</v>
      </c>
      <c r="J66" s="16">
        <f t="shared" ca="1" si="7"/>
        <v>7.8086568807858248E-2</v>
      </c>
      <c r="K66" s="16">
        <f t="shared" ca="1" si="7"/>
        <v>0.33650050003751486</v>
      </c>
      <c r="L66" s="16">
        <f t="shared" ca="1" si="7"/>
        <v>0.53415574638646834</v>
      </c>
      <c r="M66" s="16">
        <f t="shared" ca="1" si="7"/>
        <v>6.095036350732741E-2</v>
      </c>
      <c r="N66" s="16">
        <f t="shared" ca="1" si="5"/>
        <v>-1.7421705647050665</v>
      </c>
    </row>
    <row r="67" spans="1:14" x14ac:dyDescent="0.25">
      <c r="A67" s="1">
        <v>63</v>
      </c>
      <c r="B67" s="89">
        <f t="shared" ca="1" si="8"/>
        <v>0.23956093150511459</v>
      </c>
      <c r="C67" s="16">
        <f t="shared" ca="1" si="7"/>
        <v>0.21360481006879917</v>
      </c>
      <c r="D67" s="16">
        <f t="shared" ca="1" si="7"/>
        <v>0.41740838496974197</v>
      </c>
      <c r="E67" s="16">
        <f t="shared" ca="1" si="7"/>
        <v>0.39325048349497937</v>
      </c>
      <c r="F67" s="16">
        <f t="shared" ca="1" si="7"/>
        <v>0.71919261120888744</v>
      </c>
      <c r="G67" s="16">
        <f t="shared" ca="1" si="7"/>
        <v>0.94134683984441248</v>
      </c>
      <c r="H67" s="16">
        <f t="shared" ca="1" si="7"/>
        <v>0.47077183302472547</v>
      </c>
      <c r="I67" s="16">
        <f t="shared" ca="1" si="7"/>
        <v>7.5180553901697755E-2</v>
      </c>
      <c r="J67" s="16">
        <f t="shared" ca="1" si="7"/>
        <v>0.90366076934542483</v>
      </c>
      <c r="K67" s="16">
        <f t="shared" ca="1" si="7"/>
        <v>0.47402625946836663</v>
      </c>
      <c r="L67" s="16">
        <f t="shared" ca="1" si="7"/>
        <v>0.20452900789126893</v>
      </c>
      <c r="M67" s="16">
        <f t="shared" ca="1" si="7"/>
        <v>0.3211125382205996</v>
      </c>
      <c r="N67" s="16">
        <f t="shared" ca="1" si="5"/>
        <v>-0.62635497705598198</v>
      </c>
    </row>
    <row r="68" spans="1:14" x14ac:dyDescent="0.25">
      <c r="A68" s="1">
        <v>64</v>
      </c>
      <c r="B68" s="89">
        <f t="shared" ca="1" si="8"/>
        <v>1.6872897729298897E-2</v>
      </c>
      <c r="C68" s="16">
        <f t="shared" ca="1" si="7"/>
        <v>0.72732329936342077</v>
      </c>
      <c r="D68" s="16">
        <f t="shared" ca="1" si="7"/>
        <v>7.7627336944398495E-2</v>
      </c>
      <c r="E68" s="16">
        <f t="shared" ca="1" si="7"/>
        <v>0.11942052848855922</v>
      </c>
      <c r="F68" s="16">
        <f t="shared" ca="1" si="7"/>
        <v>0.52579073317229263</v>
      </c>
      <c r="G68" s="16">
        <f t="shared" ca="1" si="7"/>
        <v>0.27240334654824527</v>
      </c>
      <c r="H68" s="16">
        <f t="shared" ca="1" si="7"/>
        <v>0.11727316211769379</v>
      </c>
      <c r="I68" s="16">
        <f t="shared" ca="1" si="7"/>
        <v>0.85210397826661533</v>
      </c>
      <c r="J68" s="16">
        <f t="shared" ca="1" si="7"/>
        <v>0.51275139524664681</v>
      </c>
      <c r="K68" s="16">
        <f t="shared" ca="1" si="7"/>
        <v>3.8003081922800219E-2</v>
      </c>
      <c r="L68" s="16">
        <f t="shared" ca="1" si="7"/>
        <v>0.50065523146029456</v>
      </c>
      <c r="M68" s="16">
        <f t="shared" ca="1" si="7"/>
        <v>0.52640210089957462</v>
      </c>
      <c r="N68" s="16">
        <f t="shared" ca="1" si="5"/>
        <v>-1.7133729078401592</v>
      </c>
    </row>
    <row r="69" spans="1:14" x14ac:dyDescent="0.25">
      <c r="A69" s="1">
        <v>65</v>
      </c>
      <c r="B69" s="89">
        <f t="shared" ca="1" si="8"/>
        <v>0.33482463017942177</v>
      </c>
      <c r="C69" s="16">
        <f t="shared" ca="1" si="7"/>
        <v>0.61917863697957065</v>
      </c>
      <c r="D69" s="16">
        <f t="shared" ca="1" si="7"/>
        <v>0.43417930493157186</v>
      </c>
      <c r="E69" s="16">
        <f t="shared" ca="1" si="7"/>
        <v>0.12357803495913611</v>
      </c>
      <c r="F69" s="16">
        <f t="shared" ca="1" si="7"/>
        <v>2.2819180403329975E-2</v>
      </c>
      <c r="G69" s="16">
        <f t="shared" ca="1" si="7"/>
        <v>0.91524774206188209</v>
      </c>
      <c r="H69" s="16">
        <f t="shared" ca="1" si="7"/>
        <v>0.26031472063305106</v>
      </c>
      <c r="I69" s="16">
        <f t="shared" ca="1" si="7"/>
        <v>0.50161527181898891</v>
      </c>
      <c r="J69" s="16">
        <f t="shared" ca="1" si="7"/>
        <v>0.48534973296643413</v>
      </c>
      <c r="K69" s="16">
        <f t="shared" ca="1" si="7"/>
        <v>0.10271463867482267</v>
      </c>
      <c r="L69" s="16">
        <f t="shared" ca="1" si="7"/>
        <v>0.97049708391248546</v>
      </c>
      <c r="M69" s="16">
        <f t="shared" ca="1" si="7"/>
        <v>0.95669388280369183</v>
      </c>
      <c r="N69" s="16">
        <f t="shared" ca="1" si="5"/>
        <v>-0.27298713967561294</v>
      </c>
    </row>
    <row r="70" spans="1:14" x14ac:dyDescent="0.25">
      <c r="A70" s="1">
        <v>66</v>
      </c>
      <c r="B70" s="89">
        <f t="shared" ca="1" si="8"/>
        <v>0.83070430371166137</v>
      </c>
      <c r="C70" s="16">
        <f t="shared" ca="1" si="7"/>
        <v>0.63822117541733558</v>
      </c>
      <c r="D70" s="16">
        <f t="shared" ca="1" si="7"/>
        <v>0.73799477281431747</v>
      </c>
      <c r="E70" s="16">
        <f t="shared" ca="1" si="7"/>
        <v>0.97947966376852702</v>
      </c>
      <c r="F70" s="16">
        <f t="shared" ca="1" si="7"/>
        <v>0.17722337291439394</v>
      </c>
      <c r="G70" s="16">
        <f t="shared" ca="1" si="7"/>
        <v>8.6692096683468112E-2</v>
      </c>
      <c r="H70" s="16">
        <f t="shared" ca="1" si="7"/>
        <v>0.20208067418539977</v>
      </c>
      <c r="I70" s="16">
        <f t="shared" ca="1" si="7"/>
        <v>0.15466312139045368</v>
      </c>
      <c r="J70" s="16">
        <f t="shared" ca="1" si="7"/>
        <v>0.64954659776357093</v>
      </c>
      <c r="K70" s="16">
        <f t="shared" ca="1" si="7"/>
        <v>0.8193994475746097</v>
      </c>
      <c r="L70" s="16">
        <f t="shared" ca="1" si="7"/>
        <v>0.51362057699186037</v>
      </c>
      <c r="M70" s="16">
        <f t="shared" ca="1" si="7"/>
        <v>0.42963411488759373</v>
      </c>
      <c r="N70" s="16">
        <f t="shared" ref="N70:N133" ca="1" si="9">SUM(B70:M70)-6</f>
        <v>0.21925991810319179</v>
      </c>
    </row>
    <row r="71" spans="1:14" x14ac:dyDescent="0.25">
      <c r="A71" s="1">
        <v>67</v>
      </c>
      <c r="B71" s="89">
        <f t="shared" ca="1" si="8"/>
        <v>0.78307586750238689</v>
      </c>
      <c r="C71" s="16">
        <f t="shared" ca="1" si="7"/>
        <v>0.38868500856893429</v>
      </c>
      <c r="D71" s="16">
        <f t="shared" ca="1" si="7"/>
        <v>0.30737517145096804</v>
      </c>
      <c r="E71" s="16">
        <f t="shared" ca="1" si="7"/>
        <v>0.44783938690258907</v>
      </c>
      <c r="F71" s="16">
        <f t="shared" ca="1" si="7"/>
        <v>0.95932806405325144</v>
      </c>
      <c r="G71" s="16">
        <f t="shared" ca="1" si="7"/>
        <v>0.53067107349558262</v>
      </c>
      <c r="H71" s="16">
        <f t="shared" ca="1" si="7"/>
        <v>7.7095166581942265E-2</v>
      </c>
      <c r="I71" s="16">
        <f t="shared" ca="1" si="7"/>
        <v>0.24446320871888116</v>
      </c>
      <c r="J71" s="16">
        <f t="shared" ca="1" si="7"/>
        <v>0.40783059220608386</v>
      </c>
      <c r="K71" s="16">
        <f t="shared" ca="1" si="7"/>
        <v>0.39631634064616061</v>
      </c>
      <c r="L71" s="16">
        <f t="shared" ca="1" si="7"/>
        <v>0.62726726226533769</v>
      </c>
      <c r="M71" s="16">
        <f t="shared" ca="1" si="7"/>
        <v>0.62180032894094472</v>
      </c>
      <c r="N71" s="16">
        <f t="shared" ca="1" si="9"/>
        <v>-0.20825252866693678</v>
      </c>
    </row>
    <row r="72" spans="1:14" x14ac:dyDescent="0.25">
      <c r="A72" s="1">
        <v>68</v>
      </c>
      <c r="B72" s="89">
        <f t="shared" ca="1" si="8"/>
        <v>0.42111763192920948</v>
      </c>
      <c r="C72" s="16">
        <f t="shared" ca="1" si="7"/>
        <v>0.32927015364208245</v>
      </c>
      <c r="D72" s="16">
        <f t="shared" ca="1" si="7"/>
        <v>0.11535013477479072</v>
      </c>
      <c r="E72" s="16">
        <f t="shared" ca="1" si="7"/>
        <v>0.84257890225755172</v>
      </c>
      <c r="F72" s="16">
        <f t="shared" ca="1" si="7"/>
        <v>0.3101858073201349</v>
      </c>
      <c r="G72" s="16">
        <f t="shared" ca="1" si="7"/>
        <v>0.36248630640561696</v>
      </c>
      <c r="H72" s="16">
        <f t="shared" ca="1" si="7"/>
        <v>0.76723926017304134</v>
      </c>
      <c r="I72" s="16">
        <f t="shared" ca="1" si="7"/>
        <v>0.99404333464535422</v>
      </c>
      <c r="J72" s="16">
        <f t="shared" ca="1" si="7"/>
        <v>0.46122477395745887</v>
      </c>
      <c r="K72" s="16">
        <f t="shared" ca="1" si="7"/>
        <v>6.2931385830288233E-3</v>
      </c>
      <c r="L72" s="16">
        <f t="shared" ca="1" si="7"/>
        <v>0.25391506725737822</v>
      </c>
      <c r="M72" s="16">
        <f t="shared" ca="1" si="7"/>
        <v>0.9634739030427063</v>
      </c>
      <c r="N72" s="16">
        <f t="shared" ca="1" si="9"/>
        <v>-0.17282158601164621</v>
      </c>
    </row>
    <row r="73" spans="1:14" x14ac:dyDescent="0.25">
      <c r="A73" s="1">
        <v>69</v>
      </c>
      <c r="B73" s="89">
        <f t="shared" ca="1" si="8"/>
        <v>0.89131161975337314</v>
      </c>
      <c r="C73" s="16">
        <f t="shared" ca="1" si="7"/>
        <v>0.78066279203105082</v>
      </c>
      <c r="D73" s="16">
        <f t="shared" ca="1" si="7"/>
        <v>0.97890618562030973</v>
      </c>
      <c r="E73" s="16">
        <f t="shared" ca="1" si="7"/>
        <v>0.24641221683132541</v>
      </c>
      <c r="F73" s="16">
        <f t="shared" ca="1" si="7"/>
        <v>0.41395121400703982</v>
      </c>
      <c r="G73" s="16">
        <f t="shared" ca="1" si="7"/>
        <v>0.21947073767674208</v>
      </c>
      <c r="H73" s="16">
        <f t="shared" ca="1" si="7"/>
        <v>0.59698012019592661</v>
      </c>
      <c r="I73" s="16">
        <f t="shared" ca="1" si="7"/>
        <v>0.56325715884346805</v>
      </c>
      <c r="J73" s="16">
        <f t="shared" ca="1" si="7"/>
        <v>0.64932421659318962</v>
      </c>
      <c r="K73" s="16">
        <f t="shared" ca="1" si="7"/>
        <v>0.24335495611449487</v>
      </c>
      <c r="L73" s="16">
        <f t="shared" ca="1" si="7"/>
        <v>0.20499911830580253</v>
      </c>
      <c r="M73" s="16">
        <f t="shared" ca="1" si="7"/>
        <v>0.18912826678077466</v>
      </c>
      <c r="N73" s="16">
        <f t="shared" ca="1" si="9"/>
        <v>-2.2241397246502537E-2</v>
      </c>
    </row>
    <row r="74" spans="1:14" x14ac:dyDescent="0.25">
      <c r="A74" s="1">
        <v>70</v>
      </c>
      <c r="B74" s="89">
        <f t="shared" ca="1" si="8"/>
        <v>6.7744671210698826E-2</v>
      </c>
      <c r="C74" s="16">
        <f t="shared" ca="1" si="7"/>
        <v>0.67411867016141769</v>
      </c>
      <c r="D74" s="16">
        <f t="shared" ca="1" si="7"/>
        <v>0.68824377384708191</v>
      </c>
      <c r="E74" s="16">
        <f t="shared" ca="1" si="7"/>
        <v>0.98957703684373388</v>
      </c>
      <c r="F74" s="16">
        <f t="shared" ca="1" si="7"/>
        <v>0.56849756488745917</v>
      </c>
      <c r="G74" s="16">
        <f t="shared" ca="1" si="7"/>
        <v>0.2578827169095893</v>
      </c>
      <c r="H74" s="16">
        <f t="shared" ca="1" si="7"/>
        <v>0.62249851727077399</v>
      </c>
      <c r="I74" s="16">
        <f t="shared" ca="1" si="7"/>
        <v>0.9428100196824345</v>
      </c>
      <c r="J74" s="16">
        <f t="shared" ca="1" si="7"/>
        <v>0.48860490437496418</v>
      </c>
      <c r="K74" s="16">
        <f t="shared" ca="1" si="7"/>
        <v>0.26118641527544473</v>
      </c>
      <c r="L74" s="16">
        <f t="shared" ca="1" si="7"/>
        <v>1.5906692959877233E-4</v>
      </c>
      <c r="M74" s="16">
        <f t="shared" ca="1" si="7"/>
        <v>0.87397421494245742</v>
      </c>
      <c r="N74" s="16">
        <f t="shared" ca="1" si="9"/>
        <v>0.4352975723356538</v>
      </c>
    </row>
    <row r="75" spans="1:14" x14ac:dyDescent="0.25">
      <c r="A75" s="1">
        <v>71</v>
      </c>
      <c r="B75" s="89">
        <f t="shared" ca="1" si="8"/>
        <v>3.943906953296028E-2</v>
      </c>
      <c r="C75" s="16">
        <f t="shared" ca="1" si="7"/>
        <v>0.17572307698546152</v>
      </c>
      <c r="D75" s="16">
        <f t="shared" ca="1" si="7"/>
        <v>0.68037134538385791</v>
      </c>
      <c r="E75" s="16">
        <f t="shared" ca="1" si="7"/>
        <v>0.92423365703333593</v>
      </c>
      <c r="F75" s="16">
        <f t="shared" ca="1" si="7"/>
        <v>0.70206768535902286</v>
      </c>
      <c r="G75" s="16">
        <f t="shared" ca="1" si="7"/>
        <v>0.5624028940039737</v>
      </c>
      <c r="H75" s="16">
        <f t="shared" ca="1" si="7"/>
        <v>0.11139227564922272</v>
      </c>
      <c r="I75" s="16">
        <f t="shared" ca="1" si="7"/>
        <v>0.19535722592143079</v>
      </c>
      <c r="J75" s="16">
        <f t="shared" ca="1" si="7"/>
        <v>0.67992072374152468</v>
      </c>
      <c r="K75" s="16">
        <f t="shared" ca="1" si="7"/>
        <v>0.82994220098044069</v>
      </c>
      <c r="L75" s="16">
        <f t="shared" ca="1" si="7"/>
        <v>0.19444017551747839</v>
      </c>
      <c r="M75" s="16">
        <f t="shared" ca="1" si="7"/>
        <v>0.68413907871762192</v>
      </c>
      <c r="N75" s="16">
        <f t="shared" ca="1" si="9"/>
        <v>-0.22057059117366951</v>
      </c>
    </row>
    <row r="76" spans="1:14" x14ac:dyDescent="0.25">
      <c r="A76" s="1">
        <v>72</v>
      </c>
      <c r="B76" s="89">
        <f t="shared" ca="1" si="8"/>
        <v>0.30436007061820092</v>
      </c>
      <c r="C76" s="16">
        <f t="shared" ca="1" si="7"/>
        <v>6.097468976830045E-2</v>
      </c>
      <c r="D76" s="16">
        <f t="shared" ca="1" si="7"/>
        <v>0.21706412371196016</v>
      </c>
      <c r="E76" s="16">
        <f t="shared" ca="1" si="7"/>
        <v>4.888224408122821E-2</v>
      </c>
      <c r="F76" s="16">
        <f t="shared" ca="1" si="7"/>
        <v>0.47460324554062994</v>
      </c>
      <c r="G76" s="16">
        <f t="shared" ca="1" si="7"/>
        <v>0.57330810327738402</v>
      </c>
      <c r="H76" s="16">
        <f t="shared" ca="1" si="7"/>
        <v>0.65506294562501199</v>
      </c>
      <c r="I76" s="16">
        <f t="shared" ca="1" si="7"/>
        <v>0.6525170178717864</v>
      </c>
      <c r="J76" s="16">
        <f t="shared" ca="1" si="7"/>
        <v>0.72471741503430853</v>
      </c>
      <c r="K76" s="16">
        <f t="shared" ca="1" si="7"/>
        <v>0.34933504014381511</v>
      </c>
      <c r="L76" s="16">
        <f t="shared" ca="1" si="7"/>
        <v>0.37973294416040182</v>
      </c>
      <c r="M76" s="16">
        <f t="shared" ca="1" si="7"/>
        <v>9.6777844082732489E-2</v>
      </c>
      <c r="N76" s="16">
        <f t="shared" ca="1" si="9"/>
        <v>-1.4626643160842399</v>
      </c>
    </row>
    <row r="77" spans="1:14" x14ac:dyDescent="0.25">
      <c r="A77" s="1">
        <v>73</v>
      </c>
      <c r="B77" s="89">
        <f t="shared" ca="1" si="8"/>
        <v>0.77754618134955755</v>
      </c>
      <c r="C77" s="16">
        <f t="shared" ca="1" si="7"/>
        <v>0.5466536870919203</v>
      </c>
      <c r="D77" s="16">
        <f t="shared" ca="1" si="7"/>
        <v>0.87791024063342049</v>
      </c>
      <c r="E77" s="16">
        <f t="shared" ca="1" si="7"/>
        <v>0.63712103770803952</v>
      </c>
      <c r="F77" s="16">
        <f t="shared" ca="1" si="7"/>
        <v>0.17346074858684302</v>
      </c>
      <c r="G77" s="16">
        <f t="shared" ca="1" si="7"/>
        <v>0.89235562047309136</v>
      </c>
      <c r="H77" s="16">
        <f t="shared" ca="1" si="7"/>
        <v>0.94719075880496639</v>
      </c>
      <c r="I77" s="16">
        <f t="shared" ca="1" si="7"/>
        <v>0.40471333413069233</v>
      </c>
      <c r="J77" s="16">
        <f t="shared" ca="1" si="7"/>
        <v>0.53717795456293316</v>
      </c>
      <c r="K77" s="16">
        <f t="shared" ca="1" si="7"/>
        <v>0.49955157700164898</v>
      </c>
      <c r="L77" s="16">
        <f t="shared" ca="1" si="7"/>
        <v>0.56767736734687635</v>
      </c>
      <c r="M77" s="16">
        <f t="shared" ca="1" si="7"/>
        <v>0.71991263190789179</v>
      </c>
      <c r="N77" s="16">
        <f t="shared" ca="1" si="9"/>
        <v>1.5812711395978809</v>
      </c>
    </row>
    <row r="78" spans="1:14" x14ac:dyDescent="0.25">
      <c r="A78" s="1">
        <v>74</v>
      </c>
      <c r="B78" s="89">
        <f t="shared" ca="1" si="8"/>
        <v>0.26887128547384642</v>
      </c>
      <c r="C78" s="16">
        <f t="shared" ca="1" si="7"/>
        <v>0.52185934413675239</v>
      </c>
      <c r="D78" s="16">
        <f t="shared" ca="1" si="7"/>
        <v>0.41798420981846107</v>
      </c>
      <c r="E78" s="16">
        <f t="shared" ca="1" si="7"/>
        <v>0.65129561139740177</v>
      </c>
      <c r="F78" s="16">
        <f t="shared" ca="1" si="7"/>
        <v>0.36331920254773831</v>
      </c>
      <c r="G78" s="16">
        <f t="shared" ca="1" si="7"/>
        <v>2.8395845350859261E-3</v>
      </c>
      <c r="H78" s="16">
        <f t="shared" ca="1" si="7"/>
        <v>0.11844903410325536</v>
      </c>
      <c r="I78" s="16">
        <f t="shared" ca="1" si="7"/>
        <v>0.58570574606403625</v>
      </c>
      <c r="J78" s="16">
        <f t="shared" ca="1" si="7"/>
        <v>0.88074109317025429</v>
      </c>
      <c r="K78" s="16">
        <f t="shared" ca="1" si="7"/>
        <v>0.96474238104257515</v>
      </c>
      <c r="L78" s="16">
        <f t="shared" ca="1" si="7"/>
        <v>1.4802670712636967E-3</v>
      </c>
      <c r="M78" s="16">
        <f t="shared" ca="1" si="7"/>
        <v>0.54505141947726599</v>
      </c>
      <c r="N78" s="16">
        <f t="shared" ca="1" si="9"/>
        <v>-0.67766082116206316</v>
      </c>
    </row>
    <row r="79" spans="1:14" x14ac:dyDescent="0.25">
      <c r="A79" s="1">
        <v>75</v>
      </c>
      <c r="B79" s="89">
        <f t="shared" ca="1" si="8"/>
        <v>0.23465138642698757</v>
      </c>
      <c r="C79" s="16">
        <f t="shared" ca="1" si="7"/>
        <v>0.75893939020486645</v>
      </c>
      <c r="D79" s="16">
        <f t="shared" ca="1" si="7"/>
        <v>0.19353787803691858</v>
      </c>
      <c r="E79" s="16">
        <f t="shared" ca="1" si="7"/>
        <v>0.13117821547963648</v>
      </c>
      <c r="F79" s="16">
        <f t="shared" ca="1" si="7"/>
        <v>0.33315320282557515</v>
      </c>
      <c r="G79" s="16">
        <f t="shared" ca="1" si="7"/>
        <v>0.74133768266354338</v>
      </c>
      <c r="H79" s="16">
        <f t="shared" ca="1" si="7"/>
        <v>0.26011593888181417</v>
      </c>
      <c r="I79" s="16">
        <f t="shared" ca="1" si="7"/>
        <v>0.33285939302459799</v>
      </c>
      <c r="J79" s="16">
        <f t="shared" ca="1" si="7"/>
        <v>0.13982152988406571</v>
      </c>
      <c r="K79" s="16">
        <f t="shared" ca="1" si="7"/>
        <v>0.81696408825986611</v>
      </c>
      <c r="L79" s="16">
        <f t="shared" ca="1" si="7"/>
        <v>0.95003156854651338</v>
      </c>
      <c r="M79" s="16">
        <f t="shared" ca="1" si="7"/>
        <v>0.34279957676811557</v>
      </c>
      <c r="N79" s="16">
        <f t="shared" ca="1" si="9"/>
        <v>-0.76461014899749991</v>
      </c>
    </row>
    <row r="80" spans="1:14" x14ac:dyDescent="0.25">
      <c r="A80" s="1">
        <v>76</v>
      </c>
      <c r="B80" s="89">
        <f t="shared" ca="1" si="8"/>
        <v>0.49224224842867548</v>
      </c>
      <c r="C80" s="16">
        <f t="shared" ca="1" si="7"/>
        <v>0.90229560324180658</v>
      </c>
      <c r="D80" s="16">
        <f t="shared" ca="1" si="7"/>
        <v>7.5904641603750989E-2</v>
      </c>
      <c r="E80" s="16">
        <f t="shared" ca="1" si="7"/>
        <v>0.12922639218567133</v>
      </c>
      <c r="F80" s="16">
        <f t="shared" ca="1" si="7"/>
        <v>0.41568194411328685</v>
      </c>
      <c r="G80" s="16">
        <f t="shared" ca="1" si="7"/>
        <v>0.35594266551849252</v>
      </c>
      <c r="H80" s="16">
        <f t="shared" ca="1" si="7"/>
        <v>0.91909733782257286</v>
      </c>
      <c r="I80" s="16">
        <f t="shared" ca="1" si="7"/>
        <v>0.56244535998386225</v>
      </c>
      <c r="J80" s="16">
        <f t="shared" ca="1" si="7"/>
        <v>7.4506803766757224E-2</v>
      </c>
      <c r="K80" s="16">
        <f t="shared" ca="1" si="7"/>
        <v>0.81819432049923124</v>
      </c>
      <c r="L80" s="16">
        <f t="shared" ca="1" si="7"/>
        <v>0.81799247480116988</v>
      </c>
      <c r="M80" s="16">
        <f t="shared" ca="1" si="7"/>
        <v>0.45879095943956916</v>
      </c>
      <c r="N80" s="16">
        <f t="shared" ca="1" si="9"/>
        <v>2.2320751404846462E-2</v>
      </c>
    </row>
    <row r="81" spans="1:14" x14ac:dyDescent="0.25">
      <c r="A81" s="1">
        <v>77</v>
      </c>
      <c r="B81" s="89">
        <f t="shared" ca="1" si="8"/>
        <v>0.58826861836501354</v>
      </c>
      <c r="C81" s="16">
        <f t="shared" ca="1" si="7"/>
        <v>0.41032442899625676</v>
      </c>
      <c r="D81" s="16">
        <f t="shared" ca="1" si="7"/>
        <v>0.38917134809147225</v>
      </c>
      <c r="E81" s="16">
        <f t="shared" ca="1" si="7"/>
        <v>2.0401855068181485E-2</v>
      </c>
      <c r="F81" s="16">
        <f t="shared" ca="1" si="7"/>
        <v>0.41556489920220363</v>
      </c>
      <c r="G81" s="16">
        <f t="shared" ca="1" si="7"/>
        <v>3.981216611650884E-2</v>
      </c>
      <c r="H81" s="16">
        <f t="shared" ca="1" si="7"/>
        <v>0.13407298095261533</v>
      </c>
      <c r="I81" s="16">
        <f t="shared" ca="1" si="7"/>
        <v>0.8330826208151566</v>
      </c>
      <c r="J81" s="16">
        <f t="shared" ca="1" si="7"/>
        <v>0.62918914217003241</v>
      </c>
      <c r="K81" s="16">
        <f t="shared" ca="1" si="7"/>
        <v>0.10675357267278596</v>
      </c>
      <c r="L81" s="16">
        <f t="shared" ca="1" si="7"/>
        <v>0.95213266416746123</v>
      </c>
      <c r="M81" s="16">
        <f t="shared" ca="1" si="7"/>
        <v>0.29891710785734382</v>
      </c>
      <c r="N81" s="16">
        <f t="shared" ca="1" si="9"/>
        <v>-1.1823085955249679</v>
      </c>
    </row>
    <row r="82" spans="1:14" x14ac:dyDescent="0.25">
      <c r="A82" s="1">
        <v>78</v>
      </c>
      <c r="B82" s="89">
        <f t="shared" ca="1" si="8"/>
        <v>0.64736021261780985</v>
      </c>
      <c r="C82" s="16">
        <f t="shared" ca="1" si="7"/>
        <v>0.36919692019050354</v>
      </c>
      <c r="D82" s="16">
        <f t="shared" ca="1" si="7"/>
        <v>7.1410217810818466E-2</v>
      </c>
      <c r="E82" s="16">
        <f t="shared" ca="1" si="7"/>
        <v>0.75512708779115356</v>
      </c>
      <c r="F82" s="16">
        <f t="shared" ca="1" si="7"/>
        <v>0.50860413523700732</v>
      </c>
      <c r="G82" s="16">
        <f t="shared" ref="C82:M105" ca="1" si="10">RAND()</f>
        <v>0.5093345552065206</v>
      </c>
      <c r="H82" s="16">
        <f t="shared" ca="1" si="10"/>
        <v>0.25617640996537094</v>
      </c>
      <c r="I82" s="16">
        <f t="shared" ca="1" si="10"/>
        <v>0.21468739517800994</v>
      </c>
      <c r="J82" s="16">
        <f t="shared" ca="1" si="10"/>
        <v>0.16823277587982</v>
      </c>
      <c r="K82" s="16">
        <f t="shared" ca="1" si="10"/>
        <v>5.0834257419486106E-2</v>
      </c>
      <c r="L82" s="16">
        <f t="shared" ca="1" si="10"/>
        <v>0.61172866745661303</v>
      </c>
      <c r="M82" s="16">
        <f t="shared" ca="1" si="10"/>
        <v>7.6529987797067545E-2</v>
      </c>
      <c r="N82" s="16">
        <f t="shared" ca="1" si="9"/>
        <v>-1.7607773774498181</v>
      </c>
    </row>
    <row r="83" spans="1:14" x14ac:dyDescent="0.25">
      <c r="A83" s="1">
        <v>79</v>
      </c>
      <c r="B83" s="89">
        <f t="shared" ca="1" si="8"/>
        <v>0.27621207653996627</v>
      </c>
      <c r="C83" s="16">
        <f t="shared" ca="1" si="10"/>
        <v>0.7078082252800475</v>
      </c>
      <c r="D83" s="16">
        <f t="shared" ca="1" si="10"/>
        <v>0.55331935704823132</v>
      </c>
      <c r="E83" s="16">
        <f t="shared" ca="1" si="10"/>
        <v>0.83317468218975643</v>
      </c>
      <c r="F83" s="16">
        <f t="shared" ca="1" si="10"/>
        <v>0.63689413367019776</v>
      </c>
      <c r="G83" s="16">
        <f t="shared" ca="1" si="10"/>
        <v>0.23301076830523293</v>
      </c>
      <c r="H83" s="16">
        <f t="shared" ca="1" si="10"/>
        <v>0.85157479852722795</v>
      </c>
      <c r="I83" s="16">
        <f t="shared" ca="1" si="10"/>
        <v>0.84210221473379321</v>
      </c>
      <c r="J83" s="16">
        <f t="shared" ca="1" si="10"/>
        <v>0.84079131878025826</v>
      </c>
      <c r="K83" s="16">
        <f t="shared" ca="1" si="10"/>
        <v>9.2577183420118336E-3</v>
      </c>
      <c r="L83" s="16">
        <f t="shared" ca="1" si="10"/>
        <v>4.8198637086452445E-2</v>
      </c>
      <c r="M83" s="16">
        <f t="shared" ca="1" si="10"/>
        <v>0.87826203400903124</v>
      </c>
      <c r="N83" s="16">
        <f t="shared" ca="1" si="9"/>
        <v>0.71060596451220714</v>
      </c>
    </row>
    <row r="84" spans="1:14" x14ac:dyDescent="0.25">
      <c r="A84" s="1">
        <v>80</v>
      </c>
      <c r="B84" s="89">
        <f t="shared" ca="1" si="8"/>
        <v>0.70062951503528148</v>
      </c>
      <c r="C84" s="16">
        <f t="shared" ca="1" si="10"/>
        <v>0.14476774694629602</v>
      </c>
      <c r="D84" s="16">
        <f t="shared" ca="1" si="10"/>
        <v>0.17580451138799091</v>
      </c>
      <c r="E84" s="16">
        <f t="shared" ca="1" si="10"/>
        <v>0.59389117902479516</v>
      </c>
      <c r="F84" s="16">
        <f t="shared" ca="1" si="10"/>
        <v>0.40462220375325963</v>
      </c>
      <c r="G84" s="16">
        <f t="shared" ca="1" si="10"/>
        <v>0.68958036610025519</v>
      </c>
      <c r="H84" s="16">
        <f t="shared" ca="1" si="10"/>
        <v>0.10916382032838245</v>
      </c>
      <c r="I84" s="16">
        <f t="shared" ca="1" si="10"/>
        <v>5.7806070483965355E-2</v>
      </c>
      <c r="J84" s="16">
        <f t="shared" ca="1" si="10"/>
        <v>0.26504475911083714</v>
      </c>
      <c r="K84" s="16">
        <f t="shared" ca="1" si="10"/>
        <v>0.95013843051395086</v>
      </c>
      <c r="L84" s="16">
        <f t="shared" ca="1" si="10"/>
        <v>0.77340888400161867</v>
      </c>
      <c r="M84" s="16">
        <f t="shared" ca="1" si="10"/>
        <v>0.27829016922072958</v>
      </c>
      <c r="N84" s="16">
        <f t="shared" ca="1" si="9"/>
        <v>-0.856852344092637</v>
      </c>
    </row>
    <row r="85" spans="1:14" x14ac:dyDescent="0.25">
      <c r="A85" s="1">
        <v>81</v>
      </c>
      <c r="B85" s="89">
        <f t="shared" ca="1" si="8"/>
        <v>0.17551279338169934</v>
      </c>
      <c r="C85" s="16">
        <f t="shared" ca="1" si="10"/>
        <v>0.33692106430681679</v>
      </c>
      <c r="D85" s="16">
        <f t="shared" ca="1" si="10"/>
        <v>0.23600097811999432</v>
      </c>
      <c r="E85" s="16">
        <f t="shared" ca="1" si="10"/>
        <v>0.98950581004504756</v>
      </c>
      <c r="F85" s="16">
        <f t="shared" ca="1" si="10"/>
        <v>0.30741021966612447</v>
      </c>
      <c r="G85" s="16">
        <f t="shared" ca="1" si="10"/>
        <v>0.22848447732399202</v>
      </c>
      <c r="H85" s="16">
        <f t="shared" ca="1" si="10"/>
        <v>0.42361394005179442</v>
      </c>
      <c r="I85" s="16">
        <f t="shared" ca="1" si="10"/>
        <v>0.90817795692319558</v>
      </c>
      <c r="J85" s="16">
        <f t="shared" ca="1" si="10"/>
        <v>0.23000284127866788</v>
      </c>
      <c r="K85" s="16">
        <f t="shared" ca="1" si="10"/>
        <v>0.71652464727847098</v>
      </c>
      <c r="L85" s="16">
        <f t="shared" ca="1" si="10"/>
        <v>0.28017838949678087</v>
      </c>
      <c r="M85" s="16">
        <f t="shared" ca="1" si="10"/>
        <v>0.15481957697367255</v>
      </c>
      <c r="N85" s="16">
        <f t="shared" ca="1" si="9"/>
        <v>-1.0128473051537439</v>
      </c>
    </row>
    <row r="86" spans="1:14" x14ac:dyDescent="0.25">
      <c r="A86" s="1">
        <v>82</v>
      </c>
      <c r="B86" s="89">
        <f t="shared" ca="1" si="8"/>
        <v>4.5248208881250918E-2</v>
      </c>
      <c r="C86" s="16">
        <f t="shared" ca="1" si="10"/>
        <v>0.74349068007404695</v>
      </c>
      <c r="D86" s="16">
        <f t="shared" ca="1" si="10"/>
        <v>0.98831016539796546</v>
      </c>
      <c r="E86" s="16">
        <f t="shared" ca="1" si="10"/>
        <v>0.6834618285505345</v>
      </c>
      <c r="F86" s="16">
        <f t="shared" ca="1" si="10"/>
        <v>0.7636569581087711</v>
      </c>
      <c r="G86" s="16">
        <f t="shared" ca="1" si="10"/>
        <v>0.40763438920432682</v>
      </c>
      <c r="H86" s="16">
        <f t="shared" ca="1" si="10"/>
        <v>0.50267795889730948</v>
      </c>
      <c r="I86" s="16">
        <f t="shared" ca="1" si="10"/>
        <v>0.82713350033184063</v>
      </c>
      <c r="J86" s="16">
        <f t="shared" ca="1" si="10"/>
        <v>0.76525101006682383</v>
      </c>
      <c r="K86" s="16">
        <f t="shared" ca="1" si="10"/>
        <v>0.16525704532769536</v>
      </c>
      <c r="L86" s="16">
        <f t="shared" ca="1" si="10"/>
        <v>0.20317772833661241</v>
      </c>
      <c r="M86" s="16">
        <f t="shared" ca="1" si="10"/>
        <v>4.6653360055458282E-2</v>
      </c>
      <c r="N86" s="16">
        <f t="shared" ca="1" si="9"/>
        <v>0.14195283323263652</v>
      </c>
    </row>
    <row r="87" spans="1:14" x14ac:dyDescent="0.25">
      <c r="A87" s="1">
        <v>83</v>
      </c>
      <c r="B87" s="89">
        <f t="shared" ca="1" si="8"/>
        <v>0.69242562737296076</v>
      </c>
      <c r="C87" s="16">
        <f t="shared" ca="1" si="10"/>
        <v>0.64525670075109187</v>
      </c>
      <c r="D87" s="16">
        <f t="shared" ca="1" si="10"/>
        <v>0.22029153739124729</v>
      </c>
      <c r="E87" s="16">
        <f t="shared" ca="1" si="10"/>
        <v>0.15470490102077505</v>
      </c>
      <c r="F87" s="16">
        <f t="shared" ca="1" si="10"/>
        <v>0.9325407706976393</v>
      </c>
      <c r="G87" s="16">
        <f t="shared" ca="1" si="10"/>
        <v>0.13807802805869729</v>
      </c>
      <c r="H87" s="16">
        <f t="shared" ca="1" si="10"/>
        <v>0.1077407218970684</v>
      </c>
      <c r="I87" s="16">
        <f t="shared" ca="1" si="10"/>
        <v>0.37545910566863938</v>
      </c>
      <c r="J87" s="16">
        <f t="shared" ca="1" si="10"/>
        <v>0.45958402513107621</v>
      </c>
      <c r="K87" s="16">
        <f t="shared" ca="1" si="10"/>
        <v>0.5188633379677805</v>
      </c>
      <c r="L87" s="16">
        <f t="shared" ca="1" si="10"/>
        <v>0.23170461192177394</v>
      </c>
      <c r="M87" s="16">
        <f t="shared" ca="1" si="10"/>
        <v>4.4269185700557268E-3</v>
      </c>
      <c r="N87" s="16">
        <f t="shared" ca="1" si="9"/>
        <v>-1.5189237135511933</v>
      </c>
    </row>
    <row r="88" spans="1:14" x14ac:dyDescent="0.25">
      <c r="A88" s="1">
        <v>84</v>
      </c>
      <c r="B88" s="89">
        <f t="shared" ca="1" si="8"/>
        <v>0.48695482085835728</v>
      </c>
      <c r="C88" s="16">
        <f t="shared" ca="1" si="10"/>
        <v>0.88491798160598367</v>
      </c>
      <c r="D88" s="16">
        <f t="shared" ca="1" si="10"/>
        <v>0.20219659738859652</v>
      </c>
      <c r="E88" s="16">
        <f t="shared" ca="1" si="10"/>
        <v>0.43437777913994091</v>
      </c>
      <c r="F88" s="16">
        <f t="shared" ca="1" si="10"/>
        <v>0.39323839959698126</v>
      </c>
      <c r="G88" s="16">
        <f t="shared" ca="1" si="10"/>
        <v>0.47840760288520046</v>
      </c>
      <c r="H88" s="16">
        <f t="shared" ca="1" si="10"/>
        <v>0.13423067602738659</v>
      </c>
      <c r="I88" s="16">
        <f t="shared" ca="1" si="10"/>
        <v>0.15685442986496712</v>
      </c>
      <c r="J88" s="16">
        <f t="shared" ca="1" si="10"/>
        <v>0.25821479717235218</v>
      </c>
      <c r="K88" s="16">
        <f t="shared" ca="1" si="10"/>
        <v>0.21042402118316894</v>
      </c>
      <c r="L88" s="16">
        <f t="shared" ca="1" si="10"/>
        <v>0.78185665318216857</v>
      </c>
      <c r="M88" s="16">
        <f t="shared" ca="1" si="10"/>
        <v>0.13040774108688413</v>
      </c>
      <c r="N88" s="16">
        <f t="shared" ca="1" si="9"/>
        <v>-1.4479185000080124</v>
      </c>
    </row>
    <row r="89" spans="1:14" x14ac:dyDescent="0.25">
      <c r="A89" s="1">
        <v>85</v>
      </c>
      <c r="B89" s="89">
        <f t="shared" ca="1" si="8"/>
        <v>0.39438687356513746</v>
      </c>
      <c r="C89" s="16">
        <f t="shared" ca="1" si="10"/>
        <v>0.71905646632224818</v>
      </c>
      <c r="D89" s="16">
        <f t="shared" ca="1" si="10"/>
        <v>0.39037769919333321</v>
      </c>
      <c r="E89" s="16">
        <f t="shared" ca="1" si="10"/>
        <v>0.21756757429719031</v>
      </c>
      <c r="F89" s="16">
        <f t="shared" ca="1" si="10"/>
        <v>0.96058429430924508</v>
      </c>
      <c r="G89" s="16">
        <f t="shared" ca="1" si="10"/>
        <v>0.46236111018921877</v>
      </c>
      <c r="H89" s="16">
        <f t="shared" ca="1" si="10"/>
        <v>0.46445866940431269</v>
      </c>
      <c r="I89" s="16">
        <f t="shared" ca="1" si="10"/>
        <v>1.4819714421702601E-2</v>
      </c>
      <c r="J89" s="16">
        <f t="shared" ca="1" si="10"/>
        <v>8.0566847656496798E-2</v>
      </c>
      <c r="K89" s="16">
        <f t="shared" ca="1" si="10"/>
        <v>0.40171923826046085</v>
      </c>
      <c r="L89" s="16">
        <f t="shared" ca="1" si="10"/>
        <v>5.8317816345616391E-2</v>
      </c>
      <c r="M89" s="16">
        <f t="shared" ca="1" si="10"/>
        <v>0.2721859273493844</v>
      </c>
      <c r="N89" s="16">
        <f t="shared" ca="1" si="9"/>
        <v>-1.5635977686856544</v>
      </c>
    </row>
    <row r="90" spans="1:14" x14ac:dyDescent="0.25">
      <c r="A90" s="1">
        <v>86</v>
      </c>
      <c r="B90" s="89">
        <f t="shared" ca="1" si="8"/>
        <v>0.88781015789524098</v>
      </c>
      <c r="C90" s="16">
        <f t="shared" ca="1" si="10"/>
        <v>0.19410178838172554</v>
      </c>
      <c r="D90" s="16">
        <f t="shared" ca="1" si="10"/>
        <v>0.81188886450716369</v>
      </c>
      <c r="E90" s="16">
        <f t="shared" ca="1" si="10"/>
        <v>0.20716054133335826</v>
      </c>
      <c r="F90" s="16">
        <f t="shared" ca="1" si="10"/>
        <v>0.46112797938435046</v>
      </c>
      <c r="G90" s="16">
        <f t="shared" ca="1" si="10"/>
        <v>0.18926260330186451</v>
      </c>
      <c r="H90" s="16">
        <f t="shared" ca="1" si="10"/>
        <v>5.1189984445556003E-2</v>
      </c>
      <c r="I90" s="16">
        <f t="shared" ca="1" si="10"/>
        <v>0.40070754450454182</v>
      </c>
      <c r="J90" s="16">
        <f t="shared" ca="1" si="10"/>
        <v>0.23902641333865249</v>
      </c>
      <c r="K90" s="16">
        <f t="shared" ca="1" si="10"/>
        <v>0.40506100383792665</v>
      </c>
      <c r="L90" s="16">
        <f t="shared" ca="1" si="10"/>
        <v>9.0475918148928192E-2</v>
      </c>
      <c r="M90" s="16">
        <f t="shared" ca="1" si="10"/>
        <v>0.94390604956474133</v>
      </c>
      <c r="N90" s="16">
        <f t="shared" ca="1" si="9"/>
        <v>-1.1182811513559496</v>
      </c>
    </row>
    <row r="91" spans="1:14" x14ac:dyDescent="0.25">
      <c r="A91" s="1">
        <v>87</v>
      </c>
      <c r="B91" s="89">
        <f t="shared" ca="1" si="8"/>
        <v>0.99132679940138113</v>
      </c>
      <c r="C91" s="16">
        <f t="shared" ca="1" si="10"/>
        <v>0.31333466287844081</v>
      </c>
      <c r="D91" s="16">
        <f t="shared" ca="1" si="10"/>
        <v>0.58645403641123728</v>
      </c>
      <c r="E91" s="16">
        <f t="shared" ca="1" si="10"/>
        <v>0.91173739006003518</v>
      </c>
      <c r="F91" s="16">
        <f t="shared" ca="1" si="10"/>
        <v>0.4377718707201087</v>
      </c>
      <c r="G91" s="16">
        <f t="shared" ca="1" si="10"/>
        <v>0.37295603204076921</v>
      </c>
      <c r="H91" s="16">
        <f t="shared" ca="1" si="10"/>
        <v>0.81748364269489426</v>
      </c>
      <c r="I91" s="16">
        <f t="shared" ca="1" si="10"/>
        <v>9.2366714564666497E-2</v>
      </c>
      <c r="J91" s="16">
        <f t="shared" ca="1" si="10"/>
        <v>0.31400420493547221</v>
      </c>
      <c r="K91" s="16">
        <f t="shared" ca="1" si="10"/>
        <v>0.74204260089608776</v>
      </c>
      <c r="L91" s="16">
        <f t="shared" ca="1" si="10"/>
        <v>0.5445739009868189</v>
      </c>
      <c r="M91" s="16">
        <f t="shared" ca="1" si="10"/>
        <v>0.70158204564545412</v>
      </c>
      <c r="N91" s="16">
        <f t="shared" ca="1" si="9"/>
        <v>0.82563390123536529</v>
      </c>
    </row>
    <row r="92" spans="1:14" x14ac:dyDescent="0.25">
      <c r="A92" s="1">
        <v>88</v>
      </c>
      <c r="B92" s="89">
        <f t="shared" ca="1" si="8"/>
        <v>0.78420907999211276</v>
      </c>
      <c r="C92" s="16">
        <f t="shared" ca="1" si="10"/>
        <v>0.71627143739644539</v>
      </c>
      <c r="D92" s="16">
        <f t="shared" ca="1" si="10"/>
        <v>6.1818707547619534E-3</v>
      </c>
      <c r="E92" s="16">
        <f t="shared" ca="1" si="10"/>
        <v>0.8087973266550712</v>
      </c>
      <c r="F92" s="16">
        <f t="shared" ca="1" si="10"/>
        <v>0.3824858131767801</v>
      </c>
      <c r="G92" s="16">
        <f t="shared" ca="1" si="10"/>
        <v>0.12877091961884657</v>
      </c>
      <c r="H92" s="16">
        <f t="shared" ca="1" si="10"/>
        <v>0.95398951114469777</v>
      </c>
      <c r="I92" s="16">
        <f t="shared" ca="1" si="10"/>
        <v>0.52541658578648487</v>
      </c>
      <c r="J92" s="16">
        <f t="shared" ca="1" si="10"/>
        <v>0.83686108479983023</v>
      </c>
      <c r="K92" s="16">
        <f t="shared" ca="1" si="10"/>
        <v>0.91212665557010919</v>
      </c>
      <c r="L92" s="16">
        <f t="shared" ca="1" si="10"/>
        <v>0.14538500443071356</v>
      </c>
      <c r="M92" s="16">
        <f t="shared" ca="1" si="10"/>
        <v>0.71861482790127806</v>
      </c>
      <c r="N92" s="16">
        <f t="shared" ca="1" si="9"/>
        <v>0.91911011722713098</v>
      </c>
    </row>
    <row r="93" spans="1:14" x14ac:dyDescent="0.25">
      <c r="A93" s="1">
        <v>89</v>
      </c>
      <c r="B93" s="89">
        <f t="shared" ca="1" si="8"/>
        <v>0.5550293912918125</v>
      </c>
      <c r="C93" s="16">
        <f t="shared" ca="1" si="10"/>
        <v>0.76686597996652639</v>
      </c>
      <c r="D93" s="16">
        <f t="shared" ca="1" si="10"/>
        <v>0.74029629969006749</v>
      </c>
      <c r="E93" s="16">
        <f t="shared" ca="1" si="10"/>
        <v>0.15642924035757921</v>
      </c>
      <c r="F93" s="16">
        <f t="shared" ca="1" si="10"/>
        <v>4.9853892238229003E-2</v>
      </c>
      <c r="G93" s="16">
        <f t="shared" ca="1" si="10"/>
        <v>0.86674665079885405</v>
      </c>
      <c r="H93" s="16">
        <f t="shared" ca="1" si="10"/>
        <v>0.24375900201886869</v>
      </c>
      <c r="I93" s="16">
        <f t="shared" ca="1" si="10"/>
        <v>0.15018262536499749</v>
      </c>
      <c r="J93" s="16">
        <f t="shared" ca="1" si="10"/>
        <v>0.81017547533779277</v>
      </c>
      <c r="K93" s="16">
        <f t="shared" ca="1" si="10"/>
        <v>0.29792146691067312</v>
      </c>
      <c r="L93" s="16">
        <f t="shared" ca="1" si="10"/>
        <v>0.26576109271018689</v>
      </c>
      <c r="M93" s="16">
        <f t="shared" ca="1" si="10"/>
        <v>0.78913715516065341</v>
      </c>
      <c r="N93" s="16">
        <f t="shared" ca="1" si="9"/>
        <v>-0.30784172815375932</v>
      </c>
    </row>
    <row r="94" spans="1:14" x14ac:dyDescent="0.25">
      <c r="A94" s="1">
        <v>90</v>
      </c>
      <c r="B94" s="89">
        <f t="shared" ca="1" si="8"/>
        <v>0.57188579562510211</v>
      </c>
      <c r="C94" s="16">
        <f t="shared" ca="1" si="10"/>
        <v>0.75807301596378196</v>
      </c>
      <c r="D94" s="16">
        <f t="shared" ca="1" si="10"/>
        <v>0.31665330640320966</v>
      </c>
      <c r="E94" s="16">
        <f t="shared" ca="1" si="10"/>
        <v>0.18804872499632974</v>
      </c>
      <c r="F94" s="16">
        <f t="shared" ca="1" si="10"/>
        <v>0.9807568382263756</v>
      </c>
      <c r="G94" s="16">
        <f t="shared" ca="1" si="10"/>
        <v>0.41497829910313866</v>
      </c>
      <c r="H94" s="16">
        <f t="shared" ca="1" si="10"/>
        <v>0.66916728970033701</v>
      </c>
      <c r="I94" s="16">
        <f t="shared" ca="1" si="10"/>
        <v>0.31505649973150951</v>
      </c>
      <c r="J94" s="16">
        <f t="shared" ca="1" si="10"/>
        <v>0.67241007357761062</v>
      </c>
      <c r="K94" s="16">
        <f t="shared" ca="1" si="10"/>
        <v>0.69179857644568798</v>
      </c>
      <c r="L94" s="16">
        <f t="shared" ca="1" si="10"/>
        <v>0.15097464750303635</v>
      </c>
      <c r="M94" s="16">
        <f t="shared" ca="1" si="10"/>
        <v>0.51136110129565926</v>
      </c>
      <c r="N94" s="16">
        <f t="shared" ca="1" si="9"/>
        <v>0.24116416857177914</v>
      </c>
    </row>
    <row r="95" spans="1:14" x14ac:dyDescent="0.25">
      <c r="A95" s="1">
        <v>91</v>
      </c>
      <c r="B95" s="89">
        <f t="shared" ca="1" si="8"/>
        <v>0.15914701973267587</v>
      </c>
      <c r="C95" s="16">
        <f t="shared" ca="1" si="10"/>
        <v>0.89361749506087251</v>
      </c>
      <c r="D95" s="16">
        <f t="shared" ca="1" si="10"/>
        <v>0.39626843067982898</v>
      </c>
      <c r="E95" s="16">
        <f t="shared" ca="1" si="10"/>
        <v>6.0313409454180067E-2</v>
      </c>
      <c r="F95" s="16">
        <f t="shared" ca="1" si="10"/>
        <v>0.68615808473593287</v>
      </c>
      <c r="G95" s="16">
        <f t="shared" ca="1" si="10"/>
        <v>0.30387696935148678</v>
      </c>
      <c r="H95" s="16">
        <f t="shared" ca="1" si="10"/>
        <v>0.55107343640641493</v>
      </c>
      <c r="I95" s="16">
        <f t="shared" ca="1" si="10"/>
        <v>0.61476859859300437</v>
      </c>
      <c r="J95" s="16">
        <f t="shared" ca="1" si="10"/>
        <v>0.52367491428501434</v>
      </c>
      <c r="K95" s="16">
        <f t="shared" ca="1" si="10"/>
        <v>0.76384424941493512</v>
      </c>
      <c r="L95" s="16">
        <f t="shared" ca="1" si="10"/>
        <v>0.73185413865420801</v>
      </c>
      <c r="M95" s="16">
        <f t="shared" ca="1" si="10"/>
        <v>0.29077968250050834</v>
      </c>
      <c r="N95" s="16">
        <f t="shared" ca="1" si="9"/>
        <v>-2.462357113093816E-2</v>
      </c>
    </row>
    <row r="96" spans="1:14" x14ac:dyDescent="0.25">
      <c r="A96" s="1">
        <v>92</v>
      </c>
      <c r="B96" s="89">
        <f t="shared" ca="1" si="8"/>
        <v>0.63156199472562813</v>
      </c>
      <c r="C96" s="16">
        <f t="shared" ca="1" si="10"/>
        <v>0.43836571154179471</v>
      </c>
      <c r="D96" s="16">
        <f t="shared" ca="1" si="10"/>
        <v>0.27531171969561063</v>
      </c>
      <c r="E96" s="16">
        <f t="shared" ca="1" si="10"/>
        <v>0.47849176708315766</v>
      </c>
      <c r="F96" s="16">
        <f t="shared" ca="1" si="10"/>
        <v>0.38395245725274085</v>
      </c>
      <c r="G96" s="16">
        <f t="shared" ca="1" si="10"/>
        <v>0.2321150867952948</v>
      </c>
      <c r="H96" s="16">
        <f t="shared" ca="1" si="10"/>
        <v>0.6492576251962906</v>
      </c>
      <c r="I96" s="16">
        <f t="shared" ca="1" si="10"/>
        <v>0.8575837201202583</v>
      </c>
      <c r="J96" s="16">
        <f t="shared" ca="1" si="10"/>
        <v>0.63322777121444807</v>
      </c>
      <c r="K96" s="16">
        <f t="shared" ca="1" si="10"/>
        <v>0.26370796801702756</v>
      </c>
      <c r="L96" s="16">
        <f t="shared" ca="1" si="10"/>
        <v>0.25803312631230768</v>
      </c>
      <c r="M96" s="16">
        <f t="shared" ca="1" si="10"/>
        <v>0.19833945075251513</v>
      </c>
      <c r="N96" s="16">
        <f t="shared" ca="1" si="9"/>
        <v>-0.70005160129292587</v>
      </c>
    </row>
    <row r="97" spans="1:14" x14ac:dyDescent="0.25">
      <c r="A97" s="1">
        <v>93</v>
      </c>
      <c r="B97" s="89">
        <f t="shared" ca="1" si="8"/>
        <v>0.78305868306477855</v>
      </c>
      <c r="C97" s="16">
        <f t="shared" ca="1" si="10"/>
        <v>0.6023309838354558</v>
      </c>
      <c r="D97" s="16">
        <f t="shared" ca="1" si="10"/>
        <v>0.74951400794165812</v>
      </c>
      <c r="E97" s="16">
        <f t="shared" ca="1" si="10"/>
        <v>0.83165803183802367</v>
      </c>
      <c r="F97" s="16">
        <f t="shared" ca="1" si="10"/>
        <v>0.9770386819338478</v>
      </c>
      <c r="G97" s="16">
        <f t="shared" ca="1" si="10"/>
        <v>0.250576073376925</v>
      </c>
      <c r="H97" s="16">
        <f t="shared" ca="1" si="10"/>
        <v>0.52737578063083856</v>
      </c>
      <c r="I97" s="16">
        <f t="shared" ca="1" si="10"/>
        <v>0.70673566030029911</v>
      </c>
      <c r="J97" s="16">
        <f t="shared" ca="1" si="10"/>
        <v>0.40795117286479943</v>
      </c>
      <c r="K97" s="16">
        <f t="shared" ca="1" si="10"/>
        <v>0.27889102608827043</v>
      </c>
      <c r="L97" s="16">
        <f t="shared" ca="1" si="10"/>
        <v>0.33064668510155926</v>
      </c>
      <c r="M97" s="16">
        <f t="shared" ca="1" si="10"/>
        <v>0.3977085584438792</v>
      </c>
      <c r="N97" s="16">
        <f t="shared" ca="1" si="9"/>
        <v>0.84348534542033526</v>
      </c>
    </row>
    <row r="98" spans="1:14" x14ac:dyDescent="0.25">
      <c r="A98" s="1">
        <v>94</v>
      </c>
      <c r="B98" s="89">
        <f t="shared" ca="1" si="8"/>
        <v>2.3184042247828551E-2</v>
      </c>
      <c r="C98" s="16">
        <f t="shared" ca="1" si="10"/>
        <v>0.93229328538748235</v>
      </c>
      <c r="D98" s="16">
        <f t="shared" ca="1" si="10"/>
        <v>1.2880948884993804E-2</v>
      </c>
      <c r="E98" s="16">
        <f t="shared" ca="1" si="10"/>
        <v>0.1673736961395994</v>
      </c>
      <c r="F98" s="16">
        <f t="shared" ca="1" si="10"/>
        <v>0.923090219383919</v>
      </c>
      <c r="G98" s="16">
        <f t="shared" ca="1" si="10"/>
        <v>0.83232105474317486</v>
      </c>
      <c r="H98" s="16">
        <f t="shared" ca="1" si="10"/>
        <v>0.26088368074280888</v>
      </c>
      <c r="I98" s="16">
        <f t="shared" ca="1" si="10"/>
        <v>0.30258831242138018</v>
      </c>
      <c r="J98" s="16">
        <f t="shared" ca="1" si="10"/>
        <v>0.28067608145052103</v>
      </c>
      <c r="K98" s="16">
        <f t="shared" ca="1" si="10"/>
        <v>0.38312407548700911</v>
      </c>
      <c r="L98" s="16">
        <f t="shared" ca="1" si="10"/>
        <v>0.54045500253978218</v>
      </c>
      <c r="M98" s="16">
        <f t="shared" ca="1" si="10"/>
        <v>0.79035830445703159</v>
      </c>
      <c r="N98" s="16">
        <f t="shared" ca="1" si="9"/>
        <v>-0.55077129611446995</v>
      </c>
    </row>
    <row r="99" spans="1:14" x14ac:dyDescent="0.25">
      <c r="A99" s="1">
        <v>95</v>
      </c>
      <c r="B99" s="89">
        <f t="shared" ca="1" si="8"/>
        <v>0.24103535576829527</v>
      </c>
      <c r="C99" s="16">
        <f t="shared" ca="1" si="10"/>
        <v>0.48329016998539154</v>
      </c>
      <c r="D99" s="16">
        <f t="shared" ca="1" si="10"/>
        <v>0.92122120113405759</v>
      </c>
      <c r="E99" s="16">
        <f t="shared" ca="1" si="10"/>
        <v>0.6250477158798915</v>
      </c>
      <c r="F99" s="16">
        <f t="shared" ca="1" si="10"/>
        <v>0.36180277562281493</v>
      </c>
      <c r="G99" s="16">
        <f t="shared" ca="1" si="10"/>
        <v>0.46608965170871597</v>
      </c>
      <c r="H99" s="16">
        <f t="shared" ca="1" si="10"/>
        <v>0.59217219014573164</v>
      </c>
      <c r="I99" s="16">
        <f t="shared" ca="1" si="10"/>
        <v>0.2031565699456066</v>
      </c>
      <c r="J99" s="16">
        <f t="shared" ca="1" si="10"/>
        <v>0.64070672219346136</v>
      </c>
      <c r="K99" s="16">
        <f t="shared" ca="1" si="10"/>
        <v>0.83032233207444084</v>
      </c>
      <c r="L99" s="16">
        <f t="shared" ca="1" si="10"/>
        <v>0.38968738662566249</v>
      </c>
      <c r="M99" s="16">
        <f t="shared" ca="1" si="10"/>
        <v>0.92373397247343358</v>
      </c>
      <c r="N99" s="16">
        <f t="shared" ca="1" si="9"/>
        <v>0.6782660435575032</v>
      </c>
    </row>
    <row r="100" spans="1:14" x14ac:dyDescent="0.25">
      <c r="A100" s="1">
        <v>96</v>
      </c>
      <c r="B100" s="89">
        <f t="shared" ca="1" si="8"/>
        <v>0.61648503786736053</v>
      </c>
      <c r="C100" s="16">
        <f t="shared" ca="1" si="10"/>
        <v>0.2285717385914503</v>
      </c>
      <c r="D100" s="16">
        <f t="shared" ca="1" si="10"/>
        <v>0.82137619712892584</v>
      </c>
      <c r="E100" s="16">
        <f t="shared" ca="1" si="10"/>
        <v>0.46407164462415051</v>
      </c>
      <c r="F100" s="16">
        <f t="shared" ca="1" si="10"/>
        <v>0.97957678004377291</v>
      </c>
      <c r="G100" s="16">
        <f t="shared" ca="1" si="10"/>
        <v>0.14258032801304432</v>
      </c>
      <c r="H100" s="16">
        <f t="shared" ca="1" si="10"/>
        <v>7.4575824272091307E-2</v>
      </c>
      <c r="I100" s="16">
        <f t="shared" ca="1" si="10"/>
        <v>8.6991912525820059E-2</v>
      </c>
      <c r="J100" s="16">
        <f t="shared" ca="1" si="10"/>
        <v>0.42835999549125114</v>
      </c>
      <c r="K100" s="16">
        <f t="shared" ca="1" si="10"/>
        <v>0.70836558989651732</v>
      </c>
      <c r="L100" s="16">
        <f t="shared" ca="1" si="10"/>
        <v>0.93560280007813335</v>
      </c>
      <c r="M100" s="16">
        <f t="shared" ca="1" si="10"/>
        <v>0.85436423365222147</v>
      </c>
      <c r="N100" s="16">
        <f t="shared" ca="1" si="9"/>
        <v>0.34092208218473985</v>
      </c>
    </row>
    <row r="101" spans="1:14" x14ac:dyDescent="0.25">
      <c r="A101" s="1">
        <v>97</v>
      </c>
      <c r="B101" s="89">
        <f t="shared" ca="1" si="8"/>
        <v>0.88322264062543965</v>
      </c>
      <c r="C101" s="16">
        <f t="shared" ca="1" si="10"/>
        <v>0.57900233138141133</v>
      </c>
      <c r="D101" s="16">
        <f t="shared" ca="1" si="10"/>
        <v>0.22761784166271803</v>
      </c>
      <c r="E101" s="16">
        <f t="shared" ca="1" si="10"/>
        <v>6.683616092232747E-2</v>
      </c>
      <c r="F101" s="16">
        <f t="shared" ca="1" si="10"/>
        <v>0.36569251971403838</v>
      </c>
      <c r="G101" s="16">
        <f t="shared" ca="1" si="10"/>
        <v>0.39023473430975786</v>
      </c>
      <c r="H101" s="16">
        <f t="shared" ca="1" si="10"/>
        <v>7.6054840449038763E-2</v>
      </c>
      <c r="I101" s="16">
        <f t="shared" ca="1" si="10"/>
        <v>2.6538091027189958E-2</v>
      </c>
      <c r="J101" s="16">
        <f t="shared" ca="1" si="10"/>
        <v>0.45767493022961758</v>
      </c>
      <c r="K101" s="16">
        <f t="shared" ca="1" si="10"/>
        <v>0.41004192772532855</v>
      </c>
      <c r="L101" s="16">
        <f t="shared" ca="1" si="10"/>
        <v>0.90038767468281677</v>
      </c>
      <c r="M101" s="16">
        <f t="shared" ca="1" si="10"/>
        <v>0.97901633780118491</v>
      </c>
      <c r="N101" s="16">
        <f t="shared" ca="1" si="9"/>
        <v>-0.63767996946913019</v>
      </c>
    </row>
    <row r="102" spans="1:14" x14ac:dyDescent="0.25">
      <c r="A102" s="1">
        <v>98</v>
      </c>
      <c r="B102" s="89">
        <f t="shared" ca="1" si="8"/>
        <v>0.73169320861289511</v>
      </c>
      <c r="C102" s="16">
        <f t="shared" ca="1" si="10"/>
        <v>8.5564978758738808E-2</v>
      </c>
      <c r="D102" s="16">
        <f t="shared" ca="1" si="10"/>
        <v>0.93116828225087345</v>
      </c>
      <c r="E102" s="16">
        <f t="shared" ca="1" si="10"/>
        <v>0.49696042816998764</v>
      </c>
      <c r="F102" s="16">
        <f t="shared" ca="1" si="10"/>
        <v>0.74045453110975779</v>
      </c>
      <c r="G102" s="16">
        <f t="shared" ca="1" si="10"/>
        <v>0.76668417391300836</v>
      </c>
      <c r="H102" s="16">
        <f t="shared" ca="1" si="10"/>
        <v>0.73875528927407919</v>
      </c>
      <c r="I102" s="16">
        <f t="shared" ca="1" si="10"/>
        <v>3.2000034312532621E-2</v>
      </c>
      <c r="J102" s="16">
        <f t="shared" ca="1" si="10"/>
        <v>0.33301060632236057</v>
      </c>
      <c r="K102" s="16">
        <f t="shared" ca="1" si="10"/>
        <v>0.96828528249541912</v>
      </c>
      <c r="L102" s="16">
        <f t="shared" ca="1" si="10"/>
        <v>0.24879185564054218</v>
      </c>
      <c r="M102" s="16">
        <f t="shared" ca="1" si="10"/>
        <v>0.27341617524689532</v>
      </c>
      <c r="N102" s="16">
        <f t="shared" ca="1" si="9"/>
        <v>0.34678484610708971</v>
      </c>
    </row>
    <row r="103" spans="1:14" x14ac:dyDescent="0.25">
      <c r="A103" s="1">
        <v>99</v>
      </c>
      <c r="B103" s="89">
        <f t="shared" ca="1" si="8"/>
        <v>0.92153487988259997</v>
      </c>
      <c r="C103" s="16">
        <f t="shared" ca="1" si="10"/>
        <v>0.50410523149109288</v>
      </c>
      <c r="D103" s="16">
        <f t="shared" ca="1" si="10"/>
        <v>0.39610641356068355</v>
      </c>
      <c r="E103" s="16">
        <f t="shared" ca="1" si="10"/>
        <v>0.72362685493490342</v>
      </c>
      <c r="F103" s="16">
        <f t="shared" ca="1" si="10"/>
        <v>0.30328925845550914</v>
      </c>
      <c r="G103" s="16">
        <f t="shared" ca="1" si="10"/>
        <v>0.28268771522397518</v>
      </c>
      <c r="H103" s="16">
        <f t="shared" ca="1" si="10"/>
        <v>0.91367936577588671</v>
      </c>
      <c r="I103" s="16">
        <f t="shared" ca="1" si="10"/>
        <v>4.3977884227280883E-2</v>
      </c>
      <c r="J103" s="16">
        <f t="shared" ca="1" si="10"/>
        <v>0.93755459179629819</v>
      </c>
      <c r="K103" s="16">
        <f t="shared" ca="1" si="10"/>
        <v>3.6208734074586246E-2</v>
      </c>
      <c r="L103" s="16">
        <f t="shared" ca="1" si="10"/>
        <v>0.87422417829463706</v>
      </c>
      <c r="M103" s="16">
        <f t="shared" ca="1" si="10"/>
        <v>0.48888348313730134</v>
      </c>
      <c r="N103" s="16">
        <f t="shared" ca="1" si="9"/>
        <v>0.42587859085475444</v>
      </c>
    </row>
    <row r="104" spans="1:14" x14ac:dyDescent="0.25">
      <c r="A104" s="1">
        <v>100</v>
      </c>
      <c r="B104" s="89">
        <f t="shared" ca="1" si="8"/>
        <v>0.97725998833627914</v>
      </c>
      <c r="C104" s="16">
        <f t="shared" ca="1" si="10"/>
        <v>0.31652851347195499</v>
      </c>
      <c r="D104" s="16">
        <f t="shared" ca="1" si="10"/>
        <v>0.44910502555474796</v>
      </c>
      <c r="E104" s="16">
        <f t="shared" ca="1" si="10"/>
        <v>0.93929968518413065</v>
      </c>
      <c r="F104" s="16">
        <f t="shared" ca="1" si="10"/>
        <v>0.40695148105969781</v>
      </c>
      <c r="G104" s="16">
        <f t="shared" ca="1" si="10"/>
        <v>0.17051537920730431</v>
      </c>
      <c r="H104" s="16">
        <f t="shared" ca="1" si="10"/>
        <v>0.20319033097446393</v>
      </c>
      <c r="I104" s="16">
        <f t="shared" ca="1" si="10"/>
        <v>0.63041127405634889</v>
      </c>
      <c r="J104" s="16">
        <f t="shared" ca="1" si="10"/>
        <v>0.13986131707149119</v>
      </c>
      <c r="K104" s="16">
        <f t="shared" ca="1" si="10"/>
        <v>0.62481742127249984</v>
      </c>
      <c r="L104" s="16">
        <f t="shared" ca="1" si="10"/>
        <v>0.77832160186814336</v>
      </c>
      <c r="M104" s="16">
        <f t="shared" ca="1" si="10"/>
        <v>0.6751435936835819</v>
      </c>
      <c r="N104" s="16">
        <f t="shared" ca="1" si="9"/>
        <v>0.31140561174064363</v>
      </c>
    </row>
    <row r="105" spans="1:14" x14ac:dyDescent="0.25">
      <c r="A105" s="1">
        <v>101</v>
      </c>
      <c r="B105" s="89">
        <f t="shared" ca="1" si="8"/>
        <v>2.8571458674548911E-2</v>
      </c>
      <c r="C105" s="16">
        <f t="shared" ca="1" si="10"/>
        <v>0.2017073829018613</v>
      </c>
      <c r="D105" s="16">
        <f t="shared" ca="1" si="10"/>
        <v>0.31552869907079339</v>
      </c>
      <c r="E105" s="16">
        <f t="shared" ca="1" si="10"/>
        <v>0.39872449465074078</v>
      </c>
      <c r="F105" s="16">
        <f t="shared" ca="1" si="10"/>
        <v>0.44108228625391532</v>
      </c>
      <c r="G105" s="16">
        <f t="shared" ca="1" si="10"/>
        <v>0.17594306780490743</v>
      </c>
      <c r="H105" s="16">
        <f t="shared" ca="1" si="10"/>
        <v>0.1012359214595312</v>
      </c>
      <c r="I105" s="16">
        <f t="shared" ref="C105:M128" ca="1" si="11">RAND()</f>
        <v>0.95073932123130445</v>
      </c>
      <c r="J105" s="16">
        <f t="shared" ca="1" si="11"/>
        <v>0.91001565081482771</v>
      </c>
      <c r="K105" s="16">
        <f t="shared" ca="1" si="11"/>
        <v>0.20463801619396715</v>
      </c>
      <c r="L105" s="16">
        <f t="shared" ca="1" si="11"/>
        <v>0.99339466530051634</v>
      </c>
      <c r="M105" s="16">
        <f t="shared" ca="1" si="11"/>
        <v>0.48909283742851062</v>
      </c>
      <c r="N105" s="16">
        <f t="shared" ca="1" si="9"/>
        <v>-0.78932619821457539</v>
      </c>
    </row>
    <row r="106" spans="1:14" x14ac:dyDescent="0.25">
      <c r="A106" s="1">
        <v>102</v>
      </c>
      <c r="B106" s="89">
        <f t="shared" ca="1" si="8"/>
        <v>7.5466266519742753E-2</v>
      </c>
      <c r="C106" s="16">
        <f t="shared" ca="1" si="11"/>
        <v>0.21303422625891499</v>
      </c>
      <c r="D106" s="16">
        <f t="shared" ca="1" si="11"/>
        <v>4.9495038626827803E-3</v>
      </c>
      <c r="E106" s="16">
        <f t="shared" ca="1" si="11"/>
        <v>0.71929042066213733</v>
      </c>
      <c r="F106" s="16">
        <f t="shared" ca="1" si="11"/>
        <v>0.96678826272627072</v>
      </c>
      <c r="G106" s="16">
        <f t="shared" ca="1" si="11"/>
        <v>0.7667724935925222</v>
      </c>
      <c r="H106" s="16">
        <f t="shared" ca="1" si="11"/>
        <v>0.36576986572660608</v>
      </c>
      <c r="I106" s="16">
        <f t="shared" ca="1" si="11"/>
        <v>0.35175363857069242</v>
      </c>
      <c r="J106" s="16">
        <f t="shared" ca="1" si="11"/>
        <v>0.53781158273699414</v>
      </c>
      <c r="K106" s="16">
        <f t="shared" ca="1" si="11"/>
        <v>0.61470555134657945</v>
      </c>
      <c r="L106" s="16">
        <f t="shared" ca="1" si="11"/>
        <v>0.43556020165776987</v>
      </c>
      <c r="M106" s="16">
        <f t="shared" ca="1" si="11"/>
        <v>0.78070242736769047</v>
      </c>
      <c r="N106" s="16">
        <f t="shared" ca="1" si="9"/>
        <v>-0.16739555897139624</v>
      </c>
    </row>
    <row r="107" spans="1:14" x14ac:dyDescent="0.25">
      <c r="A107" s="1">
        <v>103</v>
      </c>
      <c r="B107" s="89">
        <f t="shared" ca="1" si="8"/>
        <v>0.81675095361831218</v>
      </c>
      <c r="C107" s="16">
        <f t="shared" ca="1" si="11"/>
        <v>0.47646929786817738</v>
      </c>
      <c r="D107" s="16">
        <f t="shared" ca="1" si="11"/>
        <v>0.71773497277457388</v>
      </c>
      <c r="E107" s="16">
        <f t="shared" ca="1" si="11"/>
        <v>0.21342596104837275</v>
      </c>
      <c r="F107" s="16">
        <f t="shared" ca="1" si="11"/>
        <v>0.33215899809032046</v>
      </c>
      <c r="G107" s="16">
        <f t="shared" ca="1" si="11"/>
        <v>0.43721033228238493</v>
      </c>
      <c r="H107" s="16">
        <f t="shared" ca="1" si="11"/>
        <v>0.13083075277049372</v>
      </c>
      <c r="I107" s="16">
        <f t="shared" ca="1" si="11"/>
        <v>6.5896244587633768E-2</v>
      </c>
      <c r="J107" s="16">
        <f t="shared" ca="1" si="11"/>
        <v>0.47724314026987624</v>
      </c>
      <c r="K107" s="16">
        <f t="shared" ca="1" si="11"/>
        <v>0.71259243767112257</v>
      </c>
      <c r="L107" s="16">
        <f t="shared" ca="1" si="11"/>
        <v>0.69955547537743124</v>
      </c>
      <c r="M107" s="16">
        <f t="shared" ca="1" si="11"/>
        <v>0.16062804371705308</v>
      </c>
      <c r="N107" s="16">
        <f t="shared" ca="1" si="9"/>
        <v>-0.75950338992424804</v>
      </c>
    </row>
    <row r="108" spans="1:14" x14ac:dyDescent="0.25">
      <c r="A108" s="1">
        <v>104</v>
      </c>
      <c r="B108" s="89">
        <f t="shared" ca="1" si="8"/>
        <v>0.27246770637065088</v>
      </c>
      <c r="C108" s="16">
        <f t="shared" ca="1" si="11"/>
        <v>0.16210382015304281</v>
      </c>
      <c r="D108" s="16">
        <f t="shared" ca="1" si="11"/>
        <v>0.6486950201447681</v>
      </c>
      <c r="E108" s="16">
        <f t="shared" ca="1" si="11"/>
        <v>0.85307106372755281</v>
      </c>
      <c r="F108" s="16">
        <f t="shared" ca="1" si="11"/>
        <v>0.64717737289809141</v>
      </c>
      <c r="G108" s="16">
        <f t="shared" ca="1" si="11"/>
        <v>0.19222234611736078</v>
      </c>
      <c r="H108" s="16">
        <f t="shared" ca="1" si="11"/>
        <v>0.37559067183595285</v>
      </c>
      <c r="I108" s="16">
        <f t="shared" ca="1" si="11"/>
        <v>0.37671128132164033</v>
      </c>
      <c r="J108" s="16">
        <f t="shared" ca="1" si="11"/>
        <v>0.35692970594870188</v>
      </c>
      <c r="K108" s="16">
        <f t="shared" ca="1" si="11"/>
        <v>0.60591963134319948</v>
      </c>
      <c r="L108" s="16">
        <f t="shared" ca="1" si="11"/>
        <v>0.30143584216995323</v>
      </c>
      <c r="M108" s="16">
        <f t="shared" ca="1" si="11"/>
        <v>0.19393536931567668</v>
      </c>
      <c r="N108" s="16">
        <f t="shared" ca="1" si="9"/>
        <v>-1.0137401686534098</v>
      </c>
    </row>
    <row r="109" spans="1:14" x14ac:dyDescent="0.25">
      <c r="A109" s="1">
        <v>105</v>
      </c>
      <c r="B109" s="89">
        <f t="shared" ca="1" si="8"/>
        <v>0.16024551045732482</v>
      </c>
      <c r="C109" s="16">
        <f t="shared" ca="1" si="11"/>
        <v>0.23381147779920375</v>
      </c>
      <c r="D109" s="16">
        <f t="shared" ca="1" si="11"/>
        <v>0.95713737785905151</v>
      </c>
      <c r="E109" s="16">
        <f t="shared" ca="1" si="11"/>
        <v>0.43338493568498992</v>
      </c>
      <c r="F109" s="16">
        <f t="shared" ca="1" si="11"/>
        <v>0.66671885974196987</v>
      </c>
      <c r="G109" s="16">
        <f t="shared" ca="1" si="11"/>
        <v>0.73669052510097155</v>
      </c>
      <c r="H109" s="16">
        <f t="shared" ca="1" si="11"/>
        <v>0.81571106327437992</v>
      </c>
      <c r="I109" s="16">
        <f t="shared" ca="1" si="11"/>
        <v>0.89581647870772985</v>
      </c>
      <c r="J109" s="16">
        <f t="shared" ca="1" si="11"/>
        <v>0.96008922663323415</v>
      </c>
      <c r="K109" s="16">
        <f t="shared" ca="1" si="11"/>
        <v>0.68940395647135977</v>
      </c>
      <c r="L109" s="16">
        <f t="shared" ca="1" si="11"/>
        <v>0.51369857790154227</v>
      </c>
      <c r="M109" s="16">
        <f t="shared" ca="1" si="11"/>
        <v>0.14386564446408179</v>
      </c>
      <c r="N109" s="16">
        <f t="shared" ca="1" si="9"/>
        <v>1.2065736340958395</v>
      </c>
    </row>
    <row r="110" spans="1:14" x14ac:dyDescent="0.25">
      <c r="A110" s="1">
        <v>106</v>
      </c>
      <c r="B110" s="89">
        <f t="shared" ca="1" si="8"/>
        <v>0.40436055438432783</v>
      </c>
      <c r="C110" s="16">
        <f t="shared" ca="1" si="11"/>
        <v>0.5770978398261587</v>
      </c>
      <c r="D110" s="16">
        <f t="shared" ca="1" si="11"/>
        <v>0.55345912078286774</v>
      </c>
      <c r="E110" s="16">
        <f t="shared" ca="1" si="11"/>
        <v>0.14551006450065151</v>
      </c>
      <c r="F110" s="16">
        <f t="shared" ca="1" si="11"/>
        <v>0.45152681216733115</v>
      </c>
      <c r="G110" s="16">
        <f t="shared" ca="1" si="11"/>
        <v>0.79757889217155908</v>
      </c>
      <c r="H110" s="16">
        <f t="shared" ca="1" si="11"/>
        <v>0.27357569817392213</v>
      </c>
      <c r="I110" s="16">
        <f t="shared" ca="1" si="11"/>
        <v>0.30983851817753916</v>
      </c>
      <c r="J110" s="16">
        <f t="shared" ca="1" si="11"/>
        <v>0.54135542348891708</v>
      </c>
      <c r="K110" s="16">
        <f t="shared" ca="1" si="11"/>
        <v>0.83969817325355889</v>
      </c>
      <c r="L110" s="16">
        <f t="shared" ca="1" si="11"/>
        <v>0.58035378919292469</v>
      </c>
      <c r="M110" s="16">
        <f t="shared" ca="1" si="11"/>
        <v>0.81280562613501306</v>
      </c>
      <c r="N110" s="16">
        <f t="shared" ca="1" si="9"/>
        <v>0.28716051225477202</v>
      </c>
    </row>
    <row r="111" spans="1:14" x14ac:dyDescent="0.25">
      <c r="A111" s="1">
        <v>107</v>
      </c>
      <c r="B111" s="89">
        <f t="shared" ca="1" si="8"/>
        <v>4.3620087886294789E-2</v>
      </c>
      <c r="C111" s="16">
        <f t="shared" ca="1" si="11"/>
        <v>0.15924466661317138</v>
      </c>
      <c r="D111" s="16">
        <f t="shared" ca="1" si="11"/>
        <v>0.17296795962839262</v>
      </c>
      <c r="E111" s="16">
        <f t="shared" ca="1" si="11"/>
        <v>0.93096147457160117</v>
      </c>
      <c r="F111" s="16">
        <f t="shared" ca="1" si="11"/>
        <v>0.90537875908649257</v>
      </c>
      <c r="G111" s="16">
        <f t="shared" ca="1" si="11"/>
        <v>0.44657878586169819</v>
      </c>
      <c r="H111" s="16">
        <f t="shared" ca="1" si="11"/>
        <v>0.73091451762362036</v>
      </c>
      <c r="I111" s="16">
        <f t="shared" ca="1" si="11"/>
        <v>0.57789728759460757</v>
      </c>
      <c r="J111" s="16">
        <f t="shared" ca="1" si="11"/>
        <v>0.11491336717354073</v>
      </c>
      <c r="K111" s="16">
        <f t="shared" ca="1" si="11"/>
        <v>0.93255207126323281</v>
      </c>
      <c r="L111" s="16">
        <f t="shared" ca="1" si="11"/>
        <v>0.59577944596935228</v>
      </c>
      <c r="M111" s="16">
        <f t="shared" ca="1" si="11"/>
        <v>0.59910495951329679</v>
      </c>
      <c r="N111" s="16">
        <f t="shared" ca="1" si="9"/>
        <v>0.20991338278530147</v>
      </c>
    </row>
    <row r="112" spans="1:14" x14ac:dyDescent="0.25">
      <c r="A112" s="1">
        <v>108</v>
      </c>
      <c r="B112" s="89">
        <f t="shared" ca="1" si="8"/>
        <v>0.5515536893090176</v>
      </c>
      <c r="C112" s="16">
        <f t="shared" ca="1" si="11"/>
        <v>0.37003376312058733</v>
      </c>
      <c r="D112" s="16">
        <f t="shared" ca="1" si="11"/>
        <v>0.79052172057909609</v>
      </c>
      <c r="E112" s="16">
        <f t="shared" ca="1" si="11"/>
        <v>0.9577209613322778</v>
      </c>
      <c r="F112" s="16">
        <f t="shared" ca="1" si="11"/>
        <v>0.51583905960907839</v>
      </c>
      <c r="G112" s="16">
        <f t="shared" ca="1" si="11"/>
        <v>0.92864115763281807</v>
      </c>
      <c r="H112" s="16">
        <f t="shared" ca="1" si="11"/>
        <v>0.20674557444263919</v>
      </c>
      <c r="I112" s="16">
        <f t="shared" ca="1" si="11"/>
        <v>0.90726857317836018</v>
      </c>
      <c r="J112" s="16">
        <f t="shared" ca="1" si="11"/>
        <v>0.17955320024159727</v>
      </c>
      <c r="K112" s="16">
        <f t="shared" ca="1" si="11"/>
        <v>0.63173745492400346</v>
      </c>
      <c r="L112" s="16">
        <f t="shared" ca="1" si="11"/>
        <v>0.53187990896681292</v>
      </c>
      <c r="M112" s="16">
        <f t="shared" ca="1" si="11"/>
        <v>0.23259884610536752</v>
      </c>
      <c r="N112" s="16">
        <f t="shared" ca="1" si="9"/>
        <v>0.80409390944165526</v>
      </c>
    </row>
    <row r="113" spans="1:14" x14ac:dyDescent="0.25">
      <c r="A113" s="1">
        <v>109</v>
      </c>
      <c r="B113" s="89">
        <f t="shared" ca="1" si="8"/>
        <v>0.80131474351195442</v>
      </c>
      <c r="C113" s="16">
        <f t="shared" ca="1" si="11"/>
        <v>0.64256734738037546</v>
      </c>
      <c r="D113" s="16">
        <f t="shared" ca="1" si="11"/>
        <v>0.91428097612894665</v>
      </c>
      <c r="E113" s="16">
        <f t="shared" ca="1" si="11"/>
        <v>0.5163721281594289</v>
      </c>
      <c r="F113" s="16">
        <f t="shared" ca="1" si="11"/>
        <v>4.3923645618331619E-2</v>
      </c>
      <c r="G113" s="16">
        <f t="shared" ca="1" si="11"/>
        <v>0.92135729566803537</v>
      </c>
      <c r="H113" s="16">
        <f t="shared" ca="1" si="11"/>
        <v>0.70296531920559602</v>
      </c>
      <c r="I113" s="16">
        <f t="shared" ca="1" si="11"/>
        <v>0.2273469872457663</v>
      </c>
      <c r="J113" s="16">
        <f t="shared" ca="1" si="11"/>
        <v>0.38693782045298086</v>
      </c>
      <c r="K113" s="16">
        <f t="shared" ca="1" si="11"/>
        <v>7.968119579130184E-2</v>
      </c>
      <c r="L113" s="16">
        <f t="shared" ca="1" si="11"/>
        <v>0.54208497794264565</v>
      </c>
      <c r="M113" s="16">
        <f t="shared" ca="1" si="11"/>
        <v>0.87902820074913512</v>
      </c>
      <c r="N113" s="16">
        <f t="shared" ca="1" si="9"/>
        <v>0.65786063785450022</v>
      </c>
    </row>
    <row r="114" spans="1:14" x14ac:dyDescent="0.25">
      <c r="A114" s="1">
        <v>110</v>
      </c>
      <c r="B114" s="89">
        <f t="shared" ca="1" si="8"/>
        <v>0.96004287093882679</v>
      </c>
      <c r="C114" s="16">
        <f t="shared" ca="1" si="11"/>
        <v>1.4317299813346951E-2</v>
      </c>
      <c r="D114" s="16">
        <f t="shared" ca="1" si="11"/>
        <v>9.9009188770757817E-2</v>
      </c>
      <c r="E114" s="16">
        <f t="shared" ca="1" si="11"/>
        <v>6.3420378945119316E-2</v>
      </c>
      <c r="F114" s="16">
        <f t="shared" ca="1" si="11"/>
        <v>0.15204928724204814</v>
      </c>
      <c r="G114" s="16">
        <f t="shared" ca="1" si="11"/>
        <v>0.72255322595771188</v>
      </c>
      <c r="H114" s="16">
        <f t="shared" ca="1" si="11"/>
        <v>0.93900837658709091</v>
      </c>
      <c r="I114" s="16">
        <f t="shared" ca="1" si="11"/>
        <v>0.78188783677240092</v>
      </c>
      <c r="J114" s="16">
        <f t="shared" ca="1" si="11"/>
        <v>0.91880399046754069</v>
      </c>
      <c r="K114" s="16">
        <f t="shared" ca="1" si="11"/>
        <v>0.16050881743246015</v>
      </c>
      <c r="L114" s="16">
        <f t="shared" ca="1" si="11"/>
        <v>0.28448862481782178</v>
      </c>
      <c r="M114" s="16">
        <f t="shared" ca="1" si="11"/>
        <v>6.1925280240600067E-2</v>
      </c>
      <c r="N114" s="16">
        <f t="shared" ca="1" si="9"/>
        <v>-0.84198482201427449</v>
      </c>
    </row>
    <row r="115" spans="1:14" x14ac:dyDescent="0.25">
      <c r="A115" s="1">
        <v>111</v>
      </c>
      <c r="B115" s="89">
        <f t="shared" ca="1" si="8"/>
        <v>0.99871020594648208</v>
      </c>
      <c r="C115" s="16">
        <f t="shared" ca="1" si="11"/>
        <v>0.23182621498508005</v>
      </c>
      <c r="D115" s="16">
        <f t="shared" ca="1" si="11"/>
        <v>0.14042465252082403</v>
      </c>
      <c r="E115" s="16">
        <f t="shared" ca="1" si="11"/>
        <v>0.43245223185958515</v>
      </c>
      <c r="F115" s="16">
        <f t="shared" ca="1" si="11"/>
        <v>0.70399080413723292</v>
      </c>
      <c r="G115" s="16">
        <f t="shared" ca="1" si="11"/>
        <v>0.21145647914897137</v>
      </c>
      <c r="H115" s="16">
        <f t="shared" ca="1" si="11"/>
        <v>0.12055037619191666</v>
      </c>
      <c r="I115" s="16">
        <f t="shared" ca="1" si="11"/>
        <v>0.57484859154631729</v>
      </c>
      <c r="J115" s="16">
        <f t="shared" ca="1" si="11"/>
        <v>0.60232010080774057</v>
      </c>
      <c r="K115" s="16">
        <f t="shared" ca="1" si="11"/>
        <v>0.75289415667608295</v>
      </c>
      <c r="L115" s="16">
        <f t="shared" ca="1" si="11"/>
        <v>0.19680372376287525</v>
      </c>
      <c r="M115" s="16">
        <f t="shared" ca="1" si="11"/>
        <v>0.73853396123730175</v>
      </c>
      <c r="N115" s="16">
        <f t="shared" ca="1" si="9"/>
        <v>-0.29518850117958984</v>
      </c>
    </row>
    <row r="116" spans="1:14" x14ac:dyDescent="0.25">
      <c r="A116" s="1">
        <v>112</v>
      </c>
      <c r="B116" s="89">
        <f t="shared" ca="1" si="8"/>
        <v>0.29761857930492763</v>
      </c>
      <c r="C116" s="16">
        <f t="shared" ca="1" si="11"/>
        <v>0.54310933781433557</v>
      </c>
      <c r="D116" s="16">
        <f t="shared" ca="1" si="11"/>
        <v>0.11073663000298528</v>
      </c>
      <c r="E116" s="16">
        <f t="shared" ca="1" si="11"/>
        <v>0.33945758448096475</v>
      </c>
      <c r="F116" s="16">
        <f t="shared" ca="1" si="11"/>
        <v>0.49190364794535102</v>
      </c>
      <c r="G116" s="16">
        <f t="shared" ca="1" si="11"/>
        <v>0.1265883607584305</v>
      </c>
      <c r="H116" s="16">
        <f t="shared" ca="1" si="11"/>
        <v>0.87410977261782841</v>
      </c>
      <c r="I116" s="16">
        <f t="shared" ca="1" si="11"/>
        <v>0.53507305308990893</v>
      </c>
      <c r="J116" s="16">
        <f t="shared" ca="1" si="11"/>
        <v>0.7334397621330454</v>
      </c>
      <c r="K116" s="16">
        <f t="shared" ca="1" si="11"/>
        <v>0.49375361438551102</v>
      </c>
      <c r="L116" s="16">
        <f t="shared" ca="1" si="11"/>
        <v>0.78252027181380801</v>
      </c>
      <c r="M116" s="16">
        <f t="shared" ca="1" si="11"/>
        <v>0.89334682975870172</v>
      </c>
      <c r="N116" s="16">
        <f t="shared" ca="1" si="9"/>
        <v>0.2216574441057988</v>
      </c>
    </row>
    <row r="117" spans="1:14" x14ac:dyDescent="0.25">
      <c r="A117" s="1">
        <v>113</v>
      </c>
      <c r="B117" s="89">
        <f t="shared" ca="1" si="8"/>
        <v>2.1144252067607283E-2</v>
      </c>
      <c r="C117" s="16">
        <f t="shared" ca="1" si="11"/>
        <v>0.53451212103245183</v>
      </c>
      <c r="D117" s="16">
        <f t="shared" ca="1" si="11"/>
        <v>0.59693727196119883</v>
      </c>
      <c r="E117" s="16">
        <f t="shared" ca="1" si="11"/>
        <v>0.99894341595375058</v>
      </c>
      <c r="F117" s="16">
        <f t="shared" ca="1" si="11"/>
        <v>0.50051096427801567</v>
      </c>
      <c r="G117" s="16">
        <f t="shared" ca="1" si="11"/>
        <v>0.59033677515274796</v>
      </c>
      <c r="H117" s="16">
        <f t="shared" ca="1" si="11"/>
        <v>0.32508176216010676</v>
      </c>
      <c r="I117" s="16">
        <f t="shared" ca="1" si="11"/>
        <v>0.28171815312761206</v>
      </c>
      <c r="J117" s="16">
        <f t="shared" ca="1" si="11"/>
        <v>0.76343919568214691</v>
      </c>
      <c r="K117" s="16">
        <f t="shared" ca="1" si="11"/>
        <v>0.36233981222506462</v>
      </c>
      <c r="L117" s="16">
        <f t="shared" ca="1" si="11"/>
        <v>0.15382973221089113</v>
      </c>
      <c r="M117" s="16">
        <f t="shared" ca="1" si="11"/>
        <v>0.67674061953113163</v>
      </c>
      <c r="N117" s="16">
        <f t="shared" ca="1" si="9"/>
        <v>-0.1944659246172753</v>
      </c>
    </row>
    <row r="118" spans="1:14" x14ac:dyDescent="0.25">
      <c r="A118" s="1">
        <v>114</v>
      </c>
      <c r="B118" s="89">
        <f t="shared" ca="1" si="8"/>
        <v>0.57016453572341175</v>
      </c>
      <c r="C118" s="16">
        <f t="shared" ca="1" si="11"/>
        <v>7.2087531889413969E-2</v>
      </c>
      <c r="D118" s="16">
        <f t="shared" ca="1" si="11"/>
        <v>0.99783889300439099</v>
      </c>
      <c r="E118" s="16">
        <f t="shared" ca="1" si="11"/>
        <v>0.98237616234090752</v>
      </c>
      <c r="F118" s="16">
        <f t="shared" ca="1" si="11"/>
        <v>4.9136815138565604E-2</v>
      </c>
      <c r="G118" s="16">
        <f t="shared" ca="1" si="11"/>
        <v>0.82208098676430796</v>
      </c>
      <c r="H118" s="16">
        <f t="shared" ca="1" si="11"/>
        <v>0.46370332477657927</v>
      </c>
      <c r="I118" s="16">
        <f t="shared" ca="1" si="11"/>
        <v>0.87946984739604528</v>
      </c>
      <c r="J118" s="16">
        <f t="shared" ca="1" si="11"/>
        <v>0.7712387542947603</v>
      </c>
      <c r="K118" s="16">
        <f t="shared" ca="1" si="11"/>
        <v>0.4589261994802345</v>
      </c>
      <c r="L118" s="16">
        <f t="shared" ca="1" si="11"/>
        <v>0.74530040583753099</v>
      </c>
      <c r="M118" s="16">
        <f t="shared" ca="1" si="11"/>
        <v>0.26086321209456664</v>
      </c>
      <c r="N118" s="16">
        <f t="shared" ca="1" si="9"/>
        <v>1.0731866687407141</v>
      </c>
    </row>
    <row r="119" spans="1:14" x14ac:dyDescent="0.25">
      <c r="A119" s="1">
        <v>115</v>
      </c>
      <c r="B119" s="89">
        <f t="shared" ca="1" si="8"/>
        <v>0.20136706462864795</v>
      </c>
      <c r="C119" s="16">
        <f t="shared" ca="1" si="11"/>
        <v>0.44145683594883667</v>
      </c>
      <c r="D119" s="16">
        <f t="shared" ca="1" si="11"/>
        <v>0.87934107330016764</v>
      </c>
      <c r="E119" s="16">
        <f t="shared" ca="1" si="11"/>
        <v>0.57440562525071603</v>
      </c>
      <c r="F119" s="16">
        <f t="shared" ca="1" si="11"/>
        <v>0.56472725964250736</v>
      </c>
      <c r="G119" s="16">
        <f t="shared" ca="1" si="11"/>
        <v>0.33828574523422461</v>
      </c>
      <c r="H119" s="16">
        <f t="shared" ca="1" si="11"/>
        <v>0.77969983905401308</v>
      </c>
      <c r="I119" s="16">
        <f t="shared" ca="1" si="11"/>
        <v>0.77213171569522376</v>
      </c>
      <c r="J119" s="16">
        <f t="shared" ca="1" si="11"/>
        <v>0.41518910184847535</v>
      </c>
      <c r="K119" s="16">
        <f t="shared" ca="1" si="11"/>
        <v>0.29570077152342145</v>
      </c>
      <c r="L119" s="16">
        <f t="shared" ca="1" si="11"/>
        <v>0.34492693245504846</v>
      </c>
      <c r="M119" s="16">
        <f t="shared" ca="1" si="11"/>
        <v>0.54396255381925274</v>
      </c>
      <c r="N119" s="16">
        <f t="shared" ca="1" si="9"/>
        <v>0.15119451840053522</v>
      </c>
    </row>
    <row r="120" spans="1:14" x14ac:dyDescent="0.25">
      <c r="A120" s="1">
        <v>116</v>
      </c>
      <c r="B120" s="89">
        <f t="shared" ca="1" si="8"/>
        <v>0.7908074238205568</v>
      </c>
      <c r="C120" s="16">
        <f t="shared" ca="1" si="11"/>
        <v>0.5923806408697565</v>
      </c>
      <c r="D120" s="16">
        <f t="shared" ca="1" si="11"/>
        <v>0.53311625154507336</v>
      </c>
      <c r="E120" s="16">
        <f t="shared" ca="1" si="11"/>
        <v>0.21336159470883176</v>
      </c>
      <c r="F120" s="16">
        <f t="shared" ca="1" si="11"/>
        <v>0.85586007918524787</v>
      </c>
      <c r="G120" s="16">
        <f t="shared" ca="1" si="11"/>
        <v>7.6858685924369174E-2</v>
      </c>
      <c r="H120" s="16">
        <f t="shared" ca="1" si="11"/>
        <v>3.2055437447394031E-2</v>
      </c>
      <c r="I120" s="16">
        <f t="shared" ca="1" si="11"/>
        <v>0.19756108425368135</v>
      </c>
      <c r="J120" s="16">
        <f t="shared" ca="1" si="11"/>
        <v>0.39784144678180589</v>
      </c>
      <c r="K120" s="16">
        <f t="shared" ca="1" si="11"/>
        <v>0.19118756445977525</v>
      </c>
      <c r="L120" s="16">
        <f t="shared" ca="1" si="11"/>
        <v>0.45491962267770059</v>
      </c>
      <c r="M120" s="16">
        <f t="shared" ca="1" si="11"/>
        <v>0.55776301075991941</v>
      </c>
      <c r="N120" s="16">
        <f t="shared" ca="1" si="9"/>
        <v>-1.1062871575658875</v>
      </c>
    </row>
    <row r="121" spans="1:14" x14ac:dyDescent="0.25">
      <c r="A121" s="1">
        <v>117</v>
      </c>
      <c r="B121" s="89">
        <f t="shared" ca="1" si="8"/>
        <v>0.65826726373031463</v>
      </c>
      <c r="C121" s="16">
        <f t="shared" ca="1" si="11"/>
        <v>8.5141708469883892E-2</v>
      </c>
      <c r="D121" s="16">
        <f t="shared" ca="1" si="11"/>
        <v>4.3985992519602668E-2</v>
      </c>
      <c r="E121" s="16">
        <f t="shared" ca="1" si="11"/>
        <v>0.33503724823493852</v>
      </c>
      <c r="F121" s="16">
        <f t="shared" ca="1" si="11"/>
        <v>0.60603803285055713</v>
      </c>
      <c r="G121" s="16">
        <f t="shared" ca="1" si="11"/>
        <v>0.17458717169773919</v>
      </c>
      <c r="H121" s="16">
        <f t="shared" ca="1" si="11"/>
        <v>0.7637878660513685</v>
      </c>
      <c r="I121" s="16">
        <f t="shared" ca="1" si="11"/>
        <v>0.31197005431760894</v>
      </c>
      <c r="J121" s="16">
        <f t="shared" ca="1" si="11"/>
        <v>0.34343274484596731</v>
      </c>
      <c r="K121" s="16">
        <f t="shared" ca="1" si="11"/>
        <v>0.21131449512357781</v>
      </c>
      <c r="L121" s="16">
        <f t="shared" ca="1" si="11"/>
        <v>0.5030977978344513</v>
      </c>
      <c r="M121" s="16">
        <f t="shared" ca="1" si="11"/>
        <v>0.78081498274965666</v>
      </c>
      <c r="N121" s="16">
        <f t="shared" ca="1" si="9"/>
        <v>-1.182524641574334</v>
      </c>
    </row>
    <row r="122" spans="1:14" x14ac:dyDescent="0.25">
      <c r="A122" s="1">
        <v>118</v>
      </c>
      <c r="B122" s="89">
        <f t="shared" ca="1" si="8"/>
        <v>9.5121226414217164E-2</v>
      </c>
      <c r="C122" s="16">
        <f t="shared" ca="1" si="11"/>
        <v>0.71865784114737474</v>
      </c>
      <c r="D122" s="16">
        <f t="shared" ca="1" si="11"/>
        <v>0.91402618638401878</v>
      </c>
      <c r="E122" s="16">
        <f t="shared" ca="1" si="11"/>
        <v>0.94122568532880213</v>
      </c>
      <c r="F122" s="16">
        <f t="shared" ca="1" si="11"/>
        <v>0.68468265864763111</v>
      </c>
      <c r="G122" s="16">
        <f t="shared" ca="1" si="11"/>
        <v>5.5867755266591268E-2</v>
      </c>
      <c r="H122" s="16">
        <f t="shared" ca="1" si="11"/>
        <v>0.53943061021061578</v>
      </c>
      <c r="I122" s="16">
        <f t="shared" ca="1" si="11"/>
        <v>0.72551243063528437</v>
      </c>
      <c r="J122" s="16">
        <f t="shared" ca="1" si="11"/>
        <v>0.25278235336366217</v>
      </c>
      <c r="K122" s="16">
        <f t="shared" ca="1" si="11"/>
        <v>0.82744414354677176</v>
      </c>
      <c r="L122" s="16">
        <f t="shared" ca="1" si="11"/>
        <v>0.31134768048730921</v>
      </c>
      <c r="M122" s="16">
        <f t="shared" ca="1" si="11"/>
        <v>0.97874365190223023</v>
      </c>
      <c r="N122" s="16">
        <f t="shared" ca="1" si="9"/>
        <v>1.04484222333451</v>
      </c>
    </row>
    <row r="123" spans="1:14" x14ac:dyDescent="0.25">
      <c r="A123" s="1">
        <v>119</v>
      </c>
      <c r="B123" s="89">
        <f t="shared" ca="1" si="8"/>
        <v>0.71920969937050827</v>
      </c>
      <c r="C123" s="16">
        <f t="shared" ca="1" si="11"/>
        <v>0.49378044636818197</v>
      </c>
      <c r="D123" s="16">
        <f t="shared" ca="1" si="11"/>
        <v>0.68323825429445639</v>
      </c>
      <c r="E123" s="16">
        <f t="shared" ca="1" si="11"/>
        <v>0.7235685884187788</v>
      </c>
      <c r="F123" s="16">
        <f t="shared" ca="1" si="11"/>
        <v>0.59098905198937612</v>
      </c>
      <c r="G123" s="16">
        <f t="shared" ca="1" si="11"/>
        <v>0.3714854294488773</v>
      </c>
      <c r="H123" s="16">
        <f t="shared" ca="1" si="11"/>
        <v>0.68289614317726788</v>
      </c>
      <c r="I123" s="16">
        <f t="shared" ca="1" si="11"/>
        <v>0.18196240436735556</v>
      </c>
      <c r="J123" s="16">
        <f t="shared" ca="1" si="11"/>
        <v>0.18359078777860205</v>
      </c>
      <c r="K123" s="16">
        <f t="shared" ca="1" si="11"/>
        <v>0.17178514289471047</v>
      </c>
      <c r="L123" s="16">
        <f t="shared" ca="1" si="11"/>
        <v>0.56375599856450798</v>
      </c>
      <c r="M123" s="16">
        <f t="shared" ca="1" si="11"/>
        <v>0.33143498845101205</v>
      </c>
      <c r="N123" s="16">
        <f t="shared" ca="1" si="9"/>
        <v>-0.30230306487636582</v>
      </c>
    </row>
    <row r="124" spans="1:14" x14ac:dyDescent="0.25">
      <c r="A124" s="1">
        <v>120</v>
      </c>
      <c r="B124" s="89">
        <f t="shared" ref="B124:B187" ca="1" si="12">RAND()</f>
        <v>0.115510925839304</v>
      </c>
      <c r="C124" s="16">
        <f t="shared" ca="1" si="11"/>
        <v>0.27199506046189381</v>
      </c>
      <c r="D124" s="16">
        <f t="shared" ca="1" si="11"/>
        <v>0.12225559714505774</v>
      </c>
      <c r="E124" s="16">
        <f t="shared" ca="1" si="11"/>
        <v>0.13922805526283177</v>
      </c>
      <c r="F124" s="16">
        <f t="shared" ca="1" si="11"/>
        <v>0.51502989994514781</v>
      </c>
      <c r="G124" s="16">
        <f t="shared" ca="1" si="11"/>
        <v>0.56599120175227824</v>
      </c>
      <c r="H124" s="16">
        <f t="shared" ca="1" si="11"/>
        <v>0.9197809922642739</v>
      </c>
      <c r="I124" s="16">
        <f t="shared" ca="1" si="11"/>
        <v>0.39571575978053086</v>
      </c>
      <c r="J124" s="16">
        <f t="shared" ca="1" si="11"/>
        <v>0.23094934510573673</v>
      </c>
      <c r="K124" s="16">
        <f t="shared" ca="1" si="11"/>
        <v>0.45793451620499059</v>
      </c>
      <c r="L124" s="16">
        <f t="shared" ca="1" si="11"/>
        <v>0.14997738608870814</v>
      </c>
      <c r="M124" s="16">
        <f t="shared" ca="1" si="11"/>
        <v>8.8918673359057565E-2</v>
      </c>
      <c r="N124" s="16">
        <f t="shared" ca="1" si="9"/>
        <v>-2.0267125867901883</v>
      </c>
    </row>
    <row r="125" spans="1:14" x14ac:dyDescent="0.25">
      <c r="A125" s="1">
        <v>121</v>
      </c>
      <c r="B125" s="89">
        <f t="shared" ca="1" si="12"/>
        <v>0.76404263163446917</v>
      </c>
      <c r="C125" s="16">
        <f t="shared" ca="1" si="11"/>
        <v>4.3181465881835246E-3</v>
      </c>
      <c r="D125" s="16">
        <f t="shared" ca="1" si="11"/>
        <v>0.16382073157798072</v>
      </c>
      <c r="E125" s="16">
        <f t="shared" ca="1" si="11"/>
        <v>0.50725254094295569</v>
      </c>
      <c r="F125" s="16">
        <f t="shared" ca="1" si="11"/>
        <v>0.67597967131018422</v>
      </c>
      <c r="G125" s="16">
        <f t="shared" ca="1" si="11"/>
        <v>0.6169246120518399</v>
      </c>
      <c r="H125" s="16">
        <f t="shared" ca="1" si="11"/>
        <v>0.35556223600136572</v>
      </c>
      <c r="I125" s="16">
        <f t="shared" ca="1" si="11"/>
        <v>0.69382540211447907</v>
      </c>
      <c r="J125" s="16">
        <f t="shared" ca="1" si="11"/>
        <v>0.69739642755181197</v>
      </c>
      <c r="K125" s="16">
        <f t="shared" ca="1" si="11"/>
        <v>0.11108267966192387</v>
      </c>
      <c r="L125" s="16">
        <f t="shared" ca="1" si="11"/>
        <v>0.82158487734431473</v>
      </c>
      <c r="M125" s="16">
        <f t="shared" ca="1" si="11"/>
        <v>0.19818330587690236</v>
      </c>
      <c r="N125" s="16">
        <f t="shared" ca="1" si="9"/>
        <v>-0.39002673734358861</v>
      </c>
    </row>
    <row r="126" spans="1:14" x14ac:dyDescent="0.25">
      <c r="A126" s="1">
        <v>122</v>
      </c>
      <c r="B126" s="89">
        <f t="shared" ca="1" si="12"/>
        <v>0.53843312890783268</v>
      </c>
      <c r="C126" s="16">
        <f t="shared" ca="1" si="11"/>
        <v>8.7449380406867006E-2</v>
      </c>
      <c r="D126" s="16">
        <f t="shared" ca="1" si="11"/>
        <v>6.4915070352451254E-2</v>
      </c>
      <c r="E126" s="16">
        <f t="shared" ca="1" si="11"/>
        <v>0.58773419355071188</v>
      </c>
      <c r="F126" s="16">
        <f t="shared" ca="1" si="11"/>
        <v>0.78703802326844952</v>
      </c>
      <c r="G126" s="16">
        <f t="shared" ca="1" si="11"/>
        <v>0.79993337511865981</v>
      </c>
      <c r="H126" s="16">
        <f t="shared" ca="1" si="11"/>
        <v>0.99289190700095453</v>
      </c>
      <c r="I126" s="16">
        <f t="shared" ca="1" si="11"/>
        <v>0.66364308382230941</v>
      </c>
      <c r="J126" s="16">
        <f t="shared" ca="1" si="11"/>
        <v>0.97208721449477564</v>
      </c>
      <c r="K126" s="16">
        <f t="shared" ca="1" si="11"/>
        <v>0.13701534806367699</v>
      </c>
      <c r="L126" s="16">
        <f t="shared" ca="1" si="11"/>
        <v>3.5889706956503287E-2</v>
      </c>
      <c r="M126" s="16">
        <f t="shared" ca="1" si="11"/>
        <v>0.57458354301427916</v>
      </c>
      <c r="N126" s="16">
        <f t="shared" ca="1" si="9"/>
        <v>0.24161397495747217</v>
      </c>
    </row>
    <row r="127" spans="1:14" x14ac:dyDescent="0.25">
      <c r="A127" s="1">
        <v>123</v>
      </c>
      <c r="B127" s="89">
        <f t="shared" ca="1" si="12"/>
        <v>0.22371627911716008</v>
      </c>
      <c r="C127" s="16">
        <f t="shared" ca="1" si="11"/>
        <v>0.3581370986289526</v>
      </c>
      <c r="D127" s="16">
        <f t="shared" ca="1" si="11"/>
        <v>0.30312013418885964</v>
      </c>
      <c r="E127" s="16">
        <f t="shared" ca="1" si="11"/>
        <v>0.36874474624914044</v>
      </c>
      <c r="F127" s="16">
        <f t="shared" ca="1" si="11"/>
        <v>0.17890700321108999</v>
      </c>
      <c r="G127" s="16">
        <f t="shared" ca="1" si="11"/>
        <v>0.62706971683085599</v>
      </c>
      <c r="H127" s="16">
        <f t="shared" ca="1" si="11"/>
        <v>0.82109978912232184</v>
      </c>
      <c r="I127" s="16">
        <f t="shared" ca="1" si="11"/>
        <v>0.71090426299129339</v>
      </c>
      <c r="J127" s="16">
        <f t="shared" ca="1" si="11"/>
        <v>0.74785740975751269</v>
      </c>
      <c r="K127" s="16">
        <f t="shared" ca="1" si="11"/>
        <v>0.26333439321692342</v>
      </c>
      <c r="L127" s="16">
        <f t="shared" ca="1" si="11"/>
        <v>0.43928366197172208</v>
      </c>
      <c r="M127" s="16">
        <f t="shared" ca="1" si="11"/>
        <v>0.4153507014926614</v>
      </c>
      <c r="N127" s="16">
        <f t="shared" ca="1" si="9"/>
        <v>-0.54247480322150565</v>
      </c>
    </row>
    <row r="128" spans="1:14" x14ac:dyDescent="0.25">
      <c r="A128" s="1">
        <v>124</v>
      </c>
      <c r="B128" s="89">
        <f t="shared" ca="1" si="12"/>
        <v>0.2672406799267556</v>
      </c>
      <c r="C128" s="16">
        <f t="shared" ca="1" si="11"/>
        <v>0.46397603883829019</v>
      </c>
      <c r="D128" s="16">
        <f t="shared" ca="1" si="11"/>
        <v>0.19555397289842358</v>
      </c>
      <c r="E128" s="16">
        <f t="shared" ca="1" si="11"/>
        <v>0.33036169241570179</v>
      </c>
      <c r="F128" s="16">
        <f t="shared" ca="1" si="11"/>
        <v>0.85319759289987773</v>
      </c>
      <c r="G128" s="16">
        <f t="shared" ca="1" si="11"/>
        <v>0.65258833664119531</v>
      </c>
      <c r="H128" s="16">
        <f t="shared" ca="1" si="11"/>
        <v>0.15605296611840458</v>
      </c>
      <c r="I128" s="16">
        <f t="shared" ca="1" si="11"/>
        <v>0.53511657294832216</v>
      </c>
      <c r="J128" s="16">
        <f t="shared" ca="1" si="11"/>
        <v>0.44525323707653952</v>
      </c>
      <c r="K128" s="16">
        <f t="shared" ref="C128:M151" ca="1" si="13">RAND()</f>
        <v>0.62460851271748774</v>
      </c>
      <c r="L128" s="16">
        <f t="shared" ca="1" si="13"/>
        <v>0.33226173980208595</v>
      </c>
      <c r="M128" s="16">
        <f t="shared" ca="1" si="13"/>
        <v>0.61936021085421122</v>
      </c>
      <c r="N128" s="16">
        <f t="shared" ca="1" si="9"/>
        <v>-0.52442844686270451</v>
      </c>
    </row>
    <row r="129" spans="1:14" x14ac:dyDescent="0.25">
      <c r="A129" s="1">
        <v>125</v>
      </c>
      <c r="B129" s="89">
        <f t="shared" ca="1" si="12"/>
        <v>0.59694801225776362</v>
      </c>
      <c r="C129" s="16">
        <f t="shared" ca="1" si="13"/>
        <v>0.82118513520381198</v>
      </c>
      <c r="D129" s="16">
        <f t="shared" ca="1" si="13"/>
        <v>0.51271474306303311</v>
      </c>
      <c r="E129" s="16">
        <f t="shared" ca="1" si="13"/>
        <v>0.5340349749899741</v>
      </c>
      <c r="F129" s="16">
        <f t="shared" ca="1" si="13"/>
        <v>0.24290642833647491</v>
      </c>
      <c r="G129" s="16">
        <f t="shared" ca="1" si="13"/>
        <v>0.88153643457673891</v>
      </c>
      <c r="H129" s="16">
        <f t="shared" ca="1" si="13"/>
        <v>0.5848321946752576</v>
      </c>
      <c r="I129" s="16">
        <f t="shared" ca="1" si="13"/>
        <v>0.80791279928376214</v>
      </c>
      <c r="J129" s="16">
        <f t="shared" ca="1" si="13"/>
        <v>0.57986194093483912</v>
      </c>
      <c r="K129" s="16">
        <f t="shared" ca="1" si="13"/>
        <v>0.14083255705988873</v>
      </c>
      <c r="L129" s="16">
        <f t="shared" ca="1" si="13"/>
        <v>0.53636495845764498</v>
      </c>
      <c r="M129" s="16">
        <f t="shared" ca="1" si="13"/>
        <v>0.54692840037891932</v>
      </c>
      <c r="N129" s="16">
        <f t="shared" ca="1" si="9"/>
        <v>0.78605857921810873</v>
      </c>
    </row>
    <row r="130" spans="1:14" x14ac:dyDescent="0.25">
      <c r="A130" s="1">
        <v>126</v>
      </c>
      <c r="B130" s="89">
        <f t="shared" ca="1" si="12"/>
        <v>0.64454074522799565</v>
      </c>
      <c r="C130" s="16">
        <f t="shared" ca="1" si="13"/>
        <v>0.48644941812252451</v>
      </c>
      <c r="D130" s="16">
        <f t="shared" ca="1" si="13"/>
        <v>0.33074534931375776</v>
      </c>
      <c r="E130" s="16">
        <f t="shared" ca="1" si="13"/>
        <v>0.74595671892824345</v>
      </c>
      <c r="F130" s="16">
        <f t="shared" ca="1" si="13"/>
        <v>0.70078150347378365</v>
      </c>
      <c r="G130" s="16">
        <f t="shared" ca="1" si="13"/>
        <v>0.1963895362296928</v>
      </c>
      <c r="H130" s="16">
        <f t="shared" ca="1" si="13"/>
        <v>0.71258612531200505</v>
      </c>
      <c r="I130" s="16">
        <f t="shared" ca="1" si="13"/>
        <v>0.35266107133299041</v>
      </c>
      <c r="J130" s="16">
        <f t="shared" ca="1" si="13"/>
        <v>0.80001982620188827</v>
      </c>
      <c r="K130" s="16">
        <f t="shared" ca="1" si="13"/>
        <v>0.47684135101669523</v>
      </c>
      <c r="L130" s="16">
        <f t="shared" ca="1" si="13"/>
        <v>0.90236396794290585</v>
      </c>
      <c r="M130" s="16">
        <f t="shared" ca="1" si="13"/>
        <v>8.7765260760389707E-2</v>
      </c>
      <c r="N130" s="16">
        <f t="shared" ca="1" si="9"/>
        <v>0.43710087386287189</v>
      </c>
    </row>
    <row r="131" spans="1:14" x14ac:dyDescent="0.25">
      <c r="A131" s="1">
        <v>127</v>
      </c>
      <c r="B131" s="89">
        <f t="shared" ca="1" si="12"/>
        <v>0.95228486550644309</v>
      </c>
      <c r="C131" s="16">
        <f t="shared" ca="1" si="13"/>
        <v>0.8281330307720085</v>
      </c>
      <c r="D131" s="16">
        <f t="shared" ca="1" si="13"/>
        <v>7.6447064410049226E-2</v>
      </c>
      <c r="E131" s="16">
        <f t="shared" ca="1" si="13"/>
        <v>0.1571258096531678</v>
      </c>
      <c r="F131" s="16">
        <f t="shared" ca="1" si="13"/>
        <v>0.57037479145306968</v>
      </c>
      <c r="G131" s="16">
        <f t="shared" ca="1" si="13"/>
        <v>0.54469967368273009</v>
      </c>
      <c r="H131" s="16">
        <f t="shared" ca="1" si="13"/>
        <v>0.65117398265204685</v>
      </c>
      <c r="I131" s="16">
        <f t="shared" ca="1" si="13"/>
        <v>6.157938438986299E-2</v>
      </c>
      <c r="J131" s="16">
        <f t="shared" ca="1" si="13"/>
        <v>0.25983476172856312</v>
      </c>
      <c r="K131" s="16">
        <f t="shared" ca="1" si="13"/>
        <v>0.35061635769391397</v>
      </c>
      <c r="L131" s="16">
        <f t="shared" ca="1" si="13"/>
        <v>0.27518578194218801</v>
      </c>
      <c r="M131" s="16">
        <f t="shared" ca="1" si="13"/>
        <v>0.89840101275687878</v>
      </c>
      <c r="N131" s="16">
        <f t="shared" ca="1" si="9"/>
        <v>-0.37414348335907821</v>
      </c>
    </row>
    <row r="132" spans="1:14" x14ac:dyDescent="0.25">
      <c r="A132" s="1">
        <v>128</v>
      </c>
      <c r="B132" s="89">
        <f t="shared" ca="1" si="12"/>
        <v>0.74316251432363611</v>
      </c>
      <c r="C132" s="16">
        <f t="shared" ca="1" si="13"/>
        <v>0.13453789663783833</v>
      </c>
      <c r="D132" s="16">
        <f t="shared" ca="1" si="13"/>
        <v>0.86224012863411614</v>
      </c>
      <c r="E132" s="16">
        <f t="shared" ca="1" si="13"/>
        <v>0.46736646327235221</v>
      </c>
      <c r="F132" s="16">
        <f t="shared" ca="1" si="13"/>
        <v>0.75707759978033462</v>
      </c>
      <c r="G132" s="16">
        <f t="shared" ca="1" si="13"/>
        <v>0.47575737207922608</v>
      </c>
      <c r="H132" s="16">
        <f t="shared" ca="1" si="13"/>
        <v>3.3776806751021349E-3</v>
      </c>
      <c r="I132" s="16">
        <f t="shared" ca="1" si="13"/>
        <v>0.34709805136312255</v>
      </c>
      <c r="J132" s="16">
        <f t="shared" ca="1" si="13"/>
        <v>0.85493500954068735</v>
      </c>
      <c r="K132" s="16">
        <f t="shared" ca="1" si="13"/>
        <v>0.1464739460238027</v>
      </c>
      <c r="L132" s="16">
        <f t="shared" ca="1" si="13"/>
        <v>0.3582733179210853</v>
      </c>
      <c r="M132" s="16">
        <f t="shared" ca="1" si="13"/>
        <v>0.31698969362349483</v>
      </c>
      <c r="N132" s="16">
        <f t="shared" ca="1" si="9"/>
        <v>-0.53271032612520131</v>
      </c>
    </row>
    <row r="133" spans="1:14" x14ac:dyDescent="0.25">
      <c r="A133" s="1">
        <v>129</v>
      </c>
      <c r="B133" s="89">
        <f t="shared" ca="1" si="12"/>
        <v>0.35395199684331102</v>
      </c>
      <c r="C133" s="16">
        <f t="shared" ca="1" si="13"/>
        <v>0.50451706944010866</v>
      </c>
      <c r="D133" s="16">
        <f t="shared" ca="1" si="13"/>
        <v>0.58492509306521134</v>
      </c>
      <c r="E133" s="16">
        <f t="shared" ca="1" si="13"/>
        <v>0.67459968193978437</v>
      </c>
      <c r="F133" s="16">
        <f t="shared" ca="1" si="13"/>
        <v>0.95102266161688565</v>
      </c>
      <c r="G133" s="16">
        <f t="shared" ca="1" si="13"/>
        <v>0.35158580485576563</v>
      </c>
      <c r="H133" s="16">
        <f t="shared" ca="1" si="13"/>
        <v>0.46443230668921254</v>
      </c>
      <c r="I133" s="16">
        <f t="shared" ca="1" si="13"/>
        <v>0.72352497931925952</v>
      </c>
      <c r="J133" s="16">
        <f t="shared" ca="1" si="13"/>
        <v>0.45639504186522439</v>
      </c>
      <c r="K133" s="16">
        <f t="shared" ca="1" si="13"/>
        <v>0.97812089543372838</v>
      </c>
      <c r="L133" s="16">
        <f t="shared" ca="1" si="13"/>
        <v>0.59150870500678576</v>
      </c>
      <c r="M133" s="16">
        <f t="shared" ca="1" si="13"/>
        <v>2.7794511921929166E-3</v>
      </c>
      <c r="N133" s="16">
        <f t="shared" ca="1" si="9"/>
        <v>0.63736368726747106</v>
      </c>
    </row>
    <row r="134" spans="1:14" x14ac:dyDescent="0.25">
      <c r="A134" s="1">
        <v>130</v>
      </c>
      <c r="B134" s="89">
        <f t="shared" ca="1" si="12"/>
        <v>0.93992711350238434</v>
      </c>
      <c r="C134" s="16">
        <f t="shared" ca="1" si="13"/>
        <v>0.94723171790057903</v>
      </c>
      <c r="D134" s="16">
        <f t="shared" ca="1" si="13"/>
        <v>0.5894021884585352</v>
      </c>
      <c r="E134" s="16">
        <f t="shared" ca="1" si="13"/>
        <v>0.15879318230756123</v>
      </c>
      <c r="F134" s="16">
        <f t="shared" ca="1" si="13"/>
        <v>0.87309725839593744</v>
      </c>
      <c r="G134" s="16">
        <f t="shared" ca="1" si="13"/>
        <v>0.59696671602008478</v>
      </c>
      <c r="H134" s="16">
        <f t="shared" ca="1" si="13"/>
        <v>0.10419606202296428</v>
      </c>
      <c r="I134" s="16">
        <f t="shared" ca="1" si="13"/>
        <v>0.72766201585968748</v>
      </c>
      <c r="J134" s="16">
        <f t="shared" ca="1" si="13"/>
        <v>0.49507214810267974</v>
      </c>
      <c r="K134" s="16">
        <f t="shared" ca="1" si="13"/>
        <v>0.31540905120941631</v>
      </c>
      <c r="L134" s="16">
        <f t="shared" ca="1" si="13"/>
        <v>0.23456027376590116</v>
      </c>
      <c r="M134" s="16">
        <f t="shared" ca="1" si="13"/>
        <v>0.70178913138723242</v>
      </c>
      <c r="N134" s="16">
        <f t="shared" ref="N134:N197" ca="1" si="14">SUM(B134:M134)-6</f>
        <v>0.68410685893296286</v>
      </c>
    </row>
    <row r="135" spans="1:14" x14ac:dyDescent="0.25">
      <c r="A135" s="1">
        <v>131</v>
      </c>
      <c r="B135" s="89">
        <f t="shared" ca="1" si="12"/>
        <v>0.62090986211993471</v>
      </c>
      <c r="C135" s="16">
        <f t="shared" ca="1" si="13"/>
        <v>0.47362394204687452</v>
      </c>
      <c r="D135" s="16">
        <f t="shared" ca="1" si="13"/>
        <v>0.96886815408737703</v>
      </c>
      <c r="E135" s="16">
        <f t="shared" ca="1" si="13"/>
        <v>0.79891035768411867</v>
      </c>
      <c r="F135" s="16">
        <f t="shared" ca="1" si="13"/>
        <v>7.9495400991174137E-2</v>
      </c>
      <c r="G135" s="16">
        <f t="shared" ca="1" si="13"/>
        <v>0.41505034171678779</v>
      </c>
      <c r="H135" s="16">
        <f t="shared" ca="1" si="13"/>
        <v>4.4099460682556879E-2</v>
      </c>
      <c r="I135" s="16">
        <f t="shared" ca="1" si="13"/>
        <v>1.7696523359242877E-2</v>
      </c>
      <c r="J135" s="16">
        <f t="shared" ca="1" si="13"/>
        <v>0.6877088995911953</v>
      </c>
      <c r="K135" s="16">
        <f t="shared" ca="1" si="13"/>
        <v>0.10396371168213847</v>
      </c>
      <c r="L135" s="16">
        <f t="shared" ca="1" si="13"/>
        <v>0.12472113107527227</v>
      </c>
      <c r="M135" s="16">
        <f t="shared" ca="1" si="13"/>
        <v>0.2416843725939809</v>
      </c>
      <c r="N135" s="16">
        <f t="shared" ca="1" si="14"/>
        <v>-1.4232678423693468</v>
      </c>
    </row>
    <row r="136" spans="1:14" x14ac:dyDescent="0.25">
      <c r="A136" s="1">
        <v>132</v>
      </c>
      <c r="B136" s="89">
        <f t="shared" ca="1" si="12"/>
        <v>0.80105065487521709</v>
      </c>
      <c r="C136" s="16">
        <f t="shared" ca="1" si="13"/>
        <v>1.9311217504354938E-2</v>
      </c>
      <c r="D136" s="16">
        <f t="shared" ca="1" si="13"/>
        <v>0.44703471234570191</v>
      </c>
      <c r="E136" s="16">
        <f t="shared" ca="1" si="13"/>
        <v>0.24288191283407579</v>
      </c>
      <c r="F136" s="16">
        <f t="shared" ca="1" si="13"/>
        <v>0.17976462020267181</v>
      </c>
      <c r="G136" s="16">
        <f t="shared" ca="1" si="13"/>
        <v>0.78366235727069911</v>
      </c>
      <c r="H136" s="16">
        <f t="shared" ca="1" si="13"/>
        <v>0.37921609571826143</v>
      </c>
      <c r="I136" s="16">
        <f t="shared" ca="1" si="13"/>
        <v>0.74598310093996845</v>
      </c>
      <c r="J136" s="16">
        <f t="shared" ca="1" si="13"/>
        <v>0.1759164117043075</v>
      </c>
      <c r="K136" s="16">
        <f t="shared" ca="1" si="13"/>
        <v>0.24486606669918687</v>
      </c>
      <c r="L136" s="16">
        <f t="shared" ca="1" si="13"/>
        <v>0.61854725817255851</v>
      </c>
      <c r="M136" s="16">
        <f t="shared" ca="1" si="13"/>
        <v>0.11253026948484712</v>
      </c>
      <c r="N136" s="16">
        <f t="shared" ca="1" si="14"/>
        <v>-1.2492353222481496</v>
      </c>
    </row>
    <row r="137" spans="1:14" x14ac:dyDescent="0.25">
      <c r="A137" s="1">
        <v>133</v>
      </c>
      <c r="B137" s="89">
        <f t="shared" ca="1" si="12"/>
        <v>0.81276605732384222</v>
      </c>
      <c r="C137" s="16">
        <f t="shared" ca="1" si="13"/>
        <v>0.75182560578049051</v>
      </c>
      <c r="D137" s="16">
        <f t="shared" ca="1" si="13"/>
        <v>0.74536568204228781</v>
      </c>
      <c r="E137" s="16">
        <f t="shared" ca="1" si="13"/>
        <v>0.65744580683608589</v>
      </c>
      <c r="F137" s="16">
        <f t="shared" ca="1" si="13"/>
        <v>0.38737282781336435</v>
      </c>
      <c r="G137" s="16">
        <f t="shared" ca="1" si="13"/>
        <v>0.84147696900654811</v>
      </c>
      <c r="H137" s="16">
        <f t="shared" ca="1" si="13"/>
        <v>0.39560095218782609</v>
      </c>
      <c r="I137" s="16">
        <f t="shared" ca="1" si="13"/>
        <v>0.80614192431970655</v>
      </c>
      <c r="J137" s="16">
        <f t="shared" ca="1" si="13"/>
        <v>0.26589306071387087</v>
      </c>
      <c r="K137" s="16">
        <f t="shared" ca="1" si="13"/>
        <v>0.95398659796186303</v>
      </c>
      <c r="L137" s="16">
        <f t="shared" ca="1" si="13"/>
        <v>0.43494697841864416</v>
      </c>
      <c r="M137" s="16">
        <f t="shared" ca="1" si="13"/>
        <v>0.16546900573557699</v>
      </c>
      <c r="N137" s="16">
        <f t="shared" ca="1" si="14"/>
        <v>1.218291468140106</v>
      </c>
    </row>
    <row r="138" spans="1:14" x14ac:dyDescent="0.25">
      <c r="A138" s="1">
        <v>134</v>
      </c>
      <c r="B138" s="89">
        <f t="shared" ca="1" si="12"/>
        <v>0.25450065315885406</v>
      </c>
      <c r="C138" s="16">
        <f t="shared" ca="1" si="13"/>
        <v>8.6496453558224884E-2</v>
      </c>
      <c r="D138" s="16">
        <f t="shared" ca="1" si="13"/>
        <v>0.59760288646870829</v>
      </c>
      <c r="E138" s="16">
        <f t="shared" ca="1" si="13"/>
        <v>1.0217906234341712E-2</v>
      </c>
      <c r="F138" s="16">
        <f t="shared" ca="1" si="13"/>
        <v>0.97521062491333688</v>
      </c>
      <c r="G138" s="16">
        <f t="shared" ca="1" si="13"/>
        <v>0.96918786769309706</v>
      </c>
      <c r="H138" s="16">
        <f t="shared" ca="1" si="13"/>
        <v>0.416292428475315</v>
      </c>
      <c r="I138" s="16">
        <f t="shared" ca="1" si="13"/>
        <v>0.42229260475656427</v>
      </c>
      <c r="J138" s="16">
        <f t="shared" ca="1" si="13"/>
        <v>0.31940392546487351</v>
      </c>
      <c r="K138" s="16">
        <f t="shared" ca="1" si="13"/>
        <v>0.44202122888595408</v>
      </c>
      <c r="L138" s="16">
        <f t="shared" ca="1" si="13"/>
        <v>0.37555167443354665</v>
      </c>
      <c r="M138" s="16">
        <f t="shared" ca="1" si="13"/>
        <v>0.74513268225839513</v>
      </c>
      <c r="N138" s="16">
        <f t="shared" ca="1" si="14"/>
        <v>-0.38608906369878682</v>
      </c>
    </row>
    <row r="139" spans="1:14" x14ac:dyDescent="0.25">
      <c r="A139" s="1">
        <v>135</v>
      </c>
      <c r="B139" s="89">
        <f t="shared" ca="1" si="12"/>
        <v>0.25079187347164944</v>
      </c>
      <c r="C139" s="16">
        <f t="shared" ca="1" si="13"/>
        <v>8.0517124109238059E-2</v>
      </c>
      <c r="D139" s="16">
        <f t="shared" ca="1" si="13"/>
        <v>0.9987974947181808</v>
      </c>
      <c r="E139" s="16">
        <f t="shared" ca="1" si="13"/>
        <v>0.63552921727812295</v>
      </c>
      <c r="F139" s="16">
        <f t="shared" ca="1" si="13"/>
        <v>0.91673389539883043</v>
      </c>
      <c r="G139" s="16">
        <f t="shared" ca="1" si="13"/>
        <v>0.57851047748272333</v>
      </c>
      <c r="H139" s="16">
        <f t="shared" ca="1" si="13"/>
        <v>0.94507851960928069</v>
      </c>
      <c r="I139" s="16">
        <f t="shared" ca="1" si="13"/>
        <v>6.6284587686186169E-3</v>
      </c>
      <c r="J139" s="16">
        <f t="shared" ca="1" si="13"/>
        <v>0.62786994370898175</v>
      </c>
      <c r="K139" s="16">
        <f t="shared" ca="1" si="13"/>
        <v>0.28699284898477118</v>
      </c>
      <c r="L139" s="16">
        <f t="shared" ca="1" si="13"/>
        <v>0.21144206465065174</v>
      </c>
      <c r="M139" s="16">
        <f t="shared" ca="1" si="13"/>
        <v>0.60693086413357089</v>
      </c>
      <c r="N139" s="16">
        <f t="shared" ca="1" si="14"/>
        <v>0.14582278231462009</v>
      </c>
    </row>
    <row r="140" spans="1:14" x14ac:dyDescent="0.25">
      <c r="A140" s="1">
        <v>136</v>
      </c>
      <c r="B140" s="89">
        <f t="shared" ca="1" si="12"/>
        <v>0.35797773968574975</v>
      </c>
      <c r="C140" s="16">
        <f t="shared" ca="1" si="13"/>
        <v>0.78953134572169881</v>
      </c>
      <c r="D140" s="16">
        <f t="shared" ca="1" si="13"/>
        <v>0.99508541804406359</v>
      </c>
      <c r="E140" s="16">
        <f t="shared" ca="1" si="13"/>
        <v>0.25547139278983633</v>
      </c>
      <c r="F140" s="16">
        <f t="shared" ca="1" si="13"/>
        <v>0.98160556522651643</v>
      </c>
      <c r="G140" s="16">
        <f t="shared" ca="1" si="13"/>
        <v>7.822891146371469E-2</v>
      </c>
      <c r="H140" s="16">
        <f t="shared" ca="1" si="13"/>
        <v>2.8742111237800572E-2</v>
      </c>
      <c r="I140" s="16">
        <f t="shared" ca="1" si="13"/>
        <v>0.64385906402278115</v>
      </c>
      <c r="J140" s="16">
        <f t="shared" ca="1" si="13"/>
        <v>0.74809473569068186</v>
      </c>
      <c r="K140" s="16">
        <f t="shared" ca="1" si="13"/>
        <v>0.14573623307147887</v>
      </c>
      <c r="L140" s="16">
        <f t="shared" ca="1" si="13"/>
        <v>0.96035323133520289</v>
      </c>
      <c r="M140" s="16">
        <f t="shared" ca="1" si="13"/>
        <v>4.1563689419608973E-2</v>
      </c>
      <c r="N140" s="16">
        <f t="shared" ca="1" si="14"/>
        <v>2.6249437709132906E-2</v>
      </c>
    </row>
    <row r="141" spans="1:14" x14ac:dyDescent="0.25">
      <c r="A141" s="1">
        <v>137</v>
      </c>
      <c r="B141" s="89">
        <f t="shared" ca="1" si="12"/>
        <v>0.93859142064526779</v>
      </c>
      <c r="C141" s="16">
        <f t="shared" ca="1" si="13"/>
        <v>0.79420505155223697</v>
      </c>
      <c r="D141" s="16">
        <f t="shared" ca="1" si="13"/>
        <v>0.88399511832310562</v>
      </c>
      <c r="E141" s="16">
        <f t="shared" ca="1" si="13"/>
        <v>0.39701185019450702</v>
      </c>
      <c r="F141" s="16">
        <f t="shared" ca="1" si="13"/>
        <v>0.80759974177967342</v>
      </c>
      <c r="G141" s="16">
        <f t="shared" ca="1" si="13"/>
        <v>0.51199065308296599</v>
      </c>
      <c r="H141" s="16">
        <f t="shared" ca="1" si="13"/>
        <v>0.83995012294404869</v>
      </c>
      <c r="I141" s="16">
        <f t="shared" ca="1" si="13"/>
        <v>0.43810120025624233</v>
      </c>
      <c r="J141" s="16">
        <f t="shared" ca="1" si="13"/>
        <v>0.23632939447191759</v>
      </c>
      <c r="K141" s="16">
        <f t="shared" ca="1" si="13"/>
        <v>0.39307205863291605</v>
      </c>
      <c r="L141" s="16">
        <f t="shared" ca="1" si="13"/>
        <v>0.1570702209262429</v>
      </c>
      <c r="M141" s="16">
        <f t="shared" ca="1" si="13"/>
        <v>0.26352623569323441</v>
      </c>
      <c r="N141" s="16">
        <f t="shared" ca="1" si="14"/>
        <v>0.66144306850235868</v>
      </c>
    </row>
    <row r="142" spans="1:14" x14ac:dyDescent="0.25">
      <c r="A142" s="1">
        <v>138</v>
      </c>
      <c r="B142" s="89">
        <f t="shared" ca="1" si="12"/>
        <v>0.35643864776932854</v>
      </c>
      <c r="C142" s="16">
        <f t="shared" ca="1" si="13"/>
        <v>0.34691634939857263</v>
      </c>
      <c r="D142" s="16">
        <f t="shared" ca="1" si="13"/>
        <v>0.28716674617700066</v>
      </c>
      <c r="E142" s="16">
        <f t="shared" ca="1" si="13"/>
        <v>0.85307936877578172</v>
      </c>
      <c r="F142" s="16">
        <f t="shared" ca="1" si="13"/>
        <v>0.29841680921298175</v>
      </c>
      <c r="G142" s="16">
        <f t="shared" ca="1" si="13"/>
        <v>0.2793019242166549</v>
      </c>
      <c r="H142" s="16">
        <f t="shared" ca="1" si="13"/>
        <v>0.93294928817041323</v>
      </c>
      <c r="I142" s="16">
        <f t="shared" ca="1" si="13"/>
        <v>0.26870358066033184</v>
      </c>
      <c r="J142" s="16">
        <f t="shared" ca="1" si="13"/>
        <v>2.619441918963028E-2</v>
      </c>
      <c r="K142" s="16">
        <f t="shared" ca="1" si="13"/>
        <v>0.42234634131456272</v>
      </c>
      <c r="L142" s="16">
        <f t="shared" ca="1" si="13"/>
        <v>0.45080728827152972</v>
      </c>
      <c r="M142" s="16">
        <f t="shared" ca="1" si="13"/>
        <v>8.574859688101566E-2</v>
      </c>
      <c r="N142" s="16">
        <f t="shared" ca="1" si="14"/>
        <v>-1.3919306399621965</v>
      </c>
    </row>
    <row r="143" spans="1:14" x14ac:dyDescent="0.25">
      <c r="A143" s="1">
        <v>139</v>
      </c>
      <c r="B143" s="89">
        <f t="shared" ca="1" si="12"/>
        <v>0.95301226148514151</v>
      </c>
      <c r="C143" s="16">
        <f t="shared" ca="1" si="13"/>
        <v>0.58330742018607828</v>
      </c>
      <c r="D143" s="16">
        <f t="shared" ca="1" si="13"/>
        <v>0.77586999305347992</v>
      </c>
      <c r="E143" s="16">
        <f t="shared" ca="1" si="13"/>
        <v>0.27572450344572497</v>
      </c>
      <c r="F143" s="16">
        <f t="shared" ca="1" si="13"/>
        <v>0.86148789067720088</v>
      </c>
      <c r="G143" s="16">
        <f t="shared" ca="1" si="13"/>
        <v>0.1808458921896624</v>
      </c>
      <c r="H143" s="16">
        <f t="shared" ca="1" si="13"/>
        <v>0.38110549796746362</v>
      </c>
      <c r="I143" s="16">
        <f t="shared" ca="1" si="13"/>
        <v>0.62947127560942506</v>
      </c>
      <c r="J143" s="16">
        <f t="shared" ca="1" si="13"/>
        <v>0.11914917519967805</v>
      </c>
      <c r="K143" s="16">
        <f t="shared" ca="1" si="13"/>
        <v>0.8135518127240623</v>
      </c>
      <c r="L143" s="16">
        <f t="shared" ca="1" si="13"/>
        <v>0.28011288377331922</v>
      </c>
      <c r="M143" s="16">
        <f t="shared" ca="1" si="13"/>
        <v>0.51326762406142079</v>
      </c>
      <c r="N143" s="16">
        <f t="shared" ca="1" si="14"/>
        <v>0.36690623037265713</v>
      </c>
    </row>
    <row r="144" spans="1:14" x14ac:dyDescent="0.25">
      <c r="A144" s="1">
        <v>140</v>
      </c>
      <c r="B144" s="89">
        <f t="shared" ca="1" si="12"/>
        <v>0.3529182166322794</v>
      </c>
      <c r="C144" s="16">
        <f t="shared" ca="1" si="13"/>
        <v>0.98805759797931347</v>
      </c>
      <c r="D144" s="16">
        <f t="shared" ca="1" si="13"/>
        <v>0.55889432330175326</v>
      </c>
      <c r="E144" s="16">
        <f t="shared" ca="1" si="13"/>
        <v>0.72980430808292229</v>
      </c>
      <c r="F144" s="16">
        <f t="shared" ca="1" si="13"/>
        <v>0.24568109218763479</v>
      </c>
      <c r="G144" s="16">
        <f t="shared" ca="1" si="13"/>
        <v>2.8530513729849272E-2</v>
      </c>
      <c r="H144" s="16">
        <f t="shared" ca="1" si="13"/>
        <v>0.45812791099885719</v>
      </c>
      <c r="I144" s="16">
        <f t="shared" ca="1" si="13"/>
        <v>0.82290676026364851</v>
      </c>
      <c r="J144" s="16">
        <f t="shared" ca="1" si="13"/>
        <v>0.93984817654024944</v>
      </c>
      <c r="K144" s="16">
        <f t="shared" ca="1" si="13"/>
        <v>0.47127936515187097</v>
      </c>
      <c r="L144" s="16">
        <f t="shared" ca="1" si="13"/>
        <v>0.24560628750794111</v>
      </c>
      <c r="M144" s="16">
        <f t="shared" ca="1" si="13"/>
        <v>4.6035899383016776E-3</v>
      </c>
      <c r="N144" s="16">
        <f t="shared" ca="1" si="14"/>
        <v>-0.15374185768537885</v>
      </c>
    </row>
    <row r="145" spans="1:14" x14ac:dyDescent="0.25">
      <c r="A145" s="1">
        <v>141</v>
      </c>
      <c r="B145" s="89">
        <f t="shared" ca="1" si="12"/>
        <v>0.59227195386397791</v>
      </c>
      <c r="C145" s="16">
        <f t="shared" ca="1" si="13"/>
        <v>0.38923964826786595</v>
      </c>
      <c r="D145" s="16">
        <f t="shared" ca="1" si="13"/>
        <v>0.79786071190432539</v>
      </c>
      <c r="E145" s="16">
        <f t="shared" ca="1" si="13"/>
        <v>0.50801461403398529</v>
      </c>
      <c r="F145" s="16">
        <f t="shared" ca="1" si="13"/>
        <v>2.3204818034949781E-3</v>
      </c>
      <c r="G145" s="16">
        <f t="shared" ca="1" si="13"/>
        <v>0.78620412903933901</v>
      </c>
      <c r="H145" s="16">
        <f t="shared" ca="1" si="13"/>
        <v>0.49440767247383643</v>
      </c>
      <c r="I145" s="16">
        <f t="shared" ca="1" si="13"/>
        <v>0.78920492025525213</v>
      </c>
      <c r="J145" s="16">
        <f t="shared" ca="1" si="13"/>
        <v>0.30550964284314697</v>
      </c>
      <c r="K145" s="16">
        <f t="shared" ca="1" si="13"/>
        <v>0.67878087864201009</v>
      </c>
      <c r="L145" s="16">
        <f t="shared" ca="1" si="13"/>
        <v>0.21841760427744783</v>
      </c>
      <c r="M145" s="16">
        <f t="shared" ca="1" si="13"/>
        <v>0.3492746481295167</v>
      </c>
      <c r="N145" s="16">
        <f t="shared" ca="1" si="14"/>
        <v>-8.8493094465801114E-2</v>
      </c>
    </row>
    <row r="146" spans="1:14" x14ac:dyDescent="0.25">
      <c r="A146" s="1">
        <v>142</v>
      </c>
      <c r="B146" s="89">
        <f t="shared" ca="1" si="12"/>
        <v>0.47099063538930253</v>
      </c>
      <c r="C146" s="16">
        <f t="shared" ca="1" si="13"/>
        <v>0.30639111286806098</v>
      </c>
      <c r="D146" s="16">
        <f t="shared" ca="1" si="13"/>
        <v>0.39005791735046558</v>
      </c>
      <c r="E146" s="16">
        <f t="shared" ca="1" si="13"/>
        <v>0.74209351372263399</v>
      </c>
      <c r="F146" s="16">
        <f t="shared" ca="1" si="13"/>
        <v>0.55730053584572781</v>
      </c>
      <c r="G146" s="16">
        <f t="shared" ca="1" si="13"/>
        <v>0.87929081582671131</v>
      </c>
      <c r="H146" s="16">
        <f t="shared" ca="1" si="13"/>
        <v>0.85568109411156557</v>
      </c>
      <c r="I146" s="16">
        <f t="shared" ca="1" si="13"/>
        <v>0.53897407471639891</v>
      </c>
      <c r="J146" s="16">
        <f t="shared" ca="1" si="13"/>
        <v>0.88146986926210003</v>
      </c>
      <c r="K146" s="16">
        <f t="shared" ca="1" si="13"/>
        <v>0.37998320793003715</v>
      </c>
      <c r="L146" s="16">
        <f t="shared" ca="1" si="13"/>
        <v>0.698362139709786</v>
      </c>
      <c r="M146" s="16">
        <f t="shared" ca="1" si="13"/>
        <v>0.14259312016772552</v>
      </c>
      <c r="N146" s="16">
        <f t="shared" ca="1" si="14"/>
        <v>0.84318803690051514</v>
      </c>
    </row>
    <row r="147" spans="1:14" x14ac:dyDescent="0.25">
      <c r="A147" s="1">
        <v>143</v>
      </c>
      <c r="B147" s="89">
        <f t="shared" ca="1" si="12"/>
        <v>0.34663578083214652</v>
      </c>
      <c r="C147" s="16">
        <f t="shared" ca="1" si="13"/>
        <v>0.97928935734915978</v>
      </c>
      <c r="D147" s="16">
        <f t="shared" ca="1" si="13"/>
        <v>0.84893394881647111</v>
      </c>
      <c r="E147" s="16">
        <f t="shared" ca="1" si="13"/>
        <v>0.77244916119521656</v>
      </c>
      <c r="F147" s="16">
        <f t="shared" ca="1" si="13"/>
        <v>0.72946363647480916</v>
      </c>
      <c r="G147" s="16">
        <f t="shared" ca="1" si="13"/>
        <v>0.32543130477557614</v>
      </c>
      <c r="H147" s="16">
        <f t="shared" ca="1" si="13"/>
        <v>0.97700865614745314</v>
      </c>
      <c r="I147" s="16">
        <f t="shared" ca="1" si="13"/>
        <v>0.83697745654548039</v>
      </c>
      <c r="J147" s="16">
        <f t="shared" ca="1" si="13"/>
        <v>0.61474605142355387</v>
      </c>
      <c r="K147" s="16">
        <f t="shared" ca="1" si="13"/>
        <v>0.44122848435105921</v>
      </c>
      <c r="L147" s="16">
        <f t="shared" ca="1" si="13"/>
        <v>0.79842514403618425</v>
      </c>
      <c r="M147" s="16">
        <f t="shared" ca="1" si="13"/>
        <v>0.76281420718133464</v>
      </c>
      <c r="N147" s="16">
        <f t="shared" ca="1" si="14"/>
        <v>2.4334031891284447</v>
      </c>
    </row>
    <row r="148" spans="1:14" x14ac:dyDescent="0.25">
      <c r="A148" s="1">
        <v>144</v>
      </c>
      <c r="B148" s="89">
        <f t="shared" ca="1" si="12"/>
        <v>0.48699289767221987</v>
      </c>
      <c r="C148" s="16">
        <f t="shared" ca="1" si="13"/>
        <v>0.72250992697217253</v>
      </c>
      <c r="D148" s="16">
        <f t="shared" ca="1" si="13"/>
        <v>0.73026589103420825</v>
      </c>
      <c r="E148" s="16">
        <f t="shared" ca="1" si="13"/>
        <v>0.32447353305424331</v>
      </c>
      <c r="F148" s="16">
        <f t="shared" ca="1" si="13"/>
        <v>0.60733639358029434</v>
      </c>
      <c r="G148" s="16">
        <f t="shared" ca="1" si="13"/>
        <v>0.70546491893101282</v>
      </c>
      <c r="H148" s="16">
        <f t="shared" ca="1" si="13"/>
        <v>0.68641011937171692</v>
      </c>
      <c r="I148" s="16">
        <f t="shared" ca="1" si="13"/>
        <v>0.7557716328520635</v>
      </c>
      <c r="J148" s="16">
        <f t="shared" ca="1" si="13"/>
        <v>0.10921604388970496</v>
      </c>
      <c r="K148" s="16">
        <f t="shared" ca="1" si="13"/>
        <v>0.70075210536912524</v>
      </c>
      <c r="L148" s="16">
        <f t="shared" ca="1" si="13"/>
        <v>0.21301309128361767</v>
      </c>
      <c r="M148" s="16">
        <f t="shared" ca="1" si="13"/>
        <v>0.53059730234592761</v>
      </c>
      <c r="N148" s="16">
        <f t="shared" ca="1" si="14"/>
        <v>0.57280385635630715</v>
      </c>
    </row>
    <row r="149" spans="1:14" x14ac:dyDescent="0.25">
      <c r="A149" s="1">
        <v>145</v>
      </c>
      <c r="B149" s="89">
        <f t="shared" ca="1" si="12"/>
        <v>0.13683659017886074</v>
      </c>
      <c r="C149" s="16">
        <f t="shared" ca="1" si="13"/>
        <v>0.70406766892591643</v>
      </c>
      <c r="D149" s="16">
        <f t="shared" ca="1" si="13"/>
        <v>0.11574295447790384</v>
      </c>
      <c r="E149" s="16">
        <f t="shared" ca="1" si="13"/>
        <v>0.96912695939314475</v>
      </c>
      <c r="F149" s="16">
        <f t="shared" ca="1" si="13"/>
        <v>4.0652993019533068E-2</v>
      </c>
      <c r="G149" s="16">
        <f t="shared" ca="1" si="13"/>
        <v>0.80863829514296093</v>
      </c>
      <c r="H149" s="16">
        <f t="shared" ca="1" si="13"/>
        <v>0.39068303713960917</v>
      </c>
      <c r="I149" s="16">
        <f t="shared" ca="1" si="13"/>
        <v>0.86981914453191944</v>
      </c>
      <c r="J149" s="16">
        <f t="shared" ca="1" si="13"/>
        <v>0.42479314250593991</v>
      </c>
      <c r="K149" s="16">
        <f t="shared" ca="1" si="13"/>
        <v>0.24789385203745729</v>
      </c>
      <c r="L149" s="16">
        <f t="shared" ca="1" si="13"/>
        <v>0.39984893302554625</v>
      </c>
      <c r="M149" s="16">
        <f t="shared" ca="1" si="13"/>
        <v>0.45903936958177205</v>
      </c>
      <c r="N149" s="16">
        <f t="shared" ca="1" si="14"/>
        <v>-0.4328570600394368</v>
      </c>
    </row>
    <row r="150" spans="1:14" x14ac:dyDescent="0.25">
      <c r="A150" s="1">
        <v>146</v>
      </c>
      <c r="B150" s="89">
        <f t="shared" ca="1" si="12"/>
        <v>6.0011324625493745E-2</v>
      </c>
      <c r="C150" s="16">
        <f t="shared" ca="1" si="13"/>
        <v>2.0483681738884929E-2</v>
      </c>
      <c r="D150" s="16">
        <f t="shared" ca="1" si="13"/>
        <v>0.2554279517560083</v>
      </c>
      <c r="E150" s="16">
        <f t="shared" ca="1" si="13"/>
        <v>0.68719862786933394</v>
      </c>
      <c r="F150" s="16">
        <f t="shared" ca="1" si="13"/>
        <v>0.71725546413519636</v>
      </c>
      <c r="G150" s="16">
        <f t="shared" ca="1" si="13"/>
        <v>0.97553377707411371</v>
      </c>
      <c r="H150" s="16">
        <f t="shared" ca="1" si="13"/>
        <v>2.2633059885469153E-2</v>
      </c>
      <c r="I150" s="16">
        <f t="shared" ca="1" si="13"/>
        <v>0.78834122268369966</v>
      </c>
      <c r="J150" s="16">
        <f t="shared" ca="1" si="13"/>
        <v>0.29186148928832345</v>
      </c>
      <c r="K150" s="16">
        <f t="shared" ca="1" si="13"/>
        <v>5.9960581568174853E-2</v>
      </c>
      <c r="L150" s="16">
        <f t="shared" ca="1" si="13"/>
        <v>0.65962236830627485</v>
      </c>
      <c r="M150" s="16">
        <f t="shared" ca="1" si="13"/>
        <v>0.99483237371767075</v>
      </c>
      <c r="N150" s="16">
        <f t="shared" ca="1" si="14"/>
        <v>-0.46683807735135652</v>
      </c>
    </row>
    <row r="151" spans="1:14" x14ac:dyDescent="0.25">
      <c r="A151" s="1">
        <v>147</v>
      </c>
      <c r="B151" s="89">
        <f t="shared" ca="1" si="12"/>
        <v>0.32699011488362273</v>
      </c>
      <c r="C151" s="16">
        <f t="shared" ca="1" si="13"/>
        <v>0.16771041583999668</v>
      </c>
      <c r="D151" s="16">
        <f t="shared" ca="1" si="13"/>
        <v>0.19308011205066844</v>
      </c>
      <c r="E151" s="16">
        <f t="shared" ca="1" si="13"/>
        <v>0.94047538550919163</v>
      </c>
      <c r="F151" s="16">
        <f t="shared" ca="1" si="13"/>
        <v>0.55094464695278689</v>
      </c>
      <c r="G151" s="16">
        <f t="shared" ca="1" si="13"/>
        <v>0.80239451403606354</v>
      </c>
      <c r="H151" s="16">
        <f t="shared" ca="1" si="13"/>
        <v>0.63758822481161814</v>
      </c>
      <c r="I151" s="16">
        <f t="shared" ca="1" si="13"/>
        <v>0.30456007028942966</v>
      </c>
      <c r="J151" s="16">
        <f t="shared" ca="1" si="13"/>
        <v>0.92856871826771359</v>
      </c>
      <c r="K151" s="16">
        <f t="shared" ca="1" si="13"/>
        <v>0.60122366999745758</v>
      </c>
      <c r="L151" s="16">
        <f t="shared" ca="1" si="13"/>
        <v>0.69110707496832624</v>
      </c>
      <c r="M151" s="16">
        <f t="shared" ref="C151:M175" ca="1" si="15">RAND()</f>
        <v>0.54589951637940626</v>
      </c>
      <c r="N151" s="16">
        <f t="shared" ca="1" si="14"/>
        <v>0.69054246398628116</v>
      </c>
    </row>
    <row r="152" spans="1:14" x14ac:dyDescent="0.25">
      <c r="A152" s="1">
        <v>148</v>
      </c>
      <c r="B152" s="89">
        <f t="shared" ca="1" si="12"/>
        <v>0.57103134382219045</v>
      </c>
      <c r="C152" s="16">
        <f t="shared" ca="1" si="15"/>
        <v>0.23518950465115473</v>
      </c>
      <c r="D152" s="16">
        <f t="shared" ca="1" si="15"/>
        <v>2.959958834736065E-2</v>
      </c>
      <c r="E152" s="16">
        <f t="shared" ca="1" si="15"/>
        <v>0.13528586769978035</v>
      </c>
      <c r="F152" s="16">
        <f t="shared" ca="1" si="15"/>
        <v>0.1983791344057485</v>
      </c>
      <c r="G152" s="16">
        <f t="shared" ca="1" si="15"/>
        <v>0.12122754330310304</v>
      </c>
      <c r="H152" s="16">
        <f t="shared" ca="1" si="15"/>
        <v>0.60419654746618967</v>
      </c>
      <c r="I152" s="16">
        <f t="shared" ca="1" si="15"/>
        <v>0.34334292981590653</v>
      </c>
      <c r="J152" s="16">
        <f t="shared" ca="1" si="15"/>
        <v>4.5777630335540276E-2</v>
      </c>
      <c r="K152" s="16">
        <f t="shared" ca="1" si="15"/>
        <v>0.86984909758163576</v>
      </c>
      <c r="L152" s="16">
        <f t="shared" ca="1" si="15"/>
        <v>0.39673731199422713</v>
      </c>
      <c r="M152" s="16">
        <f t="shared" ca="1" si="15"/>
        <v>0.11041609182712586</v>
      </c>
      <c r="N152" s="16">
        <f t="shared" ca="1" si="14"/>
        <v>-2.3389674087500367</v>
      </c>
    </row>
    <row r="153" spans="1:14" x14ac:dyDescent="0.25">
      <c r="A153" s="1">
        <v>149</v>
      </c>
      <c r="B153" s="89">
        <f t="shared" ca="1" si="12"/>
        <v>0.37783895480832508</v>
      </c>
      <c r="C153" s="16">
        <f t="shared" ca="1" si="15"/>
        <v>0.84681409855851286</v>
      </c>
      <c r="D153" s="16">
        <f t="shared" ca="1" si="15"/>
        <v>0.89874205265499074</v>
      </c>
      <c r="E153" s="16">
        <f t="shared" ca="1" si="15"/>
        <v>0.33193011703076025</v>
      </c>
      <c r="F153" s="16">
        <f t="shared" ca="1" si="15"/>
        <v>0.73358158128571893</v>
      </c>
      <c r="G153" s="16">
        <f t="shared" ca="1" si="15"/>
        <v>0.95270919098403539</v>
      </c>
      <c r="H153" s="16">
        <f t="shared" ca="1" si="15"/>
        <v>0.46793926449099199</v>
      </c>
      <c r="I153" s="16">
        <f t="shared" ca="1" si="15"/>
        <v>0.86820299654036159</v>
      </c>
      <c r="J153" s="16">
        <f t="shared" ca="1" si="15"/>
        <v>0.80775264884664388</v>
      </c>
      <c r="K153" s="16">
        <f t="shared" ca="1" si="15"/>
        <v>0.70190157708728873</v>
      </c>
      <c r="L153" s="16">
        <f t="shared" ca="1" si="15"/>
        <v>0.2026857493528138</v>
      </c>
      <c r="M153" s="16">
        <f t="shared" ca="1" si="15"/>
        <v>0.66576124067907616</v>
      </c>
      <c r="N153" s="16">
        <f t="shared" ca="1" si="14"/>
        <v>1.8558594723195192</v>
      </c>
    </row>
    <row r="154" spans="1:14" x14ac:dyDescent="0.25">
      <c r="A154" s="1">
        <v>150</v>
      </c>
      <c r="B154" s="89">
        <f t="shared" ca="1" si="12"/>
        <v>0.61433536527146937</v>
      </c>
      <c r="C154" s="16">
        <f t="shared" ca="1" si="15"/>
        <v>0.90604490866653864</v>
      </c>
      <c r="D154" s="16">
        <f t="shared" ca="1" si="15"/>
        <v>0.27811461069248278</v>
      </c>
      <c r="E154" s="16">
        <f t="shared" ca="1" si="15"/>
        <v>0.77196592422673393</v>
      </c>
      <c r="F154" s="16">
        <f t="shared" ca="1" si="15"/>
        <v>0.14599593903989438</v>
      </c>
      <c r="G154" s="16">
        <f t="shared" ca="1" si="15"/>
        <v>0.71348772534718419</v>
      </c>
      <c r="H154" s="16">
        <f t="shared" ca="1" si="15"/>
        <v>0.67213171740879241</v>
      </c>
      <c r="I154" s="16">
        <f t="shared" ca="1" si="15"/>
        <v>0.75229468888482498</v>
      </c>
      <c r="J154" s="16">
        <f t="shared" ca="1" si="15"/>
        <v>0.1613514393540153</v>
      </c>
      <c r="K154" s="16">
        <f t="shared" ca="1" si="15"/>
        <v>0.23034052781277503</v>
      </c>
      <c r="L154" s="16">
        <f t="shared" ca="1" si="15"/>
        <v>0.6931334442193966</v>
      </c>
      <c r="M154" s="16">
        <f t="shared" ca="1" si="15"/>
        <v>0.98843645931607749</v>
      </c>
      <c r="N154" s="16">
        <f t="shared" ca="1" si="14"/>
        <v>0.92763275024018554</v>
      </c>
    </row>
    <row r="155" spans="1:14" x14ac:dyDescent="0.25">
      <c r="A155" s="1">
        <v>151</v>
      </c>
      <c r="B155" s="89">
        <f t="shared" ca="1" si="12"/>
        <v>0.29918976491074323</v>
      </c>
      <c r="C155" s="16">
        <f t="shared" ca="1" si="15"/>
        <v>0.21161841646443347</v>
      </c>
      <c r="D155" s="16">
        <f t="shared" ca="1" si="15"/>
        <v>0.8437636879202709</v>
      </c>
      <c r="E155" s="16">
        <f t="shared" ca="1" si="15"/>
        <v>1.9713929963368848E-2</v>
      </c>
      <c r="F155" s="16">
        <f t="shared" ca="1" si="15"/>
        <v>0.21675099075251325</v>
      </c>
      <c r="G155" s="16">
        <f t="shared" ca="1" si="15"/>
        <v>0.75793360352074879</v>
      </c>
      <c r="H155" s="16">
        <f t="shared" ca="1" si="15"/>
        <v>1.8982772039985329E-2</v>
      </c>
      <c r="I155" s="16">
        <f t="shared" ca="1" si="15"/>
        <v>5.1415956604966007E-2</v>
      </c>
      <c r="J155" s="16">
        <f t="shared" ca="1" si="15"/>
        <v>0.68071144244346127</v>
      </c>
      <c r="K155" s="16">
        <f t="shared" ca="1" si="15"/>
        <v>0.83226158379575632</v>
      </c>
      <c r="L155" s="16">
        <f t="shared" ca="1" si="15"/>
        <v>0.54459137446598205</v>
      </c>
      <c r="M155" s="16">
        <f t="shared" ca="1" si="15"/>
        <v>0.20834480232773001</v>
      </c>
      <c r="N155" s="16">
        <f t="shared" ca="1" si="14"/>
        <v>-1.3147216747900403</v>
      </c>
    </row>
    <row r="156" spans="1:14" x14ac:dyDescent="0.25">
      <c r="A156" s="1">
        <v>152</v>
      </c>
      <c r="B156" s="89">
        <f t="shared" ca="1" si="12"/>
        <v>0.94624245345775593</v>
      </c>
      <c r="C156" s="16">
        <f t="shared" ca="1" si="15"/>
        <v>0.33594953889420576</v>
      </c>
      <c r="D156" s="16">
        <f t="shared" ca="1" si="15"/>
        <v>0.54799435775887351</v>
      </c>
      <c r="E156" s="16">
        <f t="shared" ca="1" si="15"/>
        <v>8.3766251581007256E-2</v>
      </c>
      <c r="F156" s="16">
        <f t="shared" ca="1" si="15"/>
        <v>0.82517107213891849</v>
      </c>
      <c r="G156" s="16">
        <f t="shared" ca="1" si="15"/>
        <v>0.54790207543254288</v>
      </c>
      <c r="H156" s="16">
        <f t="shared" ca="1" si="15"/>
        <v>0.70873310856235983</v>
      </c>
      <c r="I156" s="16">
        <f t="shared" ca="1" si="15"/>
        <v>0.14759951694579332</v>
      </c>
      <c r="J156" s="16">
        <f t="shared" ca="1" si="15"/>
        <v>0.58547417743725405</v>
      </c>
      <c r="K156" s="16">
        <f t="shared" ca="1" si="15"/>
        <v>0.23217460135894985</v>
      </c>
      <c r="L156" s="16">
        <f t="shared" ca="1" si="15"/>
        <v>0.26274713714174658</v>
      </c>
      <c r="M156" s="16">
        <f t="shared" ca="1" si="15"/>
        <v>0.95191062149017336</v>
      </c>
      <c r="N156" s="16">
        <f t="shared" ca="1" si="14"/>
        <v>0.17566491219958102</v>
      </c>
    </row>
    <row r="157" spans="1:14" x14ac:dyDescent="0.25">
      <c r="A157" s="1">
        <v>153</v>
      </c>
      <c r="B157" s="89">
        <f t="shared" ca="1" si="12"/>
        <v>0.20139030083915532</v>
      </c>
      <c r="C157" s="16">
        <f t="shared" ca="1" si="15"/>
        <v>0.97808900485796213</v>
      </c>
      <c r="D157" s="16">
        <f t="shared" ca="1" si="15"/>
        <v>0.85013234083571587</v>
      </c>
      <c r="E157" s="16">
        <f t="shared" ca="1" si="15"/>
        <v>4.0265148580467591E-2</v>
      </c>
      <c r="F157" s="16">
        <f t="shared" ca="1" si="15"/>
        <v>0.2926834089997381</v>
      </c>
      <c r="G157" s="16">
        <f t="shared" ca="1" si="15"/>
        <v>0.71641472019995067</v>
      </c>
      <c r="H157" s="16">
        <f t="shared" ca="1" si="15"/>
        <v>0.90955670737529359</v>
      </c>
      <c r="I157" s="16">
        <f t="shared" ca="1" si="15"/>
        <v>0.15938903901198054</v>
      </c>
      <c r="J157" s="16">
        <f t="shared" ca="1" si="15"/>
        <v>0.90126031590514621</v>
      </c>
      <c r="K157" s="16">
        <f t="shared" ca="1" si="15"/>
        <v>8.9218712817916934E-2</v>
      </c>
      <c r="L157" s="16">
        <f t="shared" ca="1" si="15"/>
        <v>0.68802474394636726</v>
      </c>
      <c r="M157" s="16">
        <f t="shared" ca="1" si="15"/>
        <v>3.520532627153905E-2</v>
      </c>
      <c r="N157" s="16">
        <f t="shared" ca="1" si="14"/>
        <v>-0.13837023035876594</v>
      </c>
    </row>
    <row r="158" spans="1:14" x14ac:dyDescent="0.25">
      <c r="A158" s="1">
        <v>154</v>
      </c>
      <c r="B158" s="89">
        <f t="shared" ca="1" si="12"/>
        <v>0.81412709080266499</v>
      </c>
      <c r="C158" s="16">
        <f t="shared" ca="1" si="15"/>
        <v>0.97118304859849203</v>
      </c>
      <c r="D158" s="16">
        <f t="shared" ca="1" si="15"/>
        <v>0.34188661549628507</v>
      </c>
      <c r="E158" s="16">
        <f t="shared" ca="1" si="15"/>
        <v>0.58572964460736832</v>
      </c>
      <c r="F158" s="16">
        <f t="shared" ca="1" si="15"/>
        <v>0.19270389153422662</v>
      </c>
      <c r="G158" s="16">
        <f t="shared" ca="1" si="15"/>
        <v>0.76973774836642939</v>
      </c>
      <c r="H158" s="16">
        <f t="shared" ca="1" si="15"/>
        <v>0.65801504276358447</v>
      </c>
      <c r="I158" s="16">
        <f t="shared" ca="1" si="15"/>
        <v>0.27999446028561992</v>
      </c>
      <c r="J158" s="16">
        <f t="shared" ca="1" si="15"/>
        <v>0.47524712751391152</v>
      </c>
      <c r="K158" s="16">
        <f t="shared" ca="1" si="15"/>
        <v>0.71223857243816135</v>
      </c>
      <c r="L158" s="16">
        <f t="shared" ca="1" si="15"/>
        <v>0.18829750599730521</v>
      </c>
      <c r="M158" s="16">
        <f t="shared" ca="1" si="15"/>
        <v>0.61954762116074813</v>
      </c>
      <c r="N158" s="16">
        <f t="shared" ca="1" si="14"/>
        <v>0.60870836956479657</v>
      </c>
    </row>
    <row r="159" spans="1:14" x14ac:dyDescent="0.25">
      <c r="A159" s="1">
        <v>155</v>
      </c>
      <c r="B159" s="89">
        <f t="shared" ca="1" si="12"/>
        <v>0.64579322459098931</v>
      </c>
      <c r="C159" s="16">
        <f t="shared" ca="1" si="15"/>
        <v>0.85637169821881753</v>
      </c>
      <c r="D159" s="16">
        <f t="shared" ca="1" si="15"/>
        <v>0.92730909043597198</v>
      </c>
      <c r="E159" s="16">
        <f t="shared" ca="1" si="15"/>
        <v>0.46250444094399035</v>
      </c>
      <c r="F159" s="16">
        <f t="shared" ca="1" si="15"/>
        <v>0.55620185904623909</v>
      </c>
      <c r="G159" s="16">
        <f t="shared" ca="1" si="15"/>
        <v>0.54126623984252664</v>
      </c>
      <c r="H159" s="16">
        <f t="shared" ca="1" si="15"/>
        <v>0.15485534722788796</v>
      </c>
      <c r="I159" s="16">
        <f t="shared" ca="1" si="15"/>
        <v>9.5561531228939067E-2</v>
      </c>
      <c r="J159" s="16">
        <f t="shared" ca="1" si="15"/>
        <v>0.68842257652388106</v>
      </c>
      <c r="K159" s="16">
        <f t="shared" ca="1" si="15"/>
        <v>0.25588524282133707</v>
      </c>
      <c r="L159" s="16">
        <f t="shared" ca="1" si="15"/>
        <v>7.0031883665369277E-2</v>
      </c>
      <c r="M159" s="16">
        <f t="shared" ca="1" si="15"/>
        <v>0.18329820725688595</v>
      </c>
      <c r="N159" s="16">
        <f t="shared" ca="1" si="14"/>
        <v>-0.56249865819716405</v>
      </c>
    </row>
    <row r="160" spans="1:14" x14ac:dyDescent="0.25">
      <c r="A160" s="1">
        <v>156</v>
      </c>
      <c r="B160" s="89">
        <f t="shared" ca="1" si="12"/>
        <v>0.2888081018112697</v>
      </c>
      <c r="C160" s="16">
        <f t="shared" ca="1" si="15"/>
        <v>0.58234927153732452</v>
      </c>
      <c r="D160" s="16">
        <f t="shared" ca="1" si="15"/>
        <v>0.47529581567225676</v>
      </c>
      <c r="E160" s="16">
        <f t="shared" ca="1" si="15"/>
        <v>0.79035646816042349</v>
      </c>
      <c r="F160" s="16">
        <f t="shared" ca="1" si="15"/>
        <v>0.76298684865292987</v>
      </c>
      <c r="G160" s="16">
        <f t="shared" ca="1" si="15"/>
        <v>0.41471003287298391</v>
      </c>
      <c r="H160" s="16">
        <f t="shared" ca="1" si="15"/>
        <v>0.17743669463251155</v>
      </c>
      <c r="I160" s="16">
        <f t="shared" ca="1" si="15"/>
        <v>0.462268117620659</v>
      </c>
      <c r="J160" s="16">
        <f t="shared" ca="1" si="15"/>
        <v>0.17771432930794195</v>
      </c>
      <c r="K160" s="16">
        <f t="shared" ca="1" si="15"/>
        <v>0.57849930096996793</v>
      </c>
      <c r="L160" s="16">
        <f t="shared" ca="1" si="15"/>
        <v>0.5053796878415695</v>
      </c>
      <c r="M160" s="16">
        <f t="shared" ca="1" si="15"/>
        <v>0.97511047494746084</v>
      </c>
      <c r="N160" s="16">
        <f t="shared" ca="1" si="14"/>
        <v>0.19091514402729803</v>
      </c>
    </row>
    <row r="161" spans="1:14" x14ac:dyDescent="0.25">
      <c r="A161" s="1">
        <v>157</v>
      </c>
      <c r="B161" s="89">
        <f t="shared" ca="1" si="12"/>
        <v>0.99929840565812889</v>
      </c>
      <c r="C161" s="16">
        <f t="shared" ca="1" si="15"/>
        <v>0.30169091089003042</v>
      </c>
      <c r="D161" s="16">
        <f t="shared" ca="1" si="15"/>
        <v>0.69762711317213066</v>
      </c>
      <c r="E161" s="16">
        <f t="shared" ca="1" si="15"/>
        <v>0.50172942460458525</v>
      </c>
      <c r="F161" s="16">
        <f t="shared" ca="1" si="15"/>
        <v>0.43527868196594188</v>
      </c>
      <c r="G161" s="16">
        <f t="shared" ca="1" si="15"/>
        <v>0.45632106492255797</v>
      </c>
      <c r="H161" s="16">
        <f t="shared" ca="1" si="15"/>
        <v>0.40141521320727069</v>
      </c>
      <c r="I161" s="16">
        <f t="shared" ca="1" si="15"/>
        <v>6.6870040195931901E-2</v>
      </c>
      <c r="J161" s="16">
        <f t="shared" ca="1" si="15"/>
        <v>4.9861204036912299E-2</v>
      </c>
      <c r="K161" s="16">
        <f t="shared" ca="1" si="15"/>
        <v>0.90951852667989164</v>
      </c>
      <c r="L161" s="16">
        <f t="shared" ca="1" si="15"/>
        <v>4.5355729651755494E-2</v>
      </c>
      <c r="M161" s="16">
        <f t="shared" ca="1" si="15"/>
        <v>2.1600178193764252E-2</v>
      </c>
      <c r="N161" s="16">
        <f t="shared" ca="1" si="14"/>
        <v>-1.1134335068210994</v>
      </c>
    </row>
    <row r="162" spans="1:14" x14ac:dyDescent="0.25">
      <c r="A162" s="1">
        <v>158</v>
      </c>
      <c r="B162" s="89">
        <f t="shared" ca="1" si="12"/>
        <v>0.9066755335759723</v>
      </c>
      <c r="C162" s="16">
        <f t="shared" ca="1" si="15"/>
        <v>0.20465954240337314</v>
      </c>
      <c r="D162" s="16">
        <f t="shared" ca="1" si="15"/>
        <v>0.94905418361567317</v>
      </c>
      <c r="E162" s="16">
        <f t="shared" ca="1" si="15"/>
        <v>0.7572306981435073</v>
      </c>
      <c r="F162" s="16">
        <f t="shared" ca="1" si="15"/>
        <v>0.79149192080380792</v>
      </c>
      <c r="G162" s="16">
        <f t="shared" ca="1" si="15"/>
        <v>0.96809487117938631</v>
      </c>
      <c r="H162" s="16">
        <f t="shared" ca="1" si="15"/>
        <v>0.74147956749873278</v>
      </c>
      <c r="I162" s="16">
        <f t="shared" ca="1" si="15"/>
        <v>0.37189493460382528</v>
      </c>
      <c r="J162" s="16">
        <f t="shared" ca="1" si="15"/>
        <v>0.21431937282524627</v>
      </c>
      <c r="K162" s="16">
        <f t="shared" ca="1" si="15"/>
        <v>0.21823137820258776</v>
      </c>
      <c r="L162" s="16">
        <f t="shared" ca="1" si="15"/>
        <v>0.28134083654352304</v>
      </c>
      <c r="M162" s="16">
        <f t="shared" ca="1" si="15"/>
        <v>0.59544406220381207</v>
      </c>
      <c r="N162" s="16">
        <f t="shared" ca="1" si="14"/>
        <v>0.99991690159944824</v>
      </c>
    </row>
    <row r="163" spans="1:14" x14ac:dyDescent="0.25">
      <c r="A163" s="1">
        <v>159</v>
      </c>
      <c r="B163" s="89">
        <f t="shared" ca="1" si="12"/>
        <v>0.47875698528211064</v>
      </c>
      <c r="C163" s="16">
        <f t="shared" ca="1" si="15"/>
        <v>0.34057754715767652</v>
      </c>
      <c r="D163" s="16">
        <f t="shared" ca="1" si="15"/>
        <v>0.73471322629249547</v>
      </c>
      <c r="E163" s="16">
        <f t="shared" ca="1" si="15"/>
        <v>0.15223297856258589</v>
      </c>
      <c r="F163" s="16">
        <f t="shared" ca="1" si="15"/>
        <v>4.6742212768930425E-2</v>
      </c>
      <c r="G163" s="16">
        <f t="shared" ca="1" si="15"/>
        <v>0.70495492530284132</v>
      </c>
      <c r="H163" s="16">
        <f t="shared" ca="1" si="15"/>
        <v>0.24404746066329164</v>
      </c>
      <c r="I163" s="16">
        <f t="shared" ca="1" si="15"/>
        <v>0.39903010340364731</v>
      </c>
      <c r="J163" s="16">
        <f t="shared" ca="1" si="15"/>
        <v>0.59090977615689932</v>
      </c>
      <c r="K163" s="16">
        <f t="shared" ca="1" si="15"/>
        <v>0.34036403775192314</v>
      </c>
      <c r="L163" s="16">
        <f t="shared" ca="1" si="15"/>
        <v>0.9563404578430853</v>
      </c>
      <c r="M163" s="16">
        <f t="shared" ca="1" si="15"/>
        <v>2.09178321353507E-2</v>
      </c>
      <c r="N163" s="16">
        <f t="shared" ca="1" si="14"/>
        <v>-0.99041245667916211</v>
      </c>
    </row>
    <row r="164" spans="1:14" x14ac:dyDescent="0.25">
      <c r="A164" s="1">
        <v>160</v>
      </c>
      <c r="B164" s="89">
        <f t="shared" ca="1" si="12"/>
        <v>4.3293426041688843E-2</v>
      </c>
      <c r="C164" s="16">
        <f t="shared" ca="1" si="15"/>
        <v>0.71129620144870287</v>
      </c>
      <c r="D164" s="16">
        <f t="shared" ca="1" si="15"/>
        <v>0.517736227666166</v>
      </c>
      <c r="E164" s="16">
        <f t="shared" ca="1" si="15"/>
        <v>0.45104427338165709</v>
      </c>
      <c r="F164" s="16">
        <f t="shared" ca="1" si="15"/>
        <v>0.54180132124194513</v>
      </c>
      <c r="G164" s="16">
        <f t="shared" ca="1" si="15"/>
        <v>0.39606381661660273</v>
      </c>
      <c r="H164" s="16">
        <f t="shared" ca="1" si="15"/>
        <v>0.74449275085774258</v>
      </c>
      <c r="I164" s="16">
        <f t="shared" ca="1" si="15"/>
        <v>0.61108190788015759</v>
      </c>
      <c r="J164" s="16">
        <f t="shared" ca="1" si="15"/>
        <v>0.10212567790415472</v>
      </c>
      <c r="K164" s="16">
        <f t="shared" ca="1" si="15"/>
        <v>3.5229017895691883E-2</v>
      </c>
      <c r="L164" s="16">
        <f t="shared" ca="1" si="15"/>
        <v>0.72973990970532943</v>
      </c>
      <c r="M164" s="16">
        <f t="shared" ca="1" si="15"/>
        <v>0.14643503369561017</v>
      </c>
      <c r="N164" s="16">
        <f t="shared" ca="1" si="14"/>
        <v>-0.96966043566455085</v>
      </c>
    </row>
    <row r="165" spans="1:14" x14ac:dyDescent="0.25">
      <c r="A165" s="1">
        <v>161</v>
      </c>
      <c r="B165" s="89">
        <f t="shared" ca="1" si="12"/>
        <v>0.23975943250119114</v>
      </c>
      <c r="C165" s="16">
        <f t="shared" ca="1" si="15"/>
        <v>0.66858812314519278</v>
      </c>
      <c r="D165" s="16">
        <f t="shared" ca="1" si="15"/>
        <v>0.97250643408932036</v>
      </c>
      <c r="E165" s="16">
        <f t="shared" ca="1" si="15"/>
        <v>0.59057986036034082</v>
      </c>
      <c r="F165" s="16">
        <f t="shared" ca="1" si="15"/>
        <v>0.40225991041584563</v>
      </c>
      <c r="G165" s="16">
        <f t="shared" ca="1" si="15"/>
        <v>0.8827852120148596</v>
      </c>
      <c r="H165" s="16">
        <f t="shared" ca="1" si="15"/>
        <v>0.45384333460793524</v>
      </c>
      <c r="I165" s="16">
        <f t="shared" ca="1" si="15"/>
        <v>0.12455950961348261</v>
      </c>
      <c r="J165" s="16">
        <f t="shared" ca="1" si="15"/>
        <v>0.35713835932064353</v>
      </c>
      <c r="K165" s="16">
        <f t="shared" ca="1" si="15"/>
        <v>0.35108415217824862</v>
      </c>
      <c r="L165" s="16">
        <f t="shared" ca="1" si="15"/>
        <v>0.91672153200551554</v>
      </c>
      <c r="M165" s="16">
        <f t="shared" ca="1" si="15"/>
        <v>0.22784305108413982</v>
      </c>
      <c r="N165" s="16">
        <f t="shared" ca="1" si="14"/>
        <v>0.18766891133671493</v>
      </c>
    </row>
    <row r="166" spans="1:14" x14ac:dyDescent="0.25">
      <c r="A166" s="1">
        <v>162</v>
      </c>
      <c r="B166" s="89">
        <f t="shared" ca="1" si="12"/>
        <v>0.41120869963905982</v>
      </c>
      <c r="C166" s="16">
        <f t="shared" ca="1" si="15"/>
        <v>0.23581354678854738</v>
      </c>
      <c r="D166" s="16">
        <f t="shared" ca="1" si="15"/>
        <v>0.86171063230879874</v>
      </c>
      <c r="E166" s="16">
        <f t="shared" ca="1" si="15"/>
        <v>0.40033166203769188</v>
      </c>
      <c r="F166" s="16">
        <f t="shared" ca="1" si="15"/>
        <v>0.49634263434472004</v>
      </c>
      <c r="G166" s="16">
        <f t="shared" ca="1" si="15"/>
        <v>0.94165785805431346</v>
      </c>
      <c r="H166" s="16">
        <f t="shared" ca="1" si="15"/>
        <v>0.84924007267706014</v>
      </c>
      <c r="I166" s="16">
        <f t="shared" ca="1" si="15"/>
        <v>0.61633956319466077</v>
      </c>
      <c r="J166" s="16">
        <f t="shared" ca="1" si="15"/>
        <v>0.2113169004654265</v>
      </c>
      <c r="K166" s="16">
        <f t="shared" ca="1" si="15"/>
        <v>0.42782398900766394</v>
      </c>
      <c r="L166" s="16">
        <f t="shared" ca="1" si="15"/>
        <v>0.83355527435541754</v>
      </c>
      <c r="M166" s="16">
        <f t="shared" ca="1" si="15"/>
        <v>9.2908306610394842E-2</v>
      </c>
      <c r="N166" s="16">
        <f t="shared" ca="1" si="14"/>
        <v>0.37824913948375638</v>
      </c>
    </row>
    <row r="167" spans="1:14" x14ac:dyDescent="0.25">
      <c r="A167" s="1">
        <v>163</v>
      </c>
      <c r="B167" s="89">
        <f t="shared" ca="1" si="12"/>
        <v>0.5262030606077992</v>
      </c>
      <c r="C167" s="16">
        <f t="shared" ca="1" si="15"/>
        <v>0.64481540817425498</v>
      </c>
      <c r="D167" s="16">
        <f t="shared" ca="1" si="15"/>
        <v>0.4534359754134466</v>
      </c>
      <c r="E167" s="16">
        <f t="shared" ca="1" si="15"/>
        <v>0.83751343007466894</v>
      </c>
      <c r="F167" s="16">
        <f t="shared" ca="1" si="15"/>
        <v>0.96891290160201216</v>
      </c>
      <c r="G167" s="16">
        <f t="shared" ca="1" si="15"/>
        <v>0.33721283427743065</v>
      </c>
      <c r="H167" s="16">
        <f t="shared" ca="1" si="15"/>
        <v>0.7820368977053811</v>
      </c>
      <c r="I167" s="16">
        <f t="shared" ca="1" si="15"/>
        <v>0.24228337640267383</v>
      </c>
      <c r="J167" s="16">
        <f t="shared" ca="1" si="15"/>
        <v>4.8655572487600884E-2</v>
      </c>
      <c r="K167" s="16">
        <f t="shared" ca="1" si="15"/>
        <v>0.54061102862970511</v>
      </c>
      <c r="L167" s="16">
        <f t="shared" ca="1" si="15"/>
        <v>9.3965438943966251E-2</v>
      </c>
      <c r="M167" s="16">
        <f t="shared" ca="1" si="15"/>
        <v>0.33873907261539749</v>
      </c>
      <c r="N167" s="16">
        <f t="shared" ca="1" si="14"/>
        <v>-0.1856150030656627</v>
      </c>
    </row>
    <row r="168" spans="1:14" x14ac:dyDescent="0.25">
      <c r="A168" s="1">
        <v>164</v>
      </c>
      <c r="B168" s="89">
        <f t="shared" ca="1" si="12"/>
        <v>0.30095974884019905</v>
      </c>
      <c r="C168" s="16">
        <f t="shared" ca="1" si="15"/>
        <v>0.60374899665792559</v>
      </c>
      <c r="D168" s="16">
        <f t="shared" ca="1" si="15"/>
        <v>0.59464921564358597</v>
      </c>
      <c r="E168" s="16">
        <f t="shared" ca="1" si="15"/>
        <v>4.2322861884062979E-2</v>
      </c>
      <c r="F168" s="16">
        <f t="shared" ca="1" si="15"/>
        <v>0.59683701634710251</v>
      </c>
      <c r="G168" s="16">
        <f t="shared" ca="1" si="15"/>
        <v>0.6306500685330344</v>
      </c>
      <c r="H168" s="16">
        <f t="shared" ca="1" si="15"/>
        <v>0.86656916168691356</v>
      </c>
      <c r="I168" s="16">
        <f t="shared" ca="1" si="15"/>
        <v>0.60978828245181693</v>
      </c>
      <c r="J168" s="16">
        <f t="shared" ca="1" si="15"/>
        <v>0.23340937578127408</v>
      </c>
      <c r="K168" s="16">
        <f t="shared" ca="1" si="15"/>
        <v>0.16469879965916823</v>
      </c>
      <c r="L168" s="16">
        <f t="shared" ca="1" si="15"/>
        <v>0.66556308037432566</v>
      </c>
      <c r="M168" s="16">
        <f t="shared" ca="1" si="15"/>
        <v>0.94280882807559929</v>
      </c>
      <c r="N168" s="16">
        <f t="shared" ca="1" si="14"/>
        <v>0.25200543593500768</v>
      </c>
    </row>
    <row r="169" spans="1:14" x14ac:dyDescent="0.25">
      <c r="A169" s="1">
        <v>165</v>
      </c>
      <c r="B169" s="89">
        <f t="shared" ca="1" si="12"/>
        <v>0.12399584239274442</v>
      </c>
      <c r="C169" s="16">
        <f t="shared" ca="1" si="15"/>
        <v>0.90451987015667534</v>
      </c>
      <c r="D169" s="16">
        <f t="shared" ca="1" si="15"/>
        <v>0.85798917619383896</v>
      </c>
      <c r="E169" s="16">
        <f t="shared" ca="1" si="15"/>
        <v>0.51528016394191867</v>
      </c>
      <c r="F169" s="16">
        <f t="shared" ca="1" si="15"/>
        <v>0.33948010172375609</v>
      </c>
      <c r="G169" s="16">
        <f t="shared" ca="1" si="15"/>
        <v>0.46030158967719548</v>
      </c>
      <c r="H169" s="16">
        <f t="shared" ca="1" si="15"/>
        <v>0.33970133791773782</v>
      </c>
      <c r="I169" s="16">
        <f t="shared" ca="1" si="15"/>
        <v>0.50681781343193033</v>
      </c>
      <c r="J169" s="16">
        <f t="shared" ca="1" si="15"/>
        <v>0.1388252481004234</v>
      </c>
      <c r="K169" s="16">
        <f t="shared" ca="1" si="15"/>
        <v>0.74249550119820362</v>
      </c>
      <c r="L169" s="16">
        <f t="shared" ca="1" si="15"/>
        <v>0.21462935992337129</v>
      </c>
      <c r="M169" s="16">
        <f t="shared" ca="1" si="15"/>
        <v>0.81394127264604965</v>
      </c>
      <c r="N169" s="16">
        <f t="shared" ca="1" si="14"/>
        <v>-4.2022722696154702E-2</v>
      </c>
    </row>
    <row r="170" spans="1:14" x14ac:dyDescent="0.25">
      <c r="A170" s="1">
        <v>166</v>
      </c>
      <c r="B170" s="89">
        <f t="shared" ca="1" si="12"/>
        <v>0.4334556062221343</v>
      </c>
      <c r="C170" s="16">
        <f t="shared" ca="1" si="15"/>
        <v>0.43025607249324649</v>
      </c>
      <c r="D170" s="16">
        <f t="shared" ca="1" si="15"/>
        <v>9.0837780104098931E-2</v>
      </c>
      <c r="E170" s="16">
        <f t="shared" ca="1" si="15"/>
        <v>0.86483766766591164</v>
      </c>
      <c r="F170" s="16">
        <f t="shared" ca="1" si="15"/>
        <v>0.5303726391563377</v>
      </c>
      <c r="G170" s="16">
        <f t="shared" ca="1" si="15"/>
        <v>0.49458760712008676</v>
      </c>
      <c r="H170" s="16">
        <f t="shared" ca="1" si="15"/>
        <v>0.19729321090980156</v>
      </c>
      <c r="I170" s="16">
        <f t="shared" ca="1" si="15"/>
        <v>0.84647787059935875</v>
      </c>
      <c r="J170" s="16">
        <f t="shared" ca="1" si="15"/>
        <v>0.62643836639751738</v>
      </c>
      <c r="K170" s="16">
        <f t="shared" ca="1" si="15"/>
        <v>0.44102068124083749</v>
      </c>
      <c r="L170" s="16">
        <f t="shared" ca="1" si="15"/>
        <v>0.18761888739244315</v>
      </c>
      <c r="M170" s="16">
        <f t="shared" ca="1" si="15"/>
        <v>0.64080161812615943</v>
      </c>
      <c r="N170" s="16">
        <f t="shared" ca="1" si="14"/>
        <v>-0.21600199257206576</v>
      </c>
    </row>
    <row r="171" spans="1:14" x14ac:dyDescent="0.25">
      <c r="A171" s="1">
        <v>167</v>
      </c>
      <c r="B171" s="89">
        <f t="shared" ca="1" si="12"/>
        <v>0.82175543481298963</v>
      </c>
      <c r="C171" s="16">
        <f t="shared" ca="1" si="15"/>
        <v>0.10227427327897787</v>
      </c>
      <c r="D171" s="16">
        <f t="shared" ca="1" si="15"/>
        <v>0.12547279489182228</v>
      </c>
      <c r="E171" s="16">
        <f t="shared" ca="1" si="15"/>
        <v>0.37316122357811177</v>
      </c>
      <c r="F171" s="16">
        <f t="shared" ca="1" si="15"/>
        <v>0.49431710190543032</v>
      </c>
      <c r="G171" s="16">
        <f t="shared" ca="1" si="15"/>
        <v>0.84546914518897787</v>
      </c>
      <c r="H171" s="16">
        <f t="shared" ca="1" si="15"/>
        <v>0.63572671512870993</v>
      </c>
      <c r="I171" s="16">
        <f t="shared" ca="1" si="15"/>
        <v>0.7542707370702284</v>
      </c>
      <c r="J171" s="16">
        <f t="shared" ca="1" si="15"/>
        <v>0.42341089258881892</v>
      </c>
      <c r="K171" s="16">
        <f t="shared" ca="1" si="15"/>
        <v>0.46383110346045375</v>
      </c>
      <c r="L171" s="16">
        <f t="shared" ca="1" si="15"/>
        <v>0.59005132349769662</v>
      </c>
      <c r="M171" s="16">
        <f t="shared" ca="1" si="15"/>
        <v>0.70354501492288979</v>
      </c>
      <c r="N171" s="16">
        <f t="shared" ca="1" si="14"/>
        <v>0.33328576032510782</v>
      </c>
    </row>
    <row r="172" spans="1:14" x14ac:dyDescent="0.25">
      <c r="A172" s="1">
        <v>168</v>
      </c>
      <c r="B172" s="89">
        <f t="shared" ca="1" si="12"/>
        <v>0.99963280656128806</v>
      </c>
      <c r="C172" s="16">
        <f t="shared" ca="1" si="15"/>
        <v>0.35192162166265095</v>
      </c>
      <c r="D172" s="16">
        <f t="shared" ca="1" si="15"/>
        <v>0.41845589162547914</v>
      </c>
      <c r="E172" s="16">
        <f t="shared" ca="1" si="15"/>
        <v>0.87794493561031839</v>
      </c>
      <c r="F172" s="16">
        <f t="shared" ca="1" si="15"/>
        <v>0.77989705469321191</v>
      </c>
      <c r="G172" s="16">
        <f t="shared" ca="1" si="15"/>
        <v>0.90943798182059299</v>
      </c>
      <c r="H172" s="16">
        <f t="shared" ca="1" si="15"/>
        <v>0.44943291496377391</v>
      </c>
      <c r="I172" s="16">
        <f t="shared" ca="1" si="15"/>
        <v>0.12472179639023995</v>
      </c>
      <c r="J172" s="16">
        <f t="shared" ca="1" si="15"/>
        <v>0.45270815370473794</v>
      </c>
      <c r="K172" s="16">
        <f t="shared" ca="1" si="15"/>
        <v>0.61910156882323653</v>
      </c>
      <c r="L172" s="16">
        <f t="shared" ca="1" si="15"/>
        <v>0.22979939136009919</v>
      </c>
      <c r="M172" s="16">
        <f t="shared" ca="1" si="15"/>
        <v>0.80740219567705562</v>
      </c>
      <c r="N172" s="16">
        <f t="shared" ca="1" si="14"/>
        <v>1.0204563128926845</v>
      </c>
    </row>
    <row r="173" spans="1:14" x14ac:dyDescent="0.25">
      <c r="A173" s="1">
        <v>169</v>
      </c>
      <c r="B173" s="89">
        <f t="shared" ca="1" si="12"/>
        <v>0.71898244867484629</v>
      </c>
      <c r="C173" s="16">
        <f t="shared" ca="1" si="15"/>
        <v>0.57031037096940029</v>
      </c>
      <c r="D173" s="16">
        <f t="shared" ca="1" si="15"/>
        <v>0.5212920502717916</v>
      </c>
      <c r="E173" s="16">
        <f t="shared" ca="1" si="15"/>
        <v>0.66964748903725158</v>
      </c>
      <c r="F173" s="16">
        <f t="shared" ca="1" si="15"/>
        <v>0.32866302033809203</v>
      </c>
      <c r="G173" s="16">
        <f t="shared" ca="1" si="15"/>
        <v>0.81717074990792793</v>
      </c>
      <c r="H173" s="16">
        <f t="shared" ca="1" si="15"/>
        <v>0.73933286589863001</v>
      </c>
      <c r="I173" s="16">
        <f t="shared" ca="1" si="15"/>
        <v>0.88855604871515981</v>
      </c>
      <c r="J173" s="16">
        <f t="shared" ca="1" si="15"/>
        <v>0.93104063368345469</v>
      </c>
      <c r="K173" s="16">
        <f t="shared" ca="1" si="15"/>
        <v>0.21654254074007895</v>
      </c>
      <c r="L173" s="16">
        <f t="shared" ca="1" si="15"/>
        <v>0.6190134101387692</v>
      </c>
      <c r="M173" s="16">
        <f t="shared" ca="1" si="15"/>
        <v>0.94106478555682083</v>
      </c>
      <c r="N173" s="16">
        <f t="shared" ca="1" si="14"/>
        <v>1.961616413932223</v>
      </c>
    </row>
    <row r="174" spans="1:14" x14ac:dyDescent="0.25">
      <c r="A174" s="1">
        <v>170</v>
      </c>
      <c r="B174" s="89">
        <f t="shared" ca="1" si="12"/>
        <v>4.3114110941971151E-2</v>
      </c>
      <c r="C174" s="16">
        <f t="shared" ca="1" si="15"/>
        <v>0.62273788944160458</v>
      </c>
      <c r="D174" s="16">
        <f t="shared" ca="1" si="15"/>
        <v>3.6579518292555901E-2</v>
      </c>
      <c r="E174" s="16">
        <f t="shared" ca="1" si="15"/>
        <v>4.6554109574145963E-2</v>
      </c>
      <c r="F174" s="16">
        <f t="shared" ca="1" si="15"/>
        <v>0.69518011036312788</v>
      </c>
      <c r="G174" s="16">
        <f t="shared" ca="1" si="15"/>
        <v>3.7897739918928752E-2</v>
      </c>
      <c r="H174" s="16">
        <f t="shared" ca="1" si="15"/>
        <v>9.5100889801599808E-2</v>
      </c>
      <c r="I174" s="16">
        <f t="shared" ca="1" si="15"/>
        <v>0.3184965105466071</v>
      </c>
      <c r="J174" s="16">
        <f t="shared" ca="1" si="15"/>
        <v>0.77332603053967486</v>
      </c>
      <c r="K174" s="16">
        <f t="shared" ca="1" si="15"/>
        <v>0.58449397898277788</v>
      </c>
      <c r="L174" s="16">
        <f t="shared" ca="1" si="15"/>
        <v>0.80187103397415216</v>
      </c>
      <c r="M174" s="16">
        <f t="shared" ca="1" si="15"/>
        <v>0.96683302120476844</v>
      </c>
      <c r="N174" s="16">
        <f t="shared" ca="1" si="14"/>
        <v>-0.97781505641808408</v>
      </c>
    </row>
    <row r="175" spans="1:14" x14ac:dyDescent="0.25">
      <c r="A175" s="1">
        <v>171</v>
      </c>
      <c r="B175" s="89">
        <f t="shared" ca="1" si="12"/>
        <v>0.31416639920027345</v>
      </c>
      <c r="C175" s="16">
        <f t="shared" ca="1" si="15"/>
        <v>0.37566511988922091</v>
      </c>
      <c r="D175" s="16">
        <f t="shared" ref="C175:M198" ca="1" si="16">RAND()</f>
        <v>6.4994845718688965E-2</v>
      </c>
      <c r="E175" s="16">
        <f t="shared" ca="1" si="16"/>
        <v>0.82264506206017951</v>
      </c>
      <c r="F175" s="16">
        <f t="shared" ca="1" si="16"/>
        <v>0.22795431746432271</v>
      </c>
      <c r="G175" s="16">
        <f t="shared" ca="1" si="16"/>
        <v>6.3473642479302983E-2</v>
      </c>
      <c r="H175" s="16">
        <f t="shared" ca="1" si="16"/>
        <v>0.57615220274179757</v>
      </c>
      <c r="I175" s="16">
        <f t="shared" ca="1" si="16"/>
        <v>0.13568538873849545</v>
      </c>
      <c r="J175" s="16">
        <f t="shared" ca="1" si="16"/>
        <v>0.5675327975757416</v>
      </c>
      <c r="K175" s="16">
        <f t="shared" ca="1" si="16"/>
        <v>0.10929035912294804</v>
      </c>
      <c r="L175" s="16">
        <f t="shared" ca="1" si="16"/>
        <v>0.43957175180835095</v>
      </c>
      <c r="M175" s="16">
        <f t="shared" ca="1" si="16"/>
        <v>0.11646914909924866</v>
      </c>
      <c r="N175" s="16">
        <f t="shared" ca="1" si="14"/>
        <v>-2.1863989641014294</v>
      </c>
    </row>
    <row r="176" spans="1:14" x14ac:dyDescent="0.25">
      <c r="A176" s="1">
        <v>172</v>
      </c>
      <c r="B176" s="89">
        <f t="shared" ca="1" si="12"/>
        <v>2.5271240462332312E-4</v>
      </c>
      <c r="C176" s="16">
        <f t="shared" ca="1" si="16"/>
        <v>0.39934866117580226</v>
      </c>
      <c r="D176" s="16">
        <f t="shared" ca="1" si="16"/>
        <v>0.99856228245856171</v>
      </c>
      <c r="E176" s="16">
        <f t="shared" ca="1" si="16"/>
        <v>0.10496998086624409</v>
      </c>
      <c r="F176" s="16">
        <f t="shared" ca="1" si="16"/>
        <v>0.14989622256344393</v>
      </c>
      <c r="G176" s="16">
        <f t="shared" ca="1" si="16"/>
        <v>0.79526072290462502</v>
      </c>
      <c r="H176" s="16">
        <f t="shared" ca="1" si="16"/>
        <v>0.815903457252664</v>
      </c>
      <c r="I176" s="16">
        <f t="shared" ca="1" si="16"/>
        <v>0.36115532834168784</v>
      </c>
      <c r="J176" s="16">
        <f t="shared" ca="1" si="16"/>
        <v>0.67786710263737682</v>
      </c>
      <c r="K176" s="16">
        <f t="shared" ca="1" si="16"/>
        <v>0.96635581326341191</v>
      </c>
      <c r="L176" s="16">
        <f t="shared" ca="1" si="16"/>
        <v>0.44931529511325186</v>
      </c>
      <c r="M176" s="16">
        <f t="shared" ca="1" si="16"/>
        <v>0.79837967652147457</v>
      </c>
      <c r="N176" s="16">
        <f t="shared" ca="1" si="14"/>
        <v>0.51726725550316743</v>
      </c>
    </row>
    <row r="177" spans="1:14" x14ac:dyDescent="0.25">
      <c r="A177" s="1">
        <v>173</v>
      </c>
      <c r="B177" s="89">
        <f t="shared" ca="1" si="12"/>
        <v>7.5175736251314018E-2</v>
      </c>
      <c r="C177" s="16">
        <f t="shared" ca="1" si="16"/>
        <v>0.85524109570300655</v>
      </c>
      <c r="D177" s="16">
        <f t="shared" ca="1" si="16"/>
        <v>0.21399927852940248</v>
      </c>
      <c r="E177" s="16">
        <f t="shared" ca="1" si="16"/>
        <v>2.8978557036889563E-2</v>
      </c>
      <c r="F177" s="16">
        <f t="shared" ca="1" si="16"/>
        <v>0.55092835692827746</v>
      </c>
      <c r="G177" s="16">
        <f t="shared" ca="1" si="16"/>
        <v>0.10023147269448118</v>
      </c>
      <c r="H177" s="16">
        <f t="shared" ca="1" si="16"/>
        <v>0.77204888917972891</v>
      </c>
      <c r="I177" s="16">
        <f t="shared" ca="1" si="16"/>
        <v>0.4020089113858013</v>
      </c>
      <c r="J177" s="16">
        <f t="shared" ca="1" si="16"/>
        <v>0.87690867679204521</v>
      </c>
      <c r="K177" s="16">
        <f t="shared" ca="1" si="16"/>
        <v>0.46720730723202253</v>
      </c>
      <c r="L177" s="16">
        <f t="shared" ca="1" si="16"/>
        <v>0.11726480966168817</v>
      </c>
      <c r="M177" s="16">
        <f t="shared" ca="1" si="16"/>
        <v>0.44581258751027097</v>
      </c>
      <c r="N177" s="16">
        <f t="shared" ca="1" si="14"/>
        <v>-1.0941943210950713</v>
      </c>
    </row>
    <row r="178" spans="1:14" x14ac:dyDescent="0.25">
      <c r="A178" s="1">
        <v>174</v>
      </c>
      <c r="B178" s="89">
        <f t="shared" ca="1" si="12"/>
        <v>0.57649944915322071</v>
      </c>
      <c r="C178" s="16">
        <f t="shared" ca="1" si="16"/>
        <v>0.17418001324454191</v>
      </c>
      <c r="D178" s="16">
        <f t="shared" ca="1" si="16"/>
        <v>0.59422158537611269</v>
      </c>
      <c r="E178" s="16">
        <f t="shared" ca="1" si="16"/>
        <v>0.6032860378047028</v>
      </c>
      <c r="F178" s="16">
        <f t="shared" ca="1" si="16"/>
        <v>0.74565788173556014</v>
      </c>
      <c r="G178" s="16">
        <f t="shared" ca="1" si="16"/>
        <v>3.2116827596165298E-2</v>
      </c>
      <c r="H178" s="16">
        <f t="shared" ca="1" si="16"/>
        <v>0.64621324161093352</v>
      </c>
      <c r="I178" s="16">
        <f t="shared" ca="1" si="16"/>
        <v>0.88714879532092772</v>
      </c>
      <c r="J178" s="16">
        <f t="shared" ca="1" si="16"/>
        <v>0.19206278977599711</v>
      </c>
      <c r="K178" s="16">
        <f t="shared" ca="1" si="16"/>
        <v>0.89597106286558037</v>
      </c>
      <c r="L178" s="16">
        <f t="shared" ca="1" si="16"/>
        <v>0.71622661593777215</v>
      </c>
      <c r="M178" s="16">
        <f t="shared" ca="1" si="16"/>
        <v>0.71419425233535427</v>
      </c>
      <c r="N178" s="16">
        <f t="shared" ca="1" si="14"/>
        <v>0.77777855275686836</v>
      </c>
    </row>
    <row r="179" spans="1:14" x14ac:dyDescent="0.25">
      <c r="A179" s="1">
        <v>175</v>
      </c>
      <c r="B179" s="89">
        <f t="shared" ca="1" si="12"/>
        <v>0.53904991739881136</v>
      </c>
      <c r="C179" s="16">
        <f t="shared" ca="1" si="16"/>
        <v>0.6210772694097022</v>
      </c>
      <c r="D179" s="16">
        <f t="shared" ca="1" si="16"/>
        <v>0.70225871428663533</v>
      </c>
      <c r="E179" s="16">
        <f t="shared" ca="1" si="16"/>
        <v>0.4518024971436212</v>
      </c>
      <c r="F179" s="16">
        <f t="shared" ca="1" si="16"/>
        <v>0.59854645240913351</v>
      </c>
      <c r="G179" s="16">
        <f t="shared" ca="1" si="16"/>
        <v>0.11976610683979616</v>
      </c>
      <c r="H179" s="16">
        <f t="shared" ca="1" si="16"/>
        <v>0.82865640292367282</v>
      </c>
      <c r="I179" s="16">
        <f t="shared" ca="1" si="16"/>
        <v>0.15286534709287125</v>
      </c>
      <c r="J179" s="16">
        <f t="shared" ca="1" si="16"/>
        <v>7.6348388780306031E-2</v>
      </c>
      <c r="K179" s="16">
        <f t="shared" ca="1" si="16"/>
        <v>0.9730283355757684</v>
      </c>
      <c r="L179" s="16">
        <f t="shared" ca="1" si="16"/>
        <v>0.95188161493550294</v>
      </c>
      <c r="M179" s="16">
        <f t="shared" ca="1" si="16"/>
        <v>0.9930331837152343</v>
      </c>
      <c r="N179" s="16">
        <f t="shared" ca="1" si="14"/>
        <v>1.0083142305110551</v>
      </c>
    </row>
    <row r="180" spans="1:14" x14ac:dyDescent="0.25">
      <c r="A180" s="1">
        <v>176</v>
      </c>
      <c r="B180" s="89">
        <f t="shared" ca="1" si="12"/>
        <v>3.577532088855806E-2</v>
      </c>
      <c r="C180" s="16">
        <f t="shared" ca="1" si="16"/>
        <v>0.66150332707647996</v>
      </c>
      <c r="D180" s="16">
        <f t="shared" ca="1" si="16"/>
        <v>0.34273148663372677</v>
      </c>
      <c r="E180" s="16">
        <f t="shared" ca="1" si="16"/>
        <v>0.50368243443233585</v>
      </c>
      <c r="F180" s="16">
        <f t="shared" ca="1" si="16"/>
        <v>1.1483769545429956E-2</v>
      </c>
      <c r="G180" s="16">
        <f t="shared" ca="1" si="16"/>
        <v>0.221038240826396</v>
      </c>
      <c r="H180" s="16">
        <f t="shared" ca="1" si="16"/>
        <v>0.5420953870420655</v>
      </c>
      <c r="I180" s="16">
        <f t="shared" ca="1" si="16"/>
        <v>0.56664616137716672</v>
      </c>
      <c r="J180" s="16">
        <f t="shared" ca="1" si="16"/>
        <v>0.64974036860312523</v>
      </c>
      <c r="K180" s="16">
        <f t="shared" ca="1" si="16"/>
        <v>2.5640746722568997E-2</v>
      </c>
      <c r="L180" s="16">
        <f t="shared" ca="1" si="16"/>
        <v>4.6392672318862571E-2</v>
      </c>
      <c r="M180" s="16">
        <f t="shared" ca="1" si="16"/>
        <v>0.65805517452184792</v>
      </c>
      <c r="N180" s="16">
        <f t="shared" ca="1" si="14"/>
        <v>-1.7352149100114369</v>
      </c>
    </row>
    <row r="181" spans="1:14" x14ac:dyDescent="0.25">
      <c r="A181" s="1">
        <v>177</v>
      </c>
      <c r="B181" s="89">
        <f t="shared" ca="1" si="12"/>
        <v>0.32620696191021548</v>
      </c>
      <c r="C181" s="16">
        <f t="shared" ca="1" si="16"/>
        <v>0.32624928870333081</v>
      </c>
      <c r="D181" s="16">
        <f t="shared" ca="1" si="16"/>
        <v>0.36251577180955052</v>
      </c>
      <c r="E181" s="16">
        <f t="shared" ca="1" si="16"/>
        <v>5.6563640787201663E-2</v>
      </c>
      <c r="F181" s="16">
        <f t="shared" ca="1" si="16"/>
        <v>0.20290934875630451</v>
      </c>
      <c r="G181" s="16">
        <f t="shared" ca="1" si="16"/>
        <v>0.71454367322354961</v>
      </c>
      <c r="H181" s="16">
        <f t="shared" ca="1" si="16"/>
        <v>0.3649295465856055</v>
      </c>
      <c r="I181" s="16">
        <f t="shared" ca="1" si="16"/>
        <v>0.28883269963536795</v>
      </c>
      <c r="J181" s="16">
        <f t="shared" ca="1" si="16"/>
        <v>0.81195120824086509</v>
      </c>
      <c r="K181" s="16">
        <f t="shared" ca="1" si="16"/>
        <v>1.2066859020455456E-2</v>
      </c>
      <c r="L181" s="16">
        <f t="shared" ca="1" si="16"/>
        <v>0.57400891081548444</v>
      </c>
      <c r="M181" s="16">
        <f t="shared" ca="1" si="16"/>
        <v>0.62541313389045528</v>
      </c>
      <c r="N181" s="16">
        <f t="shared" ca="1" si="14"/>
        <v>-1.3338089566216143</v>
      </c>
    </row>
    <row r="182" spans="1:14" x14ac:dyDescent="0.25">
      <c r="A182" s="1">
        <v>178</v>
      </c>
      <c r="B182" s="89">
        <f t="shared" ca="1" si="12"/>
        <v>0.46256732482639906</v>
      </c>
      <c r="C182" s="16">
        <f t="shared" ca="1" si="16"/>
        <v>0.45503973191253844</v>
      </c>
      <c r="D182" s="16">
        <f t="shared" ca="1" si="16"/>
        <v>0.27216602572622006</v>
      </c>
      <c r="E182" s="16">
        <f t="shared" ca="1" si="16"/>
        <v>0.3374522281518092</v>
      </c>
      <c r="F182" s="16">
        <f t="shared" ca="1" si="16"/>
        <v>0.24707257109983605</v>
      </c>
      <c r="G182" s="16">
        <f t="shared" ca="1" si="16"/>
        <v>0.65306344172983566</v>
      </c>
      <c r="H182" s="16">
        <f t="shared" ca="1" si="16"/>
        <v>0.79544303265296024</v>
      </c>
      <c r="I182" s="16">
        <f t="shared" ca="1" si="16"/>
        <v>0.65557110529365348</v>
      </c>
      <c r="J182" s="16">
        <f t="shared" ca="1" si="16"/>
        <v>0.78365328145895963</v>
      </c>
      <c r="K182" s="16">
        <f t="shared" ca="1" si="16"/>
        <v>0.31762849091766909</v>
      </c>
      <c r="L182" s="16">
        <f t="shared" ca="1" si="16"/>
        <v>0.21490509117960332</v>
      </c>
      <c r="M182" s="16">
        <f t="shared" ca="1" si="16"/>
        <v>0.39776482979956418</v>
      </c>
      <c r="N182" s="16">
        <f t="shared" ca="1" si="14"/>
        <v>-0.40767284525095171</v>
      </c>
    </row>
    <row r="183" spans="1:14" x14ac:dyDescent="0.25">
      <c r="A183" s="1">
        <v>179</v>
      </c>
      <c r="B183" s="89">
        <f t="shared" ca="1" si="12"/>
        <v>0.40312102839886144</v>
      </c>
      <c r="C183" s="16">
        <f t="shared" ca="1" si="16"/>
        <v>0.57563885018164873</v>
      </c>
      <c r="D183" s="16">
        <f t="shared" ca="1" si="16"/>
        <v>0.87404314975982511</v>
      </c>
      <c r="E183" s="16">
        <f t="shared" ca="1" si="16"/>
        <v>0.10973717420840623</v>
      </c>
      <c r="F183" s="16">
        <f t="shared" ca="1" si="16"/>
        <v>0.82985780189607838</v>
      </c>
      <c r="G183" s="16">
        <f t="shared" ca="1" si="16"/>
        <v>0.27877389585436907</v>
      </c>
      <c r="H183" s="16">
        <f t="shared" ca="1" si="16"/>
        <v>0.94765196418035214</v>
      </c>
      <c r="I183" s="16">
        <f t="shared" ca="1" si="16"/>
        <v>0.7875549164474982</v>
      </c>
      <c r="J183" s="16">
        <f t="shared" ca="1" si="16"/>
        <v>0.99672906690770835</v>
      </c>
      <c r="K183" s="16">
        <f t="shared" ca="1" si="16"/>
        <v>2.0942523125115908E-3</v>
      </c>
      <c r="L183" s="16">
        <f t="shared" ca="1" si="16"/>
        <v>0.72567346442837888</v>
      </c>
      <c r="M183" s="16">
        <f t="shared" ca="1" si="16"/>
        <v>0.61891159273798069</v>
      </c>
      <c r="N183" s="16">
        <f t="shared" ca="1" si="14"/>
        <v>1.1497871573136198</v>
      </c>
    </row>
    <row r="184" spans="1:14" x14ac:dyDescent="0.25">
      <c r="A184" s="1">
        <v>180</v>
      </c>
      <c r="B184" s="89">
        <f t="shared" ca="1" si="12"/>
        <v>0.7301499986387312</v>
      </c>
      <c r="C184" s="16">
        <f t="shared" ca="1" si="16"/>
        <v>0.36784214243224345</v>
      </c>
      <c r="D184" s="16">
        <f t="shared" ca="1" si="16"/>
        <v>9.8562314390820083E-2</v>
      </c>
      <c r="E184" s="16">
        <f t="shared" ca="1" si="16"/>
        <v>0.68280869505420472</v>
      </c>
      <c r="F184" s="16">
        <f t="shared" ca="1" si="16"/>
        <v>0.67168385011570941</v>
      </c>
      <c r="G184" s="16">
        <f t="shared" ca="1" si="16"/>
        <v>0.38201133371891716</v>
      </c>
      <c r="H184" s="16">
        <f t="shared" ca="1" si="16"/>
        <v>7.7948175599056091E-2</v>
      </c>
      <c r="I184" s="16">
        <f t="shared" ca="1" si="16"/>
        <v>0.2229083380868111</v>
      </c>
      <c r="J184" s="16">
        <f t="shared" ca="1" si="16"/>
        <v>0.73928712698722643</v>
      </c>
      <c r="K184" s="16">
        <f t="shared" ca="1" si="16"/>
        <v>3.1691028974650814E-2</v>
      </c>
      <c r="L184" s="16">
        <f t="shared" ca="1" si="16"/>
        <v>0.98514630636384959</v>
      </c>
      <c r="M184" s="16">
        <f t="shared" ca="1" si="16"/>
        <v>0.62857536690167015</v>
      </c>
      <c r="N184" s="16">
        <f t="shared" ca="1" si="14"/>
        <v>-0.3813853227361097</v>
      </c>
    </row>
    <row r="185" spans="1:14" x14ac:dyDescent="0.25">
      <c r="A185" s="1">
        <v>181</v>
      </c>
      <c r="B185" s="89">
        <f t="shared" ca="1" si="12"/>
        <v>0.12099299402956321</v>
      </c>
      <c r="C185" s="16">
        <f t="shared" ca="1" si="16"/>
        <v>0.29701690367986522</v>
      </c>
      <c r="D185" s="16">
        <f t="shared" ca="1" si="16"/>
        <v>0.2809561086076644</v>
      </c>
      <c r="E185" s="16">
        <f t="shared" ca="1" si="16"/>
        <v>0.60813715610830088</v>
      </c>
      <c r="F185" s="16">
        <f t="shared" ca="1" si="16"/>
        <v>0.99631363606927925</v>
      </c>
      <c r="G185" s="16">
        <f t="shared" ca="1" si="16"/>
        <v>0.23676992875675529</v>
      </c>
      <c r="H185" s="16">
        <f t="shared" ca="1" si="16"/>
        <v>0.76726174397901892</v>
      </c>
      <c r="I185" s="16">
        <f t="shared" ca="1" si="16"/>
        <v>3.2838377783466655E-2</v>
      </c>
      <c r="J185" s="16">
        <f t="shared" ca="1" si="16"/>
        <v>0.15877254975233945</v>
      </c>
      <c r="K185" s="16">
        <f t="shared" ca="1" si="16"/>
        <v>0.76821160897323648</v>
      </c>
      <c r="L185" s="16">
        <f t="shared" ca="1" si="16"/>
        <v>0.1117390489187986</v>
      </c>
      <c r="M185" s="16">
        <f t="shared" ca="1" si="16"/>
        <v>0.78416418864762194</v>
      </c>
      <c r="N185" s="16">
        <f t="shared" ca="1" si="14"/>
        <v>-0.8368257546940896</v>
      </c>
    </row>
    <row r="186" spans="1:14" x14ac:dyDescent="0.25">
      <c r="A186" s="1">
        <v>182</v>
      </c>
      <c r="B186" s="89">
        <f t="shared" ca="1" si="12"/>
        <v>0.54273379954052081</v>
      </c>
      <c r="C186" s="16">
        <f t="shared" ca="1" si="16"/>
        <v>0.45238486090411301</v>
      </c>
      <c r="D186" s="16">
        <f t="shared" ca="1" si="16"/>
        <v>0.97902423587822318</v>
      </c>
      <c r="E186" s="16">
        <f t="shared" ca="1" si="16"/>
        <v>0.34437690118694064</v>
      </c>
      <c r="F186" s="16">
        <f t="shared" ca="1" si="16"/>
        <v>9.6558315139001483E-2</v>
      </c>
      <c r="G186" s="16">
        <f t="shared" ca="1" si="16"/>
        <v>0.49958715954575306</v>
      </c>
      <c r="H186" s="16">
        <f t="shared" ca="1" si="16"/>
        <v>0.11459367856541325</v>
      </c>
      <c r="I186" s="16">
        <f t="shared" ca="1" si="16"/>
        <v>0.81804214437862077</v>
      </c>
      <c r="J186" s="16">
        <f t="shared" ca="1" si="16"/>
        <v>2.5859612008213961E-2</v>
      </c>
      <c r="K186" s="16">
        <f t="shared" ca="1" si="16"/>
        <v>0.60826078615353896</v>
      </c>
      <c r="L186" s="16">
        <f t="shared" ca="1" si="16"/>
        <v>0.80038669533925744</v>
      </c>
      <c r="M186" s="16">
        <f t="shared" ca="1" si="16"/>
        <v>0.88010993656463732</v>
      </c>
      <c r="N186" s="16">
        <f t="shared" ca="1" si="14"/>
        <v>0.16191812520423454</v>
      </c>
    </row>
    <row r="187" spans="1:14" x14ac:dyDescent="0.25">
      <c r="A187" s="1">
        <v>183</v>
      </c>
      <c r="B187" s="89">
        <f t="shared" ca="1" si="12"/>
        <v>0.12633365154113052</v>
      </c>
      <c r="C187" s="16">
        <f t="shared" ca="1" si="16"/>
        <v>7.4464577834369883E-2</v>
      </c>
      <c r="D187" s="16">
        <f t="shared" ca="1" si="16"/>
        <v>0.96120193736974824</v>
      </c>
      <c r="E187" s="16">
        <f t="shared" ca="1" si="16"/>
        <v>0.92272249789820904</v>
      </c>
      <c r="F187" s="16">
        <f t="shared" ca="1" si="16"/>
        <v>6.3492499087923981E-2</v>
      </c>
      <c r="G187" s="16">
        <f t="shared" ca="1" si="16"/>
        <v>0.38381488890341653</v>
      </c>
      <c r="H187" s="16">
        <f t="shared" ca="1" si="16"/>
        <v>0.82009703966507386</v>
      </c>
      <c r="I187" s="16">
        <f t="shared" ca="1" si="16"/>
        <v>0.88663525422538836</v>
      </c>
      <c r="J187" s="16">
        <f t="shared" ca="1" si="16"/>
        <v>0.55014520859147231</v>
      </c>
      <c r="K187" s="16">
        <f t="shared" ca="1" si="16"/>
        <v>0.97877603224358001</v>
      </c>
      <c r="L187" s="16">
        <f t="shared" ca="1" si="16"/>
        <v>4.9724586834423046E-2</v>
      </c>
      <c r="M187" s="16">
        <f t="shared" ca="1" si="16"/>
        <v>0.53842855285596547</v>
      </c>
      <c r="N187" s="16">
        <f t="shared" ca="1" si="14"/>
        <v>0.35583672705070235</v>
      </c>
    </row>
    <row r="188" spans="1:14" x14ac:dyDescent="0.25">
      <c r="A188" s="1">
        <v>184</v>
      </c>
      <c r="B188" s="89">
        <f t="shared" ref="B188:B204" ca="1" si="17">RAND()</f>
        <v>0.57190636585459598</v>
      </c>
      <c r="C188" s="16">
        <f t="shared" ca="1" si="16"/>
        <v>0.12346354812924631</v>
      </c>
      <c r="D188" s="16">
        <f t="shared" ca="1" si="16"/>
        <v>0.89251063221246729</v>
      </c>
      <c r="E188" s="16">
        <f t="shared" ca="1" si="16"/>
        <v>0.15448988534629349</v>
      </c>
      <c r="F188" s="16">
        <f t="shared" ca="1" si="16"/>
        <v>0.76162874558779869</v>
      </c>
      <c r="G188" s="16">
        <f t="shared" ca="1" si="16"/>
        <v>0.61549760949005061</v>
      </c>
      <c r="H188" s="16">
        <f t="shared" ca="1" si="16"/>
        <v>0.97725869657492281</v>
      </c>
      <c r="I188" s="16">
        <f t="shared" ca="1" si="16"/>
        <v>0.88181386948929585</v>
      </c>
      <c r="J188" s="16">
        <f t="shared" ca="1" si="16"/>
        <v>0.89741446052545271</v>
      </c>
      <c r="K188" s="16">
        <f t="shared" ca="1" si="16"/>
        <v>0.9735064581903784</v>
      </c>
      <c r="L188" s="16">
        <f t="shared" ca="1" si="16"/>
        <v>0.19728253624555858</v>
      </c>
      <c r="M188" s="16">
        <f t="shared" ca="1" si="16"/>
        <v>0.66487911192424687</v>
      </c>
      <c r="N188" s="16">
        <f t="shared" ca="1" si="14"/>
        <v>1.7116519195703077</v>
      </c>
    </row>
    <row r="189" spans="1:14" x14ac:dyDescent="0.25">
      <c r="A189" s="1">
        <v>185</v>
      </c>
      <c r="B189" s="89">
        <f t="shared" ca="1" si="17"/>
        <v>0.55101398171103666</v>
      </c>
      <c r="C189" s="16">
        <f t="shared" ca="1" si="16"/>
        <v>0.23652655453696525</v>
      </c>
      <c r="D189" s="16">
        <f t="shared" ca="1" si="16"/>
        <v>0.46392787262802704</v>
      </c>
      <c r="E189" s="16">
        <f t="shared" ca="1" si="16"/>
        <v>0.60503008526232338</v>
      </c>
      <c r="F189" s="16">
        <f t="shared" ca="1" si="16"/>
        <v>5.4801586178800266E-2</v>
      </c>
      <c r="G189" s="16">
        <f t="shared" ca="1" si="16"/>
        <v>0.2895250651177329</v>
      </c>
      <c r="H189" s="16">
        <f t="shared" ca="1" si="16"/>
        <v>0.16361055183797624</v>
      </c>
      <c r="I189" s="16">
        <f t="shared" ca="1" si="16"/>
        <v>0.19169757346811545</v>
      </c>
      <c r="J189" s="16">
        <f t="shared" ca="1" si="16"/>
        <v>0.23037747840871481</v>
      </c>
      <c r="K189" s="16">
        <f t="shared" ca="1" si="16"/>
        <v>0.91204700928415705</v>
      </c>
      <c r="L189" s="16">
        <f t="shared" ca="1" si="16"/>
        <v>7.1127402468768364E-2</v>
      </c>
      <c r="M189" s="16">
        <f t="shared" ca="1" si="16"/>
        <v>0.19273929593772954</v>
      </c>
      <c r="N189" s="16">
        <f t="shared" ca="1" si="14"/>
        <v>-2.0375755431596532</v>
      </c>
    </row>
    <row r="190" spans="1:14" x14ac:dyDescent="0.25">
      <c r="A190" s="1">
        <v>186</v>
      </c>
      <c r="B190" s="89">
        <f t="shared" ca="1" si="17"/>
        <v>0.691723110888258</v>
      </c>
      <c r="C190" s="16">
        <f t="shared" ca="1" si="16"/>
        <v>0.8356196664913097</v>
      </c>
      <c r="D190" s="16">
        <f t="shared" ca="1" si="16"/>
        <v>0.47553199588596817</v>
      </c>
      <c r="E190" s="16">
        <f t="shared" ca="1" si="16"/>
        <v>0.22057439173657623</v>
      </c>
      <c r="F190" s="16">
        <f t="shared" ca="1" si="16"/>
        <v>0.46819954614669224</v>
      </c>
      <c r="G190" s="16">
        <f t="shared" ca="1" si="16"/>
        <v>0.78240681223843722</v>
      </c>
      <c r="H190" s="16">
        <f t="shared" ca="1" si="16"/>
        <v>0.23600825162185213</v>
      </c>
      <c r="I190" s="16">
        <f t="shared" ca="1" si="16"/>
        <v>0.4627606615645129</v>
      </c>
      <c r="J190" s="16">
        <f t="shared" ca="1" si="16"/>
        <v>0.82416946266046265</v>
      </c>
      <c r="K190" s="16">
        <f t="shared" ca="1" si="16"/>
        <v>0.51360190799357508</v>
      </c>
      <c r="L190" s="16">
        <f t="shared" ca="1" si="16"/>
        <v>0.69782772111365909</v>
      </c>
      <c r="M190" s="16">
        <f t="shared" ca="1" si="16"/>
        <v>0.52597593847758384</v>
      </c>
      <c r="N190" s="16">
        <f t="shared" ca="1" si="14"/>
        <v>0.73439946681888646</v>
      </c>
    </row>
    <row r="191" spans="1:14" x14ac:dyDescent="0.25">
      <c r="A191" s="1">
        <v>187</v>
      </c>
      <c r="B191" s="89">
        <f t="shared" ca="1" si="17"/>
        <v>0.84497530050691649</v>
      </c>
      <c r="C191" s="16">
        <f t="shared" ca="1" si="16"/>
        <v>0.39079480380780618</v>
      </c>
      <c r="D191" s="16">
        <f t="shared" ca="1" si="16"/>
        <v>6.7590395953439297E-2</v>
      </c>
      <c r="E191" s="16">
        <f t="shared" ca="1" si="16"/>
        <v>0.42662789437565829</v>
      </c>
      <c r="F191" s="16">
        <f t="shared" ca="1" si="16"/>
        <v>0.76597499537026736</v>
      </c>
      <c r="G191" s="16">
        <f t="shared" ca="1" si="16"/>
        <v>0.78298022549629953</v>
      </c>
      <c r="H191" s="16">
        <f t="shared" ca="1" si="16"/>
        <v>0.46178934731312815</v>
      </c>
      <c r="I191" s="16">
        <f t="shared" ca="1" si="16"/>
        <v>0.25143102867123046</v>
      </c>
      <c r="J191" s="16">
        <f t="shared" ca="1" si="16"/>
        <v>0.87998210952414291</v>
      </c>
      <c r="K191" s="16">
        <f t="shared" ca="1" si="16"/>
        <v>0.3105819457228145</v>
      </c>
      <c r="L191" s="16">
        <f t="shared" ca="1" si="16"/>
        <v>3.0816711715731193E-2</v>
      </c>
      <c r="M191" s="16">
        <f t="shared" ca="1" si="16"/>
        <v>0.45640964019684482</v>
      </c>
      <c r="N191" s="16">
        <f t="shared" ca="1" si="14"/>
        <v>-0.33004560134572003</v>
      </c>
    </row>
    <row r="192" spans="1:14" x14ac:dyDescent="0.25">
      <c r="A192" s="1">
        <v>188</v>
      </c>
      <c r="B192" s="89">
        <f t="shared" ca="1" si="17"/>
        <v>0.44370169448987973</v>
      </c>
      <c r="C192" s="16">
        <f t="shared" ca="1" si="16"/>
        <v>0.93812420572053035</v>
      </c>
      <c r="D192" s="16">
        <f t="shared" ca="1" si="16"/>
        <v>0.6377297478649917</v>
      </c>
      <c r="E192" s="16">
        <f t="shared" ca="1" si="16"/>
        <v>0.1095252291920098</v>
      </c>
      <c r="F192" s="16">
        <f t="shared" ca="1" si="16"/>
        <v>0.27138390683184321</v>
      </c>
      <c r="G192" s="16">
        <f t="shared" ca="1" si="16"/>
        <v>0.12689526676653684</v>
      </c>
      <c r="H192" s="16">
        <f t="shared" ca="1" si="16"/>
        <v>3.8015571388606451E-2</v>
      </c>
      <c r="I192" s="16">
        <f t="shared" ca="1" si="16"/>
        <v>0.13193276205970872</v>
      </c>
      <c r="J192" s="16">
        <f t="shared" ca="1" si="16"/>
        <v>0.52523788264142168</v>
      </c>
      <c r="K192" s="16">
        <f t="shared" ca="1" si="16"/>
        <v>0.13090293732425085</v>
      </c>
      <c r="L192" s="16">
        <f t="shared" ca="1" si="16"/>
        <v>0.23004833809252645</v>
      </c>
      <c r="M192" s="16">
        <f t="shared" ca="1" si="16"/>
        <v>0.22514384520715836</v>
      </c>
      <c r="N192" s="16">
        <f t="shared" ca="1" si="14"/>
        <v>-2.1913586124205358</v>
      </c>
    </row>
    <row r="193" spans="1:14" x14ac:dyDescent="0.25">
      <c r="A193" s="1">
        <v>189</v>
      </c>
      <c r="B193" s="89">
        <f t="shared" ca="1" si="17"/>
        <v>0.98370273301551914</v>
      </c>
      <c r="C193" s="16">
        <f t="shared" ca="1" si="16"/>
        <v>0.63950052916838351</v>
      </c>
      <c r="D193" s="16">
        <f t="shared" ca="1" si="16"/>
        <v>0.96108146855805676</v>
      </c>
      <c r="E193" s="16">
        <f t="shared" ca="1" si="16"/>
        <v>1.6417742525411727E-2</v>
      </c>
      <c r="F193" s="16">
        <f t="shared" ca="1" si="16"/>
        <v>0.11548555007772876</v>
      </c>
      <c r="G193" s="16">
        <f t="shared" ca="1" si="16"/>
        <v>2.4377509209381754E-2</v>
      </c>
      <c r="H193" s="16">
        <f t="shared" ca="1" si="16"/>
        <v>0.11358871561215855</v>
      </c>
      <c r="I193" s="16">
        <f t="shared" ca="1" si="16"/>
        <v>4.4300711134244386E-2</v>
      </c>
      <c r="J193" s="16">
        <f t="shared" ca="1" si="16"/>
        <v>0.67224191283865109</v>
      </c>
      <c r="K193" s="16">
        <f t="shared" ca="1" si="16"/>
        <v>1.8076730548157283E-2</v>
      </c>
      <c r="L193" s="16">
        <f t="shared" ca="1" si="16"/>
        <v>0.60967765275105879</v>
      </c>
      <c r="M193" s="16">
        <f t="shared" ca="1" si="16"/>
        <v>0.82241622097828726</v>
      </c>
      <c r="N193" s="16">
        <f t="shared" ca="1" si="14"/>
        <v>-0.97913252358296177</v>
      </c>
    </row>
    <row r="194" spans="1:14" x14ac:dyDescent="0.25">
      <c r="A194" s="1">
        <v>190</v>
      </c>
      <c r="B194" s="89">
        <f t="shared" ca="1" si="17"/>
        <v>0.7747812804313009</v>
      </c>
      <c r="C194" s="16">
        <f t="shared" ca="1" si="16"/>
        <v>0.51462878554908065</v>
      </c>
      <c r="D194" s="16">
        <f t="shared" ca="1" si="16"/>
        <v>0.42497382570974518</v>
      </c>
      <c r="E194" s="16">
        <f t="shared" ca="1" si="16"/>
        <v>0.96734472637661828</v>
      </c>
      <c r="F194" s="16">
        <f t="shared" ca="1" si="16"/>
        <v>0.35860841212223771</v>
      </c>
      <c r="G194" s="16">
        <f t="shared" ca="1" si="16"/>
        <v>0.44536598790656456</v>
      </c>
      <c r="H194" s="16">
        <f t="shared" ca="1" si="16"/>
        <v>8.2156811930764184E-2</v>
      </c>
      <c r="I194" s="16">
        <f t="shared" ca="1" si="16"/>
        <v>0.81146502241781493</v>
      </c>
      <c r="J194" s="16">
        <f t="shared" ca="1" si="16"/>
        <v>0.81255540575166241</v>
      </c>
      <c r="K194" s="16">
        <f t="shared" ca="1" si="16"/>
        <v>0.40466639630373524</v>
      </c>
      <c r="L194" s="16">
        <f t="shared" ca="1" si="16"/>
        <v>0.58677675038925825</v>
      </c>
      <c r="M194" s="16">
        <f t="shared" ca="1" si="16"/>
        <v>0.1356500634628357</v>
      </c>
      <c r="N194" s="16">
        <f t="shared" ca="1" si="14"/>
        <v>0.31897346835161766</v>
      </c>
    </row>
    <row r="195" spans="1:14" x14ac:dyDescent="0.25">
      <c r="A195" s="1">
        <v>191</v>
      </c>
      <c r="B195" s="89">
        <f t="shared" ca="1" si="17"/>
        <v>0.3260228971018595</v>
      </c>
      <c r="C195" s="16">
        <f t="shared" ca="1" si="16"/>
        <v>0.21854198230513056</v>
      </c>
      <c r="D195" s="16">
        <f t="shared" ca="1" si="16"/>
        <v>0.71500528458495316</v>
      </c>
      <c r="E195" s="16">
        <f t="shared" ca="1" si="16"/>
        <v>0.33931254636504782</v>
      </c>
      <c r="F195" s="16">
        <f t="shared" ca="1" si="16"/>
        <v>0.78963288192738801</v>
      </c>
      <c r="G195" s="16">
        <f t="shared" ca="1" si="16"/>
        <v>0.60647489215959927</v>
      </c>
      <c r="H195" s="16">
        <f t="shared" ca="1" si="16"/>
        <v>0.87513724879571975</v>
      </c>
      <c r="I195" s="16">
        <f t="shared" ca="1" si="16"/>
        <v>0.26298500882213249</v>
      </c>
      <c r="J195" s="16">
        <f t="shared" ca="1" si="16"/>
        <v>0.39666367080808018</v>
      </c>
      <c r="K195" s="16">
        <f t="shared" ca="1" si="16"/>
        <v>0.37777498961007006</v>
      </c>
      <c r="L195" s="16">
        <f t="shared" ca="1" si="16"/>
        <v>0.92827292293497132</v>
      </c>
      <c r="M195" s="16">
        <f t="shared" ca="1" si="16"/>
        <v>0.76120010177472042</v>
      </c>
      <c r="N195" s="16">
        <f t="shared" ca="1" si="14"/>
        <v>0.59702442718967319</v>
      </c>
    </row>
    <row r="196" spans="1:14" x14ac:dyDescent="0.25">
      <c r="A196" s="1">
        <v>192</v>
      </c>
      <c r="B196" s="89">
        <f t="shared" ca="1" si="17"/>
        <v>0.13162365863908521</v>
      </c>
      <c r="C196" s="16">
        <f t="shared" ca="1" si="16"/>
        <v>0.39603077600054948</v>
      </c>
      <c r="D196" s="16">
        <f t="shared" ca="1" si="16"/>
        <v>0.16791481289288712</v>
      </c>
      <c r="E196" s="16">
        <f t="shared" ca="1" si="16"/>
        <v>0.69534590955969688</v>
      </c>
      <c r="F196" s="16">
        <f t="shared" ca="1" si="16"/>
        <v>0.68084080781163081</v>
      </c>
      <c r="G196" s="16">
        <f t="shared" ca="1" si="16"/>
        <v>1.4391204258889179E-2</v>
      </c>
      <c r="H196" s="16">
        <f t="shared" ca="1" si="16"/>
        <v>0.77355608968472933</v>
      </c>
      <c r="I196" s="16">
        <f t="shared" ca="1" si="16"/>
        <v>0.93413005296939611</v>
      </c>
      <c r="J196" s="16">
        <f t="shared" ca="1" si="16"/>
        <v>0.44029737087186172</v>
      </c>
      <c r="K196" s="16">
        <f t="shared" ca="1" si="16"/>
        <v>0.60746275126572769</v>
      </c>
      <c r="L196" s="16">
        <f t="shared" ca="1" si="16"/>
        <v>0.51967386478271038</v>
      </c>
      <c r="M196" s="16">
        <f t="shared" ca="1" si="16"/>
        <v>0.77235166916803</v>
      </c>
      <c r="N196" s="16">
        <f t="shared" ca="1" si="14"/>
        <v>0.13361896790519445</v>
      </c>
    </row>
    <row r="197" spans="1:14" x14ac:dyDescent="0.25">
      <c r="A197" s="1">
        <v>193</v>
      </c>
      <c r="B197" s="89">
        <f t="shared" ca="1" si="17"/>
        <v>0.74783388713821197</v>
      </c>
      <c r="C197" s="16">
        <f t="shared" ca="1" si="16"/>
        <v>0.99268933454550112</v>
      </c>
      <c r="D197" s="16">
        <f t="shared" ca="1" si="16"/>
        <v>0.53969197853244155</v>
      </c>
      <c r="E197" s="16">
        <f t="shared" ca="1" si="16"/>
        <v>0.10931839279759181</v>
      </c>
      <c r="F197" s="16">
        <f t="shared" ca="1" si="16"/>
        <v>0.48872378820422402</v>
      </c>
      <c r="G197" s="16">
        <f t="shared" ca="1" si="16"/>
        <v>1.5969995553839045E-2</v>
      </c>
      <c r="H197" s="16">
        <f t="shared" ca="1" si="16"/>
        <v>0.87121037099449394</v>
      </c>
      <c r="I197" s="16">
        <f t="shared" ca="1" si="16"/>
        <v>0.48506244724315495</v>
      </c>
      <c r="J197" s="16">
        <f t="shared" ca="1" si="16"/>
        <v>0.98814312505712953</v>
      </c>
      <c r="K197" s="16">
        <f t="shared" ca="1" si="16"/>
        <v>0.29764307539717538</v>
      </c>
      <c r="L197" s="16">
        <f t="shared" ca="1" si="16"/>
        <v>0.97039335610112853</v>
      </c>
      <c r="M197" s="16">
        <f t="shared" ca="1" si="16"/>
        <v>0.30689704676191243</v>
      </c>
      <c r="N197" s="16">
        <f t="shared" ca="1" si="14"/>
        <v>0.81357679832680496</v>
      </c>
    </row>
    <row r="198" spans="1:14" x14ac:dyDescent="0.25">
      <c r="A198" s="1">
        <v>194</v>
      </c>
      <c r="B198" s="91">
        <f t="shared" ca="1" si="17"/>
        <v>0.93037989059486192</v>
      </c>
      <c r="C198" s="92">
        <f t="shared" ca="1" si="16"/>
        <v>0.33159828880324849</v>
      </c>
      <c r="D198" s="92">
        <f t="shared" ca="1" si="16"/>
        <v>0.9861338444892217</v>
      </c>
      <c r="E198" s="92">
        <f t="shared" ca="1" si="16"/>
        <v>0.99377741378592865</v>
      </c>
      <c r="F198" s="92">
        <f t="shared" ref="C198:M204" ca="1" si="18">RAND()</f>
        <v>0.24115948173623081</v>
      </c>
      <c r="G198" s="92">
        <f t="shared" ca="1" si="18"/>
        <v>0.86390706678395268</v>
      </c>
      <c r="H198" s="92">
        <f t="shared" ca="1" si="18"/>
        <v>0.62859760492024352</v>
      </c>
      <c r="I198" s="92">
        <f t="shared" ca="1" si="18"/>
        <v>0.66484948544517686</v>
      </c>
      <c r="J198" s="92">
        <f t="shared" ca="1" si="18"/>
        <v>0.53362124938190603</v>
      </c>
      <c r="K198" s="92">
        <f t="shared" ca="1" si="18"/>
        <v>0.81510127992574188</v>
      </c>
      <c r="L198" s="92">
        <f t="shared" ca="1" si="18"/>
        <v>0.44791743831717923</v>
      </c>
      <c r="M198" s="92">
        <f t="shared" ca="1" si="18"/>
        <v>0.63483545308767719</v>
      </c>
      <c r="N198" s="92">
        <f t="shared" ref="N198:N204" ca="1" si="19">SUM(B198:M198)-6</f>
        <v>2.0718784972713689</v>
      </c>
    </row>
    <row r="199" spans="1:14" x14ac:dyDescent="0.25">
      <c r="A199" s="1">
        <v>195</v>
      </c>
      <c r="B199" s="91">
        <f t="shared" ca="1" si="17"/>
        <v>0.91640880950295878</v>
      </c>
      <c r="C199" s="92">
        <f t="shared" ca="1" si="18"/>
        <v>0.70847277774599737</v>
      </c>
      <c r="D199" s="92">
        <f t="shared" ca="1" si="18"/>
        <v>0.19044408235193722</v>
      </c>
      <c r="E199" s="92">
        <f t="shared" ca="1" si="18"/>
        <v>0.91692125757741982</v>
      </c>
      <c r="F199" s="92">
        <f t="shared" ca="1" si="18"/>
        <v>0.64320623715976999</v>
      </c>
      <c r="G199" s="92">
        <f t="shared" ca="1" si="18"/>
        <v>0.93095416864182023</v>
      </c>
      <c r="H199" s="92">
        <f t="shared" ca="1" si="18"/>
        <v>0.25507166073090715</v>
      </c>
      <c r="I199" s="92">
        <f t="shared" ca="1" si="18"/>
        <v>0.34420341540950306</v>
      </c>
      <c r="J199" s="92">
        <f t="shared" ca="1" si="18"/>
        <v>0.21026275476455714</v>
      </c>
      <c r="K199" s="92">
        <f t="shared" ca="1" si="18"/>
        <v>0.95595185100953062</v>
      </c>
      <c r="L199" s="92">
        <f t="shared" ca="1" si="18"/>
        <v>0.80089673525603378</v>
      </c>
      <c r="M199" s="92">
        <f t="shared" ca="1" si="18"/>
        <v>0.24723581969862785</v>
      </c>
      <c r="N199" s="92">
        <f t="shared" ca="1" si="19"/>
        <v>1.1200295698490619</v>
      </c>
    </row>
    <row r="200" spans="1:14" x14ac:dyDescent="0.25">
      <c r="A200" s="1">
        <v>196</v>
      </c>
      <c r="B200" s="91">
        <f t="shared" ca="1" si="17"/>
        <v>0.51287342210472842</v>
      </c>
      <c r="C200" s="92">
        <f t="shared" ca="1" si="18"/>
        <v>0.88742850289957154</v>
      </c>
      <c r="D200" s="92">
        <f t="shared" ca="1" si="18"/>
        <v>0.3650593706982691</v>
      </c>
      <c r="E200" s="92">
        <f t="shared" ca="1" si="18"/>
        <v>0.94754381217233985</v>
      </c>
      <c r="F200" s="92">
        <f t="shared" ca="1" si="18"/>
        <v>0.90565912246708058</v>
      </c>
      <c r="G200" s="92">
        <f t="shared" ca="1" si="18"/>
        <v>0.56981301273726459</v>
      </c>
      <c r="H200" s="92">
        <f t="shared" ca="1" si="18"/>
        <v>0.42647216661151999</v>
      </c>
      <c r="I200" s="92">
        <f t="shared" ca="1" si="18"/>
        <v>0.72293224203567819</v>
      </c>
      <c r="J200" s="92">
        <f t="shared" ca="1" si="18"/>
        <v>0.84373951279844317</v>
      </c>
      <c r="K200" s="92">
        <f t="shared" ca="1" si="18"/>
        <v>0.10831855121903977</v>
      </c>
      <c r="L200" s="92">
        <f t="shared" ca="1" si="18"/>
        <v>0.59016601785372702</v>
      </c>
      <c r="M200" s="92">
        <f t="shared" ca="1" si="18"/>
        <v>5.0171287073006665E-2</v>
      </c>
      <c r="N200" s="92">
        <f t="shared" ca="1" si="19"/>
        <v>0.93017702067066921</v>
      </c>
    </row>
    <row r="201" spans="1:14" x14ac:dyDescent="0.25">
      <c r="A201" s="1">
        <v>197</v>
      </c>
      <c r="B201" s="91">
        <f t="shared" ca="1" si="17"/>
        <v>0.82495927403425151</v>
      </c>
      <c r="C201" s="92">
        <f t="shared" ca="1" si="18"/>
        <v>0.93684193613349931</v>
      </c>
      <c r="D201" s="92">
        <f t="shared" ca="1" si="18"/>
        <v>0.28023923186381572</v>
      </c>
      <c r="E201" s="92">
        <f t="shared" ca="1" si="18"/>
        <v>0.13017616331789916</v>
      </c>
      <c r="F201" s="92">
        <f t="shared" ca="1" si="18"/>
        <v>0.33803703167348564</v>
      </c>
      <c r="G201" s="92">
        <f t="shared" ca="1" si="18"/>
        <v>0.23308091229220862</v>
      </c>
      <c r="H201" s="92">
        <f t="shared" ca="1" si="18"/>
        <v>0.1920013212852768</v>
      </c>
      <c r="I201" s="92">
        <f t="shared" ca="1" si="18"/>
        <v>1.6703314475058018E-2</v>
      </c>
      <c r="J201" s="92">
        <f t="shared" ca="1" si="18"/>
        <v>0.36716448381289712</v>
      </c>
      <c r="K201" s="92">
        <f t="shared" ca="1" si="18"/>
        <v>0.98670115571242245</v>
      </c>
      <c r="L201" s="92">
        <f t="shared" ca="1" si="18"/>
        <v>0.30736680596669186</v>
      </c>
      <c r="M201" s="92">
        <f t="shared" ca="1" si="18"/>
        <v>0.77440788003201699</v>
      </c>
      <c r="N201" s="92">
        <f t="shared" ca="1" si="19"/>
        <v>-0.61232048940047701</v>
      </c>
    </row>
    <row r="202" spans="1:14" x14ac:dyDescent="0.25">
      <c r="A202" s="1">
        <v>198</v>
      </c>
      <c r="B202" s="91">
        <f t="shared" ca="1" si="17"/>
        <v>0.68637631356654061</v>
      </c>
      <c r="C202" s="92">
        <f t="shared" ca="1" si="18"/>
        <v>0.13309998680186019</v>
      </c>
      <c r="D202" s="92">
        <f t="shared" ca="1" si="18"/>
        <v>0.54686882722732388</v>
      </c>
      <c r="E202" s="92">
        <f t="shared" ca="1" si="18"/>
        <v>0.76702663060376319</v>
      </c>
      <c r="F202" s="92">
        <f t="shared" ca="1" si="18"/>
        <v>0.96746941870648195</v>
      </c>
      <c r="G202" s="92">
        <f t="shared" ca="1" si="18"/>
        <v>0.3792857663919228</v>
      </c>
      <c r="H202" s="92">
        <f t="shared" ca="1" si="18"/>
        <v>0.91658452391680234</v>
      </c>
      <c r="I202" s="92">
        <f t="shared" ca="1" si="18"/>
        <v>0.75328644295521541</v>
      </c>
      <c r="J202" s="92">
        <f t="shared" ca="1" si="18"/>
        <v>0.80291197022394512</v>
      </c>
      <c r="K202" s="92">
        <f t="shared" ca="1" si="18"/>
        <v>0.32194990182549221</v>
      </c>
      <c r="L202" s="92">
        <f t="shared" ca="1" si="18"/>
        <v>0.3328843381825396</v>
      </c>
      <c r="M202" s="92">
        <f t="shared" ca="1" si="18"/>
        <v>0.59845311102130694</v>
      </c>
      <c r="N202" s="92">
        <f t="shared" ca="1" si="19"/>
        <v>1.2061972314231948</v>
      </c>
    </row>
    <row r="203" spans="1:14" x14ac:dyDescent="0.25">
      <c r="A203" s="1">
        <v>199</v>
      </c>
      <c r="B203" s="91">
        <f t="shared" ca="1" si="17"/>
        <v>0.27005977051308871</v>
      </c>
      <c r="C203" s="92">
        <f t="shared" ca="1" si="18"/>
        <v>0.44598195635407822</v>
      </c>
      <c r="D203" s="92">
        <f t="shared" ca="1" si="18"/>
        <v>0.57811076655859983</v>
      </c>
      <c r="E203" s="92">
        <f t="shared" ca="1" si="18"/>
        <v>0.48470834496510617</v>
      </c>
      <c r="F203" s="92">
        <f t="shared" ca="1" si="18"/>
        <v>0.16041774064427683</v>
      </c>
      <c r="G203" s="92">
        <f t="shared" ca="1" si="18"/>
        <v>0.43754414680502274</v>
      </c>
      <c r="H203" s="92">
        <f t="shared" ca="1" si="18"/>
        <v>0.449434772791103</v>
      </c>
      <c r="I203" s="92">
        <f t="shared" ca="1" si="18"/>
        <v>0.21952996081753751</v>
      </c>
      <c r="J203" s="92">
        <f t="shared" ca="1" si="18"/>
        <v>0.74675202490080883</v>
      </c>
      <c r="K203" s="92">
        <f t="shared" ca="1" si="18"/>
        <v>0.6915991540593549</v>
      </c>
      <c r="L203" s="92">
        <f t="shared" ca="1" si="18"/>
        <v>0.76308033582446178</v>
      </c>
      <c r="M203" s="92">
        <f t="shared" ca="1" si="18"/>
        <v>0.53726055534286088</v>
      </c>
      <c r="N203" s="92">
        <f t="shared" ca="1" si="19"/>
        <v>-0.21552047042369971</v>
      </c>
    </row>
    <row r="204" spans="1:14" x14ac:dyDescent="0.25">
      <c r="A204" s="1">
        <v>200</v>
      </c>
      <c r="B204" s="91">
        <f t="shared" ca="1" si="17"/>
        <v>0.64371617717785778</v>
      </c>
      <c r="C204" s="92">
        <f t="shared" ca="1" si="18"/>
        <v>0.35003014749576133</v>
      </c>
      <c r="D204" s="92">
        <f t="shared" ca="1" si="18"/>
        <v>0.17809560932423329</v>
      </c>
      <c r="E204" s="92">
        <f t="shared" ca="1" si="18"/>
        <v>0.94518231723135782</v>
      </c>
      <c r="F204" s="92">
        <f t="shared" ca="1" si="18"/>
        <v>0.10685233896927515</v>
      </c>
      <c r="G204" s="92">
        <f t="shared" ca="1" si="18"/>
        <v>0.37152471465786951</v>
      </c>
      <c r="H204" s="92">
        <f t="shared" ca="1" si="18"/>
        <v>0.42629161260240489</v>
      </c>
      <c r="I204" s="92">
        <f t="shared" ca="1" si="18"/>
        <v>0.9857445292454009</v>
      </c>
      <c r="J204" s="92">
        <f t="shared" ca="1" si="18"/>
        <v>0.83675915238520537</v>
      </c>
      <c r="K204" s="92">
        <f t="shared" ca="1" si="18"/>
        <v>0.70330218897040453</v>
      </c>
      <c r="L204" s="92">
        <f t="shared" ca="1" si="18"/>
        <v>0.47034099128824158</v>
      </c>
      <c r="M204" s="92">
        <f t="shared" ca="1" si="18"/>
        <v>0.16287668624370766</v>
      </c>
      <c r="N204" s="92">
        <f t="shared" ca="1" si="19"/>
        <v>0.18071646559172105</v>
      </c>
    </row>
    <row r="205" spans="1:14" x14ac:dyDescent="0.25">
      <c r="A205" s="94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62" t="s">
        <v>320</v>
      </c>
      <c r="M205" s="62">
        <f ca="1">AVERAGE(M5:M204)</f>
        <v>0.48046102767113408</v>
      </c>
      <c r="N205" s="62">
        <f ca="1">AVERAGE(N5:N204)</f>
        <v>-9.2501456189739456E-2</v>
      </c>
    </row>
    <row r="206" spans="1:14" x14ac:dyDescent="0.25">
      <c r="A206" s="94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62" t="s">
        <v>268</v>
      </c>
      <c r="M206" s="62">
        <f ca="1">_xlfn.VAR.S(M5:M204)</f>
        <v>8.9434418114798714E-2</v>
      </c>
      <c r="N206" s="62">
        <f ca="1">_xlfn.VAR.S(N5:N204)</f>
        <v>0.97143169641429095</v>
      </c>
    </row>
    <row r="207" spans="1:14" x14ac:dyDescent="0.25">
      <c r="L207" s="62" t="s">
        <v>218</v>
      </c>
      <c r="M207" s="62">
        <f ca="1">MIN(M5:M206)</f>
        <v>3.6276288642045351E-4</v>
      </c>
      <c r="N207" s="62">
        <f ca="1">MIN(N5:N204)</f>
        <v>-3.0862747570332099</v>
      </c>
    </row>
    <row r="208" spans="1:14" x14ac:dyDescent="0.25">
      <c r="L208" s="62" t="s">
        <v>226</v>
      </c>
      <c r="M208" s="62">
        <f ca="1">MAX(M5:M206)</f>
        <v>0.99483237371767075</v>
      </c>
      <c r="N208" s="62">
        <f ca="1">MAX(N5:N204)</f>
        <v>2.4507597562577548</v>
      </c>
    </row>
    <row r="209" spans="12:16" x14ac:dyDescent="0.25">
      <c r="L209" s="1" t="s">
        <v>227</v>
      </c>
      <c r="M209" s="1">
        <f>INT(SQRT($A$204)+1)</f>
        <v>15</v>
      </c>
      <c r="N209" s="1">
        <f>INT(SQRT($A$204)+1)</f>
        <v>15</v>
      </c>
    </row>
    <row r="210" spans="12:16" x14ac:dyDescent="0.25">
      <c r="L210" s="1" t="s">
        <v>103</v>
      </c>
      <c r="M210" s="1">
        <f ca="1">(M208-M207)/(M209-1)</f>
        <v>7.1033543630803594E-2</v>
      </c>
      <c r="N210" s="1">
        <f ca="1">(N208-N207)/(N209-1)</f>
        <v>0.39550246523506888</v>
      </c>
    </row>
    <row r="211" spans="12:16" x14ac:dyDescent="0.25">
      <c r="M211" s="163" t="s">
        <v>248</v>
      </c>
      <c r="N211" s="163"/>
      <c r="O211" s="163" t="s">
        <v>82</v>
      </c>
      <c r="P211" s="163"/>
    </row>
    <row r="212" spans="12:16" x14ac:dyDescent="0.25">
      <c r="M212" s="1">
        <f ca="1">$M$207</f>
        <v>3.6276288642045351E-4</v>
      </c>
      <c r="N212" s="1">
        <f ca="1">$N$207</f>
        <v>-3.0862747570332099</v>
      </c>
      <c r="O212" s="1">
        <f t="array" aca="1" ref="O212:O226" ca="1">FREQUENCY(M5:M204,M212:M226)</f>
        <v>1</v>
      </c>
      <c r="P212" s="1">
        <f t="array" aca="1" ref="P212:P226" ca="1">FREQUENCY(N5:N204,N212:N226)</f>
        <v>1</v>
      </c>
    </row>
    <row r="213" spans="12:16" x14ac:dyDescent="0.25">
      <c r="M213" s="1">
        <f t="shared" ref="M213:M226" ca="1" si="20">M212+$M$210</f>
        <v>7.1396306517224048E-2</v>
      </c>
      <c r="N213" s="1">
        <f t="shared" ref="N213:N226" ca="1" si="21">N212+$N$210</f>
        <v>-2.6907722917981411</v>
      </c>
      <c r="O213" s="1">
        <f ca="1"/>
        <v>19</v>
      </c>
      <c r="P213" s="1">
        <f ca="1"/>
        <v>0</v>
      </c>
    </row>
    <row r="214" spans="12:16" x14ac:dyDescent="0.25">
      <c r="M214" s="1">
        <f t="shared" ca="1" si="20"/>
        <v>0.14242985014802764</v>
      </c>
      <c r="N214" s="1">
        <f t="shared" ca="1" si="21"/>
        <v>-2.2952698265630724</v>
      </c>
      <c r="O214" s="1">
        <f ca="1"/>
        <v>14</v>
      </c>
      <c r="P214" s="1">
        <f ca="1"/>
        <v>2</v>
      </c>
    </row>
    <row r="215" spans="12:16" x14ac:dyDescent="0.25">
      <c r="M215" s="1">
        <f t="shared" ca="1" si="20"/>
        <v>0.21346339377883122</v>
      </c>
      <c r="N215" s="1">
        <f t="shared" ca="1" si="21"/>
        <v>-1.8997673613280035</v>
      </c>
      <c r="O215" s="1">
        <f ca="1"/>
        <v>19</v>
      </c>
      <c r="P215" s="1">
        <f ca="1"/>
        <v>4</v>
      </c>
    </row>
    <row r="216" spans="12:16" x14ac:dyDescent="0.25">
      <c r="M216" s="1">
        <f t="shared" ca="1" si="20"/>
        <v>0.28449693740963483</v>
      </c>
      <c r="N216" s="1">
        <f t="shared" ca="1" si="21"/>
        <v>-1.5042648960929346</v>
      </c>
      <c r="O216" s="1">
        <f ca="1"/>
        <v>16</v>
      </c>
      <c r="P216" s="1">
        <f ca="1"/>
        <v>11</v>
      </c>
    </row>
    <row r="217" spans="12:16" x14ac:dyDescent="0.25">
      <c r="M217" s="1">
        <f t="shared" ca="1" si="20"/>
        <v>0.35553048104043844</v>
      </c>
      <c r="N217" s="1">
        <f t="shared" ca="1" si="21"/>
        <v>-1.1087624308578656</v>
      </c>
      <c r="O217" s="1">
        <f ca="1"/>
        <v>13</v>
      </c>
      <c r="P217" s="1">
        <f ca="1"/>
        <v>12</v>
      </c>
    </row>
    <row r="218" spans="12:16" x14ac:dyDescent="0.25">
      <c r="M218" s="1">
        <f t="shared" ca="1" si="20"/>
        <v>0.42656402467124205</v>
      </c>
      <c r="N218" s="1">
        <f t="shared" ca="1" si="21"/>
        <v>-0.7132599656227967</v>
      </c>
      <c r="O218" s="1">
        <f ca="1"/>
        <v>6</v>
      </c>
      <c r="P218" s="1">
        <f ca="1"/>
        <v>22</v>
      </c>
    </row>
    <row r="219" spans="12:16" x14ac:dyDescent="0.25">
      <c r="M219" s="1">
        <f t="shared" ca="1" si="20"/>
        <v>0.49759756830204566</v>
      </c>
      <c r="N219" s="1">
        <f t="shared" ca="1" si="21"/>
        <v>-0.31775750038772782</v>
      </c>
      <c r="O219" s="1">
        <f ca="1"/>
        <v>10</v>
      </c>
      <c r="P219" s="1">
        <f ca="1"/>
        <v>28</v>
      </c>
    </row>
    <row r="220" spans="12:16" x14ac:dyDescent="0.25">
      <c r="M220" s="1">
        <f t="shared" ca="1" si="20"/>
        <v>0.56863111193284921</v>
      </c>
      <c r="N220" s="1">
        <f t="shared" ca="1" si="21"/>
        <v>7.7744964847341058E-2</v>
      </c>
      <c r="O220" s="1">
        <f ca="1"/>
        <v>14</v>
      </c>
      <c r="P220" s="1">
        <f ca="1"/>
        <v>27</v>
      </c>
    </row>
    <row r="221" spans="12:16" x14ac:dyDescent="0.25">
      <c r="M221" s="1">
        <f t="shared" ca="1" si="20"/>
        <v>0.63966465556365282</v>
      </c>
      <c r="N221" s="1">
        <f t="shared" ca="1" si="21"/>
        <v>0.47324743008240994</v>
      </c>
      <c r="O221" s="1">
        <f ca="1"/>
        <v>17</v>
      </c>
      <c r="P221" s="1">
        <f ca="1"/>
        <v>39</v>
      </c>
    </row>
    <row r="222" spans="12:16" x14ac:dyDescent="0.25">
      <c r="M222" s="1">
        <f t="shared" ca="1" si="20"/>
        <v>0.71069819919445643</v>
      </c>
      <c r="N222" s="1">
        <f t="shared" ca="1" si="21"/>
        <v>0.86874989531747882</v>
      </c>
      <c r="O222" s="1">
        <f ca="1"/>
        <v>17</v>
      </c>
      <c r="P222" s="1">
        <f ca="1"/>
        <v>26</v>
      </c>
    </row>
    <row r="223" spans="12:16" x14ac:dyDescent="0.25">
      <c r="M223" s="1">
        <f t="shared" ca="1" si="20"/>
        <v>0.78173174282526003</v>
      </c>
      <c r="N223" s="1">
        <f t="shared" ca="1" si="21"/>
        <v>1.2642523605525477</v>
      </c>
      <c r="O223" s="1">
        <f ca="1"/>
        <v>15</v>
      </c>
      <c r="P223" s="1">
        <f ca="1"/>
        <v>14</v>
      </c>
    </row>
    <row r="224" spans="12:16" x14ac:dyDescent="0.25">
      <c r="M224" s="1">
        <f t="shared" ca="1" si="20"/>
        <v>0.85276528645606364</v>
      </c>
      <c r="N224" s="1">
        <f t="shared" ca="1" si="21"/>
        <v>1.6597548257876167</v>
      </c>
      <c r="O224" s="1">
        <f ca="1"/>
        <v>14</v>
      </c>
      <c r="P224" s="1">
        <f ca="1"/>
        <v>5</v>
      </c>
    </row>
    <row r="225" spans="13:16" x14ac:dyDescent="0.25">
      <c r="M225" s="1">
        <f t="shared" ca="1" si="20"/>
        <v>0.92379883008686725</v>
      </c>
      <c r="N225" s="1">
        <f t="shared" ca="1" si="21"/>
        <v>2.0552572910226856</v>
      </c>
      <c r="O225" s="1">
        <f ca="1"/>
        <v>10</v>
      </c>
      <c r="P225" s="1">
        <f ca="1"/>
        <v>5</v>
      </c>
    </row>
    <row r="226" spans="13:16" x14ac:dyDescent="0.25">
      <c r="M226" s="1">
        <f t="shared" ca="1" si="20"/>
        <v>0.99483237371767086</v>
      </c>
      <c r="N226" s="1">
        <f t="shared" ca="1" si="21"/>
        <v>2.4507597562577543</v>
      </c>
      <c r="O226" s="1">
        <f ca="1"/>
        <v>15</v>
      </c>
      <c r="P226" s="1">
        <f ca="1"/>
        <v>3</v>
      </c>
    </row>
    <row r="241" spans="1:3" x14ac:dyDescent="0.25">
      <c r="A241" t="s">
        <v>321</v>
      </c>
    </row>
    <row r="245" spans="1:3" ht="18.75" x14ac:dyDescent="0.25">
      <c r="A245" s="82" t="s">
        <v>3</v>
      </c>
      <c r="B245" s="82" t="s">
        <v>304</v>
      </c>
      <c r="C245" s="82" t="s">
        <v>207</v>
      </c>
    </row>
    <row r="246" spans="1:3" ht="18.75" x14ac:dyDescent="0.25">
      <c r="A246" s="50">
        <v>1</v>
      </c>
      <c r="B246" s="51">
        <v>0.86476248502731323</v>
      </c>
      <c r="C246" s="51">
        <v>1.3120126724243164</v>
      </c>
    </row>
    <row r="247" spans="1:3" ht="18.75" x14ac:dyDescent="0.25">
      <c r="A247" s="50">
        <v>2</v>
      </c>
      <c r="B247" s="51">
        <v>0.86122030019760132</v>
      </c>
      <c r="C247" s="51">
        <v>-0.34329938888549805</v>
      </c>
    </row>
    <row r="248" spans="1:3" ht="18.75" x14ac:dyDescent="0.25">
      <c r="A248" s="50">
        <v>3</v>
      </c>
      <c r="B248" s="51">
        <v>0.20669621229171753</v>
      </c>
      <c r="C248" s="51">
        <v>-2.1215829849243164</v>
      </c>
    </row>
    <row r="249" spans="1:3" ht="18.75" x14ac:dyDescent="0.25">
      <c r="A249" s="50">
        <v>4</v>
      </c>
      <c r="B249" s="51">
        <v>0.50804752111434937</v>
      </c>
      <c r="C249" s="51">
        <v>0.84793710708618164</v>
      </c>
    </row>
    <row r="250" spans="1:3" ht="18.75" x14ac:dyDescent="0.25">
      <c r="A250" s="50">
        <v>5</v>
      </c>
      <c r="B250" s="51">
        <v>0.59463518857955933</v>
      </c>
      <c r="C250" s="51">
        <v>-0.44812297821044922</v>
      </c>
    </row>
    <row r="251" spans="1:3" ht="18.75" x14ac:dyDescent="0.25">
      <c r="A251" s="50">
        <v>6</v>
      </c>
      <c r="B251" s="51">
        <v>2.7311265468597412E-2</v>
      </c>
      <c r="C251" s="51">
        <v>-1.7023735046386719</v>
      </c>
    </row>
    <row r="252" spans="1:3" ht="18.75" x14ac:dyDescent="0.25">
      <c r="A252" s="50">
        <v>7</v>
      </c>
      <c r="B252" s="51">
        <v>0.87132233381271362</v>
      </c>
      <c r="C252" s="51">
        <v>1.1262006759643555</v>
      </c>
    </row>
    <row r="253" spans="1:3" ht="18.75" x14ac:dyDescent="0.25">
      <c r="A253" s="50">
        <v>8</v>
      </c>
      <c r="B253" s="51">
        <v>0.17267364263534546</v>
      </c>
      <c r="C253" s="51">
        <v>0.25297737121582031</v>
      </c>
    </row>
    <row r="254" spans="1:3" ht="18.75" x14ac:dyDescent="0.25">
      <c r="A254" s="50">
        <v>9</v>
      </c>
      <c r="B254" s="51">
        <v>0.55746382474899292</v>
      </c>
      <c r="C254" s="51">
        <v>0.30239200592041016</v>
      </c>
    </row>
    <row r="255" spans="1:3" ht="18.75" x14ac:dyDescent="0.25">
      <c r="A255" s="50">
        <v>10</v>
      </c>
      <c r="B255" s="51">
        <v>0.96044629812240601</v>
      </c>
      <c r="C255" s="51">
        <v>0.7407536506652832</v>
      </c>
    </row>
    <row r="256" spans="1:3" ht="18.75" x14ac:dyDescent="0.25">
      <c r="A256" s="50">
        <v>11</v>
      </c>
      <c r="B256" s="51">
        <v>0.94540280103683472</v>
      </c>
      <c r="C256" s="51">
        <v>0.70734310150146484</v>
      </c>
    </row>
    <row r="257" spans="1:3" ht="18.75" x14ac:dyDescent="0.25">
      <c r="A257" s="50">
        <v>12</v>
      </c>
      <c r="B257" s="51">
        <v>0.51233333349227905</v>
      </c>
      <c r="C257" s="51">
        <v>-0.17918586730957031</v>
      </c>
    </row>
    <row r="258" spans="1:3" ht="18.75" x14ac:dyDescent="0.25">
      <c r="A258" s="50">
        <v>13</v>
      </c>
      <c r="B258" s="51">
        <v>0.23380869626998901</v>
      </c>
      <c r="C258" s="51">
        <v>1.159642219543457</v>
      </c>
    </row>
    <row r="259" spans="1:3" ht="18.75" x14ac:dyDescent="0.25">
      <c r="A259" s="50">
        <v>14</v>
      </c>
      <c r="B259" s="51">
        <v>0.1679496169090271</v>
      </c>
      <c r="C259" s="51">
        <v>0.28641891479492188</v>
      </c>
    </row>
    <row r="260" spans="1:3" ht="18.75" x14ac:dyDescent="0.25">
      <c r="A260" s="50">
        <v>15</v>
      </c>
      <c r="B260" s="51">
        <v>0.41848534345626831</v>
      </c>
      <c r="C260" s="51">
        <v>-0.74406147003173828</v>
      </c>
    </row>
    <row r="261" spans="1:3" ht="18.75" x14ac:dyDescent="0.25">
      <c r="A261" s="50">
        <v>16</v>
      </c>
      <c r="B261" s="51">
        <v>0.69014304876327515</v>
      </c>
      <c r="C261" s="51">
        <v>0.77126502990722656</v>
      </c>
    </row>
    <row r="262" spans="1:3" ht="18.75" x14ac:dyDescent="0.25">
      <c r="A262" s="50">
        <v>17</v>
      </c>
      <c r="B262" s="51">
        <v>0.30788916349411011</v>
      </c>
      <c r="C262" s="51">
        <v>-0.25921440124511719</v>
      </c>
    </row>
    <row r="263" spans="1:3" ht="18.75" x14ac:dyDescent="0.25">
      <c r="A263" s="50">
        <v>18</v>
      </c>
      <c r="B263" s="51">
        <v>0.24203008413314819</v>
      </c>
      <c r="C263" s="51">
        <v>0.24146270751953125</v>
      </c>
    </row>
    <row r="264" spans="1:3" ht="18.75" x14ac:dyDescent="0.25">
      <c r="A264" s="50">
        <v>19</v>
      </c>
      <c r="B264" s="51">
        <v>0.5845763087272644</v>
      </c>
      <c r="C264" s="51">
        <v>0.47529506683349609</v>
      </c>
    </row>
    <row r="265" spans="1:3" ht="18.75" x14ac:dyDescent="0.25">
      <c r="A265" s="50">
        <v>20</v>
      </c>
      <c r="B265" s="51">
        <v>0.88592761754989624</v>
      </c>
      <c r="C265" s="51">
        <v>-8.6343765258789063E-2</v>
      </c>
    </row>
    <row r="266" spans="1:3" ht="18.75" x14ac:dyDescent="0.25">
      <c r="A266" s="50">
        <v>21</v>
      </c>
      <c r="B266" s="51">
        <v>0.9725152850151062</v>
      </c>
      <c r="C266" s="51">
        <v>1.8831758499145508</v>
      </c>
    </row>
    <row r="267" spans="1:3" ht="18.75" x14ac:dyDescent="0.25">
      <c r="A267" s="50">
        <v>22</v>
      </c>
      <c r="B267" s="51">
        <v>0.90665620565414429</v>
      </c>
      <c r="C267" s="51">
        <v>1.8970379829406738</v>
      </c>
    </row>
    <row r="268" spans="1:3" ht="18.75" x14ac:dyDescent="0.25">
      <c r="A268" s="50">
        <v>23</v>
      </c>
      <c r="B268" s="51">
        <v>0.6586567759513855</v>
      </c>
      <c r="C268" s="51">
        <v>0.16475963592529297</v>
      </c>
    </row>
    <row r="269" spans="1:3" ht="18.75" x14ac:dyDescent="0.25">
      <c r="A269" s="50">
        <v>24</v>
      </c>
      <c r="B269" s="51">
        <v>0.81906265020370483</v>
      </c>
      <c r="C269" s="51">
        <v>0.46217584609985352</v>
      </c>
    </row>
    <row r="270" spans="1:3" ht="18.75" x14ac:dyDescent="0.25">
      <c r="A270" s="50">
        <v>25</v>
      </c>
      <c r="B270" s="51">
        <v>0.43680876493453979</v>
      </c>
      <c r="C270" s="51">
        <v>2.1201105117797852</v>
      </c>
    </row>
    <row r="271" spans="1:3" ht="18.75" x14ac:dyDescent="0.25">
      <c r="A271" s="50">
        <v>26</v>
      </c>
      <c r="B271" s="51">
        <v>0.86948484182357788</v>
      </c>
      <c r="C271" s="51">
        <v>1.0720524787902832</v>
      </c>
    </row>
    <row r="272" spans="1:3" ht="18.75" x14ac:dyDescent="0.25">
      <c r="A272" s="50">
        <v>27</v>
      </c>
      <c r="B272" s="51">
        <v>0.32328289747238159</v>
      </c>
      <c r="C272" s="51">
        <v>-2.2240076065063477</v>
      </c>
    </row>
    <row r="273" spans="1:3" ht="18.75" x14ac:dyDescent="0.25">
      <c r="A273" s="50">
        <v>28</v>
      </c>
      <c r="B273" s="51">
        <v>0.89021342992782593</v>
      </c>
      <c r="C273" s="51">
        <v>0.53931999206542969</v>
      </c>
    </row>
    <row r="274" spans="1:3" ht="18.75" x14ac:dyDescent="0.25">
      <c r="A274" s="50">
        <v>29</v>
      </c>
      <c r="B274" s="51">
        <v>0.50795954465866089</v>
      </c>
      <c r="C274" s="51">
        <v>-0.97504711151123047</v>
      </c>
    </row>
    <row r="275" spans="1:3" ht="18.75" x14ac:dyDescent="0.25">
      <c r="A275" s="50">
        <v>30</v>
      </c>
      <c r="B275" s="51">
        <v>0.53704065084457397</v>
      </c>
      <c r="C275" s="51">
        <v>-0.11384963989257813</v>
      </c>
    </row>
    <row r="276" spans="1:3" ht="18.75" x14ac:dyDescent="0.25">
      <c r="A276" s="50">
        <v>31</v>
      </c>
      <c r="B276" s="51">
        <v>0.78757637739181519</v>
      </c>
      <c r="C276" s="51">
        <v>0.54408550262451172</v>
      </c>
    </row>
    <row r="277" spans="1:3" ht="18.75" x14ac:dyDescent="0.25">
      <c r="A277" s="50">
        <v>32</v>
      </c>
      <c r="B277" s="51">
        <v>8.8927686214447021E-2</v>
      </c>
      <c r="C277" s="51">
        <v>0.98244714736938477</v>
      </c>
    </row>
    <row r="278" spans="1:3" ht="18.75" x14ac:dyDescent="0.25">
      <c r="A278" s="50">
        <v>33</v>
      </c>
      <c r="B278" s="51">
        <v>0.67405050992965698</v>
      </c>
      <c r="C278" s="51">
        <v>-1.3311910629272461</v>
      </c>
    </row>
    <row r="279" spans="1:3" ht="18.75" x14ac:dyDescent="0.25">
      <c r="A279" s="50">
        <v>34</v>
      </c>
      <c r="B279" s="51">
        <v>0.60819143056869507</v>
      </c>
      <c r="C279" s="51">
        <v>-0.56786346435546875</v>
      </c>
    </row>
    <row r="280" spans="1:3" ht="18.75" x14ac:dyDescent="0.25">
      <c r="A280" s="50">
        <v>35</v>
      </c>
      <c r="B280" s="51">
        <v>0.85872715711593628</v>
      </c>
      <c r="C280" s="51">
        <v>-1.8639230728149414</v>
      </c>
    </row>
    <row r="281" spans="1:3" ht="18.75" x14ac:dyDescent="0.25">
      <c r="A281" s="50">
        <v>36</v>
      </c>
      <c r="B281" s="51">
        <v>0.52059787511825562</v>
      </c>
      <c r="C281" s="51">
        <v>1.2478089332580566</v>
      </c>
    </row>
    <row r="282" spans="1:3" ht="18.75" x14ac:dyDescent="0.25">
      <c r="A282" s="50">
        <v>37</v>
      </c>
      <c r="B282" s="51">
        <v>0.13834398984909058</v>
      </c>
      <c r="C282" s="51">
        <v>-1.6254148483276367</v>
      </c>
    </row>
    <row r="283" spans="1:3" ht="18.75" x14ac:dyDescent="0.25">
      <c r="A283" s="50">
        <v>38</v>
      </c>
      <c r="B283" s="51">
        <v>7.2484910488128662E-2</v>
      </c>
      <c r="C283" s="51">
        <v>-0.12473630905151367</v>
      </c>
    </row>
    <row r="284" spans="1:3" ht="18.75" x14ac:dyDescent="0.25">
      <c r="A284" s="50">
        <v>39</v>
      </c>
      <c r="B284" s="51">
        <v>5.7441413402557373E-2</v>
      </c>
      <c r="C284" s="51">
        <v>1.1103620529174805</v>
      </c>
    </row>
    <row r="285" spans="1:3" ht="18.75" x14ac:dyDescent="0.25">
      <c r="A285" s="50">
        <v>40</v>
      </c>
      <c r="B285" s="51">
        <v>0.60346740484237671</v>
      </c>
      <c r="C285" s="51">
        <v>0.73115777969360352</v>
      </c>
    </row>
    <row r="286" spans="1:3" ht="18.75" x14ac:dyDescent="0.25">
      <c r="A286" s="50">
        <v>41</v>
      </c>
      <c r="B286" s="51">
        <v>0.22121351957321167</v>
      </c>
      <c r="C286" s="51">
        <v>1.1695184707641602</v>
      </c>
    </row>
    <row r="287" spans="1:3" ht="18.75" x14ac:dyDescent="0.25">
      <c r="A287" s="50">
        <v>42</v>
      </c>
      <c r="B287" s="51">
        <v>0.74882978200912476</v>
      </c>
      <c r="C287" s="51">
        <v>0.2636723518371582</v>
      </c>
    </row>
    <row r="288" spans="1:3" ht="18.75" x14ac:dyDescent="0.25">
      <c r="A288" s="50">
        <v>43</v>
      </c>
      <c r="B288" s="51">
        <v>0.50083035230636597</v>
      </c>
      <c r="C288" s="51">
        <v>2.4080266952514648</v>
      </c>
    </row>
    <row r="289" spans="1:3" ht="18.75" x14ac:dyDescent="0.25">
      <c r="A289" s="50">
        <v>44</v>
      </c>
      <c r="B289" s="51">
        <v>0.8021816611289978</v>
      </c>
      <c r="C289" s="51">
        <v>0.17428445816040039</v>
      </c>
    </row>
    <row r="290" spans="1:3" ht="18.75" x14ac:dyDescent="0.25">
      <c r="A290" s="50">
        <v>45</v>
      </c>
      <c r="B290" s="51">
        <v>0.88876932859420776</v>
      </c>
      <c r="C290" s="51">
        <v>1.612645149230957</v>
      </c>
    </row>
    <row r="291" spans="1:3" ht="18.75" x14ac:dyDescent="0.25">
      <c r="A291" s="50">
        <v>46</v>
      </c>
      <c r="B291" s="51">
        <v>0.82291024923324585</v>
      </c>
      <c r="C291" s="51">
        <v>-0.40571975708007813</v>
      </c>
    </row>
    <row r="292" spans="1:3" ht="18.75" x14ac:dyDescent="0.25">
      <c r="A292" s="50">
        <v>47</v>
      </c>
      <c r="B292" s="51">
        <v>0.57198113203048706</v>
      </c>
      <c r="C292" s="51">
        <v>0.32791423797607422</v>
      </c>
    </row>
    <row r="293" spans="1:3" ht="18.75" x14ac:dyDescent="0.25">
      <c r="A293" s="50">
        <v>48</v>
      </c>
      <c r="B293" s="51">
        <v>0.4668077826499939</v>
      </c>
      <c r="C293" s="51">
        <v>-0.84351158142089844</v>
      </c>
    </row>
    <row r="294" spans="1:3" ht="18.75" x14ac:dyDescent="0.25">
      <c r="A294" s="50">
        <v>49</v>
      </c>
      <c r="B294" s="51">
        <v>0.35013312101364136</v>
      </c>
      <c r="C294" s="51">
        <v>-0.18557643890380859</v>
      </c>
    </row>
    <row r="295" spans="1:3" ht="18.75" x14ac:dyDescent="0.25">
      <c r="A295" s="50">
        <v>50</v>
      </c>
      <c r="B295" s="51">
        <v>0.78573888540267944</v>
      </c>
      <c r="C295" s="51">
        <v>-1.4640579223632812</v>
      </c>
    </row>
    <row r="296" spans="1:3" ht="18.75" x14ac:dyDescent="0.25">
      <c r="A296" s="50">
        <v>51</v>
      </c>
      <c r="B296" s="51">
        <v>0.23953694105148315</v>
      </c>
      <c r="C296" s="51">
        <v>-1.4945383071899414</v>
      </c>
    </row>
    <row r="297" spans="1:3" ht="18.75" x14ac:dyDescent="0.25">
      <c r="A297" s="50">
        <v>52</v>
      </c>
      <c r="B297" s="51">
        <v>0.80646747350692749</v>
      </c>
      <c r="C297" s="51">
        <v>-0.20005226135253906</v>
      </c>
    </row>
    <row r="298" spans="1:3" ht="18.75" x14ac:dyDescent="0.25">
      <c r="A298" s="50">
        <v>53</v>
      </c>
      <c r="B298" s="51">
        <v>0.42421358823776245</v>
      </c>
      <c r="C298" s="51">
        <v>-1.0122251510620117</v>
      </c>
    </row>
    <row r="299" spans="1:3" ht="18.75" x14ac:dyDescent="0.25">
      <c r="A299" s="50">
        <v>54</v>
      </c>
      <c r="B299" s="51">
        <v>0.45036500692367554</v>
      </c>
      <c r="C299" s="51">
        <v>4.9305438995361328E-2</v>
      </c>
    </row>
    <row r="300" spans="1:3" ht="18.75" x14ac:dyDescent="0.25">
      <c r="A300" s="50">
        <v>55</v>
      </c>
      <c r="B300" s="51">
        <v>0.70090073347091675</v>
      </c>
      <c r="C300" s="51">
        <v>-0.82391834259033203</v>
      </c>
    </row>
    <row r="301" spans="1:3" ht="18.75" x14ac:dyDescent="0.25">
      <c r="A301" s="50">
        <v>56</v>
      </c>
      <c r="B301" s="51">
        <v>2.252042293548584E-3</v>
      </c>
      <c r="C301" s="51">
        <v>-1.323239803314209</v>
      </c>
    </row>
    <row r="302" spans="1:3" ht="18.75" x14ac:dyDescent="0.25">
      <c r="A302" s="50">
        <v>57</v>
      </c>
      <c r="B302" s="51">
        <v>0.59030455350875854</v>
      </c>
      <c r="C302" s="51">
        <v>1.1326990127563477</v>
      </c>
    </row>
    <row r="303" spans="1:3" ht="18.75" x14ac:dyDescent="0.25">
      <c r="A303" s="50">
        <v>58</v>
      </c>
      <c r="B303" s="51">
        <v>0.52444547414779663</v>
      </c>
      <c r="C303" s="51">
        <v>-0.6351318359375</v>
      </c>
    </row>
    <row r="304" spans="1:3" ht="18.75" x14ac:dyDescent="0.25">
      <c r="A304" s="50">
        <v>59</v>
      </c>
      <c r="B304" s="51">
        <v>0.77498120069503784</v>
      </c>
      <c r="C304" s="51">
        <v>-0.60329532623291016</v>
      </c>
    </row>
    <row r="305" spans="1:3" ht="18.75" x14ac:dyDescent="0.25">
      <c r="A305" s="50">
        <v>60</v>
      </c>
      <c r="B305" s="51">
        <v>0.16834300756454468</v>
      </c>
      <c r="C305" s="51">
        <v>-0.32345771789550781</v>
      </c>
    </row>
    <row r="306" spans="1:3" ht="18.75" x14ac:dyDescent="0.25">
      <c r="A306" s="50">
        <v>61</v>
      </c>
      <c r="B306" s="51">
        <v>5.1668345928192139E-2</v>
      </c>
      <c r="C306" s="51">
        <v>0.33447742462158203</v>
      </c>
    </row>
    <row r="307" spans="1:3" ht="18.75" x14ac:dyDescent="0.25">
      <c r="A307" s="50">
        <v>62</v>
      </c>
      <c r="B307" s="51">
        <v>0.98580926656723022</v>
      </c>
      <c r="C307" s="51">
        <v>1.5695767402648926</v>
      </c>
    </row>
    <row r="308" spans="1:3" ht="18.75" x14ac:dyDescent="0.25">
      <c r="A308" s="50">
        <v>63</v>
      </c>
      <c r="B308" s="51">
        <v>0.43960732221603394</v>
      </c>
      <c r="C308" s="51">
        <v>0.78670024871826172</v>
      </c>
    </row>
    <row r="309" spans="1:3" ht="18.75" x14ac:dyDescent="0.25">
      <c r="A309" s="50">
        <v>64</v>
      </c>
      <c r="B309" s="51">
        <v>0.50800269842147827</v>
      </c>
      <c r="C309" s="51">
        <v>-1.2111568450927734</v>
      </c>
    </row>
    <row r="310" spans="1:3" ht="18.75" x14ac:dyDescent="0.25">
      <c r="A310" s="50">
        <v>65</v>
      </c>
      <c r="B310" s="51">
        <v>0.12574881315231323</v>
      </c>
      <c r="C310" s="51">
        <v>-1.2416372299194336</v>
      </c>
    </row>
    <row r="311" spans="1:3" ht="18.75" x14ac:dyDescent="0.25">
      <c r="A311" s="50">
        <v>66</v>
      </c>
      <c r="B311" s="51">
        <v>0.65336507558822632</v>
      </c>
      <c r="C311" s="51">
        <v>2.1180953979492187</v>
      </c>
    </row>
    <row r="312" spans="1:3" ht="18.75" x14ac:dyDescent="0.25">
      <c r="A312" s="50">
        <v>67</v>
      </c>
      <c r="B312" s="51">
        <v>0.41415470838546753</v>
      </c>
      <c r="C312" s="51">
        <v>-0.63208103179931641</v>
      </c>
    </row>
    <row r="313" spans="1:3" ht="18.75" x14ac:dyDescent="0.25">
      <c r="A313" s="50">
        <v>68</v>
      </c>
      <c r="B313" s="51">
        <v>0.71550601720809937</v>
      </c>
      <c r="C313" s="51">
        <v>-0.66256141662597656</v>
      </c>
    </row>
    <row r="314" spans="1:3" ht="18.75" x14ac:dyDescent="0.25">
      <c r="A314" s="50">
        <v>69</v>
      </c>
      <c r="B314" s="51">
        <v>0.80209368467330933</v>
      </c>
      <c r="C314" s="51">
        <v>1.0413789749145508</v>
      </c>
    </row>
    <row r="315" spans="1:3" ht="18.75" x14ac:dyDescent="0.25">
      <c r="A315" s="50">
        <v>70</v>
      </c>
      <c r="B315" s="51">
        <v>0.73623460531234741</v>
      </c>
      <c r="C315" s="51">
        <v>0.32082033157348633</v>
      </c>
    </row>
    <row r="316" spans="1:3" ht="18.75" x14ac:dyDescent="0.25">
      <c r="A316" s="50">
        <v>71</v>
      </c>
      <c r="B316" s="51">
        <v>0.48823517560958862</v>
      </c>
      <c r="C316" s="51">
        <v>-0.94261646270751953</v>
      </c>
    </row>
    <row r="317" spans="1:3" ht="18.75" x14ac:dyDescent="0.25">
      <c r="A317" s="50">
        <v>72</v>
      </c>
      <c r="B317" s="51">
        <v>0.38306182622909546</v>
      </c>
      <c r="C317" s="51">
        <v>-0.37962150573730469</v>
      </c>
    </row>
    <row r="318" spans="1:3" ht="18.75" x14ac:dyDescent="0.25">
      <c r="A318" s="50">
        <v>73</v>
      </c>
      <c r="B318" s="51">
        <v>0.26638716459274292</v>
      </c>
      <c r="C318" s="51">
        <v>-0.19052696228027344</v>
      </c>
    </row>
    <row r="319" spans="1:3" ht="18.75" x14ac:dyDescent="0.25">
      <c r="A319" s="50">
        <v>74</v>
      </c>
      <c r="B319" s="51">
        <v>0.69906324148178101</v>
      </c>
      <c r="C319" s="51">
        <v>-0.23858642578125</v>
      </c>
    </row>
    <row r="320" spans="1:3" ht="18.75" x14ac:dyDescent="0.25">
      <c r="A320" s="50">
        <v>75</v>
      </c>
      <c r="B320" s="51">
        <v>0.15286129713058472</v>
      </c>
      <c r="C320" s="51">
        <v>0.66861629486083984</v>
      </c>
    </row>
    <row r="321" spans="1:3" ht="18.75" x14ac:dyDescent="0.25">
      <c r="A321" s="50">
        <v>76</v>
      </c>
      <c r="B321" s="51">
        <v>0.71979182958602905</v>
      </c>
      <c r="C321" s="51">
        <v>-0.30247640609741211</v>
      </c>
    </row>
    <row r="322" spans="1:3" ht="18.75" x14ac:dyDescent="0.25">
      <c r="A322" s="50">
        <v>77</v>
      </c>
      <c r="B322" s="51">
        <v>0.33753794431686401</v>
      </c>
      <c r="C322" s="51">
        <v>0.44873523712158203</v>
      </c>
    </row>
    <row r="323" spans="1:3" ht="18.75" x14ac:dyDescent="0.25">
      <c r="A323" s="50">
        <v>78</v>
      </c>
      <c r="B323" s="51">
        <v>0.3666190505027771</v>
      </c>
      <c r="C323" s="51">
        <v>0.51319551467895508</v>
      </c>
    </row>
    <row r="324" spans="1:3" ht="18.75" x14ac:dyDescent="0.25">
      <c r="A324" s="50">
        <v>79</v>
      </c>
      <c r="B324" s="51">
        <v>0.61715477705001831</v>
      </c>
      <c r="C324" s="51">
        <v>-1.3600282669067383</v>
      </c>
    </row>
    <row r="325" spans="1:3" ht="18.75" x14ac:dyDescent="0.25">
      <c r="A325" s="50">
        <v>80</v>
      </c>
      <c r="B325" s="51">
        <v>0.91850608587265015</v>
      </c>
      <c r="C325" s="51">
        <v>-0.85935020446777344</v>
      </c>
    </row>
    <row r="326" spans="1:3" ht="18.75" x14ac:dyDescent="0.25">
      <c r="A326" s="50">
        <v>81</v>
      </c>
      <c r="B326" s="51">
        <v>0.50362890958786011</v>
      </c>
      <c r="C326" s="51">
        <v>-0.43856716156005859</v>
      </c>
    </row>
    <row r="327" spans="1:3" ht="18.75" x14ac:dyDescent="0.25">
      <c r="A327" s="50">
        <v>82</v>
      </c>
      <c r="B327" s="51">
        <v>0.43776983022689819</v>
      </c>
      <c r="C327" s="51">
        <v>-1.4096603393554687</v>
      </c>
    </row>
    <row r="328" spans="1:3" ht="18.75" x14ac:dyDescent="0.25">
      <c r="A328" s="50">
        <v>83</v>
      </c>
      <c r="B328" s="51">
        <v>0.6883055567741394</v>
      </c>
      <c r="C328" s="51">
        <v>2.0910177230834961</v>
      </c>
    </row>
    <row r="329" spans="1:3" ht="18.75" x14ac:dyDescent="0.25">
      <c r="A329" s="50">
        <v>84</v>
      </c>
      <c r="B329" s="51">
        <v>8.459705114364624E-2</v>
      </c>
      <c r="C329" s="51">
        <v>1.2976899147033691</v>
      </c>
    </row>
    <row r="330" spans="1:3" ht="18.75" x14ac:dyDescent="0.25">
      <c r="A330" s="50">
        <v>85</v>
      </c>
      <c r="B330" s="51">
        <v>0.7023431658744812</v>
      </c>
      <c r="C330" s="51">
        <v>-1.2016324996948242</v>
      </c>
    </row>
    <row r="331" spans="1:3" ht="18.75" x14ac:dyDescent="0.25">
      <c r="A331" s="50">
        <v>86</v>
      </c>
      <c r="B331" s="51">
        <v>0.63648408651351929</v>
      </c>
      <c r="C331" s="51">
        <v>-0.23211288452148438</v>
      </c>
    </row>
    <row r="332" spans="1:3" ht="18.75" x14ac:dyDescent="0.25">
      <c r="A332" s="50">
        <v>87</v>
      </c>
      <c r="B332" s="51">
        <v>0.3558613657951355</v>
      </c>
      <c r="C332" s="51">
        <v>1.015101432800293</v>
      </c>
    </row>
    <row r="333" spans="1:3" ht="18.75" x14ac:dyDescent="0.25">
      <c r="A333" s="50">
        <v>88</v>
      </c>
      <c r="B333" s="51">
        <v>0.42132705450057983</v>
      </c>
      <c r="C333" s="51">
        <v>0.21757698059082031</v>
      </c>
    </row>
    <row r="334" spans="1:3" ht="18.75" x14ac:dyDescent="0.25">
      <c r="A334" s="50">
        <v>89</v>
      </c>
      <c r="B334" s="51">
        <v>3.9073169231414795E-2</v>
      </c>
      <c r="C334" s="51">
        <v>-0.28174495697021484</v>
      </c>
    </row>
    <row r="335" spans="1:3" ht="18.75" x14ac:dyDescent="0.25">
      <c r="A335" s="50">
        <v>90</v>
      </c>
      <c r="B335" s="51">
        <v>0.56668943166732788</v>
      </c>
      <c r="C335" s="51">
        <v>-1.561492919921875</v>
      </c>
    </row>
    <row r="336" spans="1:3" ht="18.75" x14ac:dyDescent="0.25">
      <c r="A336" s="50">
        <v>91</v>
      </c>
      <c r="B336" s="51">
        <v>5.3110778331756592E-2</v>
      </c>
      <c r="C336" s="51">
        <v>-0.30881595611572266</v>
      </c>
    </row>
    <row r="337" spans="1:3" ht="18.75" x14ac:dyDescent="0.25">
      <c r="A337" s="50">
        <v>92</v>
      </c>
      <c r="B337" s="51">
        <v>0.62004131078720093</v>
      </c>
      <c r="C337" s="51">
        <v>-7.3716640472412109E-2</v>
      </c>
    </row>
    <row r="338" spans="1:3" ht="18.75" x14ac:dyDescent="0.25">
      <c r="A338" s="50">
        <v>93</v>
      </c>
      <c r="B338" s="51">
        <v>0.70662897825241089</v>
      </c>
      <c r="C338" s="51">
        <v>1.8928728103637695</v>
      </c>
    </row>
    <row r="339" spans="1:3" ht="18.75" x14ac:dyDescent="0.25">
      <c r="A339" s="50">
        <v>94</v>
      </c>
      <c r="B339" s="51">
        <v>0.64076989889144897</v>
      </c>
      <c r="C339" s="51">
        <v>0.27192306518554688</v>
      </c>
    </row>
    <row r="340" spans="1:3" ht="18.75" x14ac:dyDescent="0.25">
      <c r="A340" s="50">
        <v>95</v>
      </c>
      <c r="B340" s="51">
        <v>0.40155953168869019</v>
      </c>
      <c r="C340" s="51">
        <v>-0.71714496612548828</v>
      </c>
    </row>
    <row r="341" spans="1:3" ht="18.75" x14ac:dyDescent="0.25">
      <c r="A341" s="50">
        <v>96</v>
      </c>
      <c r="B341" s="51">
        <v>0.29638618230819702</v>
      </c>
      <c r="C341" s="51">
        <v>0.47194862365722656</v>
      </c>
    </row>
    <row r="342" spans="1:3" ht="18.75" x14ac:dyDescent="0.25">
      <c r="A342" s="50">
        <v>97</v>
      </c>
      <c r="B342" s="51">
        <v>0.91413229703903198</v>
      </c>
      <c r="C342" s="51">
        <v>0.70704746246337891</v>
      </c>
    </row>
    <row r="343" spans="1:3" ht="18.75" x14ac:dyDescent="0.25">
      <c r="A343" s="50">
        <v>98</v>
      </c>
      <c r="B343" s="51">
        <v>0.34973806142807007</v>
      </c>
      <c r="C343" s="51">
        <v>0.95972490310668945</v>
      </c>
    </row>
    <row r="344" spans="1:3" ht="18.75" x14ac:dyDescent="0.25">
      <c r="A344" s="50">
        <v>99</v>
      </c>
      <c r="B344" s="51">
        <v>6.9115340709686279E-2</v>
      </c>
      <c r="C344" s="51">
        <v>0.13250637054443359</v>
      </c>
    </row>
    <row r="345" spans="1:3" ht="18.75" x14ac:dyDescent="0.25">
      <c r="A345" s="50">
        <v>100</v>
      </c>
      <c r="B345" s="51">
        <v>0.63604587316513062</v>
      </c>
      <c r="C345" s="51">
        <v>-0.83858680725097656</v>
      </c>
    </row>
    <row r="346" spans="1:3" ht="18.75" x14ac:dyDescent="0.25">
      <c r="A346" s="50">
        <v>101</v>
      </c>
      <c r="B346" s="51">
        <v>0.25379198789596558</v>
      </c>
      <c r="C346" s="51">
        <v>1.6148195266723633</v>
      </c>
    </row>
    <row r="347" spans="1:3" ht="18.75" x14ac:dyDescent="0.25">
      <c r="A347" s="50">
        <v>102</v>
      </c>
      <c r="B347" s="51">
        <v>0.27994340658187866</v>
      </c>
      <c r="C347" s="51">
        <v>-0.79249191284179688</v>
      </c>
    </row>
    <row r="348" spans="1:3" ht="18.75" x14ac:dyDescent="0.25">
      <c r="A348" s="50">
        <v>103</v>
      </c>
      <c r="B348" s="51">
        <v>0.26489990949630737</v>
      </c>
      <c r="C348" s="51">
        <v>-2.4001359939575195</v>
      </c>
    </row>
    <row r="349" spans="1:3" ht="18.75" x14ac:dyDescent="0.25">
      <c r="A349" s="50">
        <v>104</v>
      </c>
      <c r="B349" s="51">
        <v>0.83183044195175171</v>
      </c>
      <c r="C349" s="51">
        <v>1.1005425453186035</v>
      </c>
    </row>
    <row r="350" spans="1:3" ht="18.75" x14ac:dyDescent="0.25">
      <c r="A350" s="50">
        <v>105</v>
      </c>
      <c r="B350" s="51">
        <v>0.41988295316696167</v>
      </c>
      <c r="C350" s="51">
        <v>1.5535516738891602</v>
      </c>
    </row>
    <row r="351" spans="1:3" ht="18.75" x14ac:dyDescent="0.25">
      <c r="A351" s="50">
        <v>106</v>
      </c>
      <c r="B351" s="51">
        <v>0.35402387380599976</v>
      </c>
      <c r="C351" s="51">
        <v>-0.9457697868347168</v>
      </c>
    </row>
    <row r="352" spans="1:3" ht="18.75" x14ac:dyDescent="0.25">
      <c r="A352" s="50">
        <v>107</v>
      </c>
      <c r="B352" s="51">
        <v>0.19803494215011597</v>
      </c>
      <c r="C352" s="51">
        <v>0.61722469329833984</v>
      </c>
    </row>
    <row r="353" spans="1:3" ht="18.75" x14ac:dyDescent="0.25">
      <c r="A353" s="50">
        <v>108</v>
      </c>
      <c r="B353" s="51">
        <v>0.9979214072227478</v>
      </c>
      <c r="C353" s="51">
        <v>0.52316093444824219</v>
      </c>
    </row>
    <row r="354" spans="1:3" ht="18.75" x14ac:dyDescent="0.25">
      <c r="A354" s="50">
        <v>109</v>
      </c>
      <c r="B354" s="51">
        <v>0.61566752195358276</v>
      </c>
      <c r="C354" s="51">
        <v>0.49268054962158203</v>
      </c>
    </row>
    <row r="355" spans="1:3" ht="18.75" x14ac:dyDescent="0.25">
      <c r="A355" s="50">
        <v>110</v>
      </c>
      <c r="B355" s="51">
        <v>0.54980844259262085</v>
      </c>
      <c r="C355" s="51">
        <v>0.46220064163208008</v>
      </c>
    </row>
    <row r="356" spans="1:3" ht="18.75" x14ac:dyDescent="0.25">
      <c r="A356" s="50">
        <v>111</v>
      </c>
      <c r="B356" s="51">
        <v>0.26918572187423706</v>
      </c>
      <c r="C356" s="51">
        <v>0.21048259735107422</v>
      </c>
    </row>
    <row r="357" spans="1:3" ht="18.75" x14ac:dyDescent="0.25">
      <c r="A357" s="50">
        <v>112</v>
      </c>
      <c r="B357" s="51">
        <v>7.2001874446868896E-2</v>
      </c>
      <c r="C357" s="51">
        <v>-5.2953720092773438E-2</v>
      </c>
    </row>
    <row r="358" spans="1:3" ht="18.75" x14ac:dyDescent="0.25">
      <c r="A358" s="50">
        <v>113</v>
      </c>
      <c r="B358" s="51">
        <v>0.95532721281051636</v>
      </c>
      <c r="C358" s="51">
        <v>1.4477243423461914</v>
      </c>
    </row>
    <row r="359" spans="1:3" ht="18.75" x14ac:dyDescent="0.25">
      <c r="A359" s="50">
        <v>114</v>
      </c>
      <c r="B359" s="51">
        <v>0.48294347524642944</v>
      </c>
      <c r="C359" s="51">
        <v>1.902397632598877</v>
      </c>
    </row>
    <row r="360" spans="1:3" ht="18.75" x14ac:dyDescent="0.25">
      <c r="A360" s="50">
        <v>115</v>
      </c>
      <c r="B360" s="51">
        <v>0.96643513441085815</v>
      </c>
      <c r="C360" s="51">
        <v>-0.61450290679931641</v>
      </c>
    </row>
    <row r="361" spans="1:3" ht="18.75" x14ac:dyDescent="0.25">
      <c r="A361" s="50">
        <v>116</v>
      </c>
      <c r="B361" s="51">
        <v>0.53336566686630249</v>
      </c>
      <c r="C361" s="51">
        <v>0.15175485610961914</v>
      </c>
    </row>
    <row r="362" spans="1:3" ht="18.75" x14ac:dyDescent="0.25">
      <c r="A362" s="50">
        <v>117</v>
      </c>
      <c r="B362" s="51">
        <v>0.61995333433151245</v>
      </c>
      <c r="C362" s="51">
        <v>0.85276508331298828</v>
      </c>
    </row>
    <row r="363" spans="1:3" ht="18.75" x14ac:dyDescent="0.25">
      <c r="A363" s="50">
        <v>118</v>
      </c>
      <c r="B363" s="51">
        <v>0.55409425497055054</v>
      </c>
      <c r="C363" s="51">
        <v>0.33839797973632813</v>
      </c>
    </row>
    <row r="364" spans="1:3" ht="18.75" x14ac:dyDescent="0.25">
      <c r="A364" s="50">
        <v>119</v>
      </c>
      <c r="B364" s="51">
        <v>0.30609482526779175</v>
      </c>
      <c r="C364" s="51">
        <v>0.80938243865966797</v>
      </c>
    </row>
    <row r="365" spans="1:3" ht="18.75" x14ac:dyDescent="0.25">
      <c r="A365" s="50">
        <v>120</v>
      </c>
      <c r="B365" s="51">
        <v>0.20092147588729858</v>
      </c>
      <c r="C365" s="51">
        <v>-0.93920707702636719</v>
      </c>
    </row>
    <row r="366" spans="1:3" ht="18.75" x14ac:dyDescent="0.25">
      <c r="A366" s="50">
        <v>121</v>
      </c>
      <c r="B366" s="51">
        <v>0.81866759061813354</v>
      </c>
      <c r="C366" s="51">
        <v>-1.9696874618530273</v>
      </c>
    </row>
    <row r="367" spans="1:3" ht="18.75" x14ac:dyDescent="0.25">
      <c r="A367" s="50">
        <v>122</v>
      </c>
      <c r="B367" s="51">
        <v>0.26306241750717163</v>
      </c>
      <c r="C367" s="51">
        <v>-0.1427001953125</v>
      </c>
    </row>
    <row r="368" spans="1:3" ht="18.75" x14ac:dyDescent="0.25">
      <c r="A368" s="50">
        <v>123</v>
      </c>
      <c r="B368" s="51">
        <v>0.98243969678878784</v>
      </c>
      <c r="C368" s="51">
        <v>-0.11379337310791016</v>
      </c>
    </row>
    <row r="369" spans="1:3" ht="18.75" x14ac:dyDescent="0.25">
      <c r="A369" s="50">
        <v>124</v>
      </c>
      <c r="B369" s="51">
        <v>0.28379100561141968</v>
      </c>
      <c r="C369" s="51">
        <v>-0.40985250473022461</v>
      </c>
    </row>
    <row r="370" spans="1:3" ht="18.75" x14ac:dyDescent="0.25">
      <c r="A370" s="50">
        <v>125</v>
      </c>
      <c r="B370" s="51">
        <v>0.26205652952194214</v>
      </c>
      <c r="C370" s="51">
        <v>1.701878547668457</v>
      </c>
    </row>
    <row r="371" spans="1:3" ht="18.75" x14ac:dyDescent="0.25">
      <c r="A371" s="50">
        <v>126</v>
      </c>
      <c r="B371" s="51">
        <v>0.19619745016098022</v>
      </c>
      <c r="C371" s="51">
        <v>1.0942344665527344</v>
      </c>
    </row>
    <row r="372" spans="1:3" ht="18.75" x14ac:dyDescent="0.25">
      <c r="A372" s="50">
        <v>127</v>
      </c>
      <c r="B372" s="51">
        <v>0.18115395307540894</v>
      </c>
      <c r="C372" s="51">
        <v>-0.20182514190673828</v>
      </c>
    </row>
    <row r="373" spans="1:3" ht="18.75" x14ac:dyDescent="0.25">
      <c r="A373" s="50">
        <v>128</v>
      </c>
      <c r="B373" s="51">
        <v>0.21692603826522827</v>
      </c>
      <c r="C373" s="51">
        <v>-1.2323055267333984</v>
      </c>
    </row>
    <row r="374" spans="1:3" ht="18.75" x14ac:dyDescent="0.25">
      <c r="A374" s="50">
        <v>129</v>
      </c>
      <c r="B374" s="51">
        <v>0.33320730924606323</v>
      </c>
      <c r="C374" s="51">
        <v>-0.75213527679443359</v>
      </c>
    </row>
    <row r="375" spans="1:3" ht="18.75" x14ac:dyDescent="0.25">
      <c r="A375" s="50">
        <v>130</v>
      </c>
      <c r="B375" s="51">
        <v>0.26734822988510132</v>
      </c>
      <c r="C375" s="51">
        <v>1.412200927734375E-2</v>
      </c>
    </row>
    <row r="376" spans="1:3" ht="18.75" x14ac:dyDescent="0.25">
      <c r="A376" s="50">
        <v>131</v>
      </c>
      <c r="B376" s="51">
        <v>0.11135929822921753</v>
      </c>
      <c r="C376" s="51">
        <v>0.57711696624755859</v>
      </c>
    </row>
    <row r="377" spans="1:3" ht="18.75" x14ac:dyDescent="0.25">
      <c r="A377" s="50">
        <v>132</v>
      </c>
      <c r="B377" s="51">
        <v>0.91417545080184937</v>
      </c>
      <c r="C377" s="51">
        <v>-0.27852821350097656</v>
      </c>
    </row>
    <row r="378" spans="1:3" ht="18.75" x14ac:dyDescent="0.25">
      <c r="A378" s="50">
        <v>133</v>
      </c>
      <c r="B378" s="51">
        <v>0.53192156553268433</v>
      </c>
      <c r="C378" s="51">
        <v>0.95657062530517578</v>
      </c>
    </row>
    <row r="379" spans="1:3" ht="18.75" x14ac:dyDescent="0.25">
      <c r="A379" s="50">
        <v>134</v>
      </c>
      <c r="B379" s="51">
        <v>0.93490403890609741</v>
      </c>
      <c r="C379" s="51">
        <v>1.6605114936828613</v>
      </c>
    </row>
    <row r="380" spans="1:3" ht="18.75" x14ac:dyDescent="0.25">
      <c r="A380" s="50">
        <v>135</v>
      </c>
      <c r="B380" s="51">
        <v>0.18543976545333862</v>
      </c>
      <c r="C380" s="51">
        <v>-1.0922746658325195</v>
      </c>
    </row>
    <row r="381" spans="1:3" ht="18.75" x14ac:dyDescent="0.25">
      <c r="A381" s="50">
        <v>136</v>
      </c>
      <c r="B381" s="51">
        <v>0.98532623052597046</v>
      </c>
      <c r="C381" s="51">
        <v>0.37578010559082031</v>
      </c>
    </row>
    <row r="382" spans="1:3" ht="18.75" x14ac:dyDescent="0.25">
      <c r="A382" s="50">
        <v>137</v>
      </c>
      <c r="B382" s="51">
        <v>0.46212691068649292</v>
      </c>
      <c r="C382" s="51">
        <v>-0.99890708923339844</v>
      </c>
    </row>
    <row r="383" spans="1:3" ht="18.75" x14ac:dyDescent="0.25">
      <c r="A383" s="50">
        <v>138</v>
      </c>
      <c r="B383" s="51">
        <v>0.39626783132553101</v>
      </c>
      <c r="C383" s="51">
        <v>0.12786865234375</v>
      </c>
    </row>
    <row r="384" spans="1:3" ht="18.75" x14ac:dyDescent="0.25">
      <c r="A384" s="50">
        <v>139</v>
      </c>
      <c r="B384" s="51">
        <v>0.88268917798995972</v>
      </c>
      <c r="C384" s="51">
        <v>-0.41619205474853516</v>
      </c>
    </row>
    <row r="385" spans="1:3" ht="18.75" x14ac:dyDescent="0.25">
      <c r="A385" s="50">
        <v>140</v>
      </c>
      <c r="B385" s="51">
        <v>0.91846126317977905</v>
      </c>
      <c r="C385" s="51">
        <v>2.5533285140991211</v>
      </c>
    </row>
    <row r="386" spans="1:3" ht="18.75" x14ac:dyDescent="0.25">
      <c r="A386" s="50">
        <v>141</v>
      </c>
      <c r="B386" s="51">
        <v>0.53620737791061401</v>
      </c>
      <c r="C386" s="51">
        <v>0.31665515899658203</v>
      </c>
    </row>
    <row r="387" spans="1:3" ht="18.75" x14ac:dyDescent="0.25">
      <c r="A387" s="50">
        <v>142</v>
      </c>
      <c r="B387" s="51">
        <v>0.4703482985496521</v>
      </c>
      <c r="C387" s="51">
        <v>2.7700614929199219</v>
      </c>
    </row>
    <row r="388" spans="1:3" ht="18.75" x14ac:dyDescent="0.25">
      <c r="A388" s="50">
        <v>143</v>
      </c>
      <c r="B388" s="51">
        <v>0.81289452314376831</v>
      </c>
      <c r="C388" s="51">
        <v>0.83159160614013672</v>
      </c>
    </row>
    <row r="389" spans="1:3" ht="18.75" x14ac:dyDescent="0.25">
      <c r="A389" s="50">
        <v>144</v>
      </c>
      <c r="B389" s="51">
        <v>0.11424583196640015</v>
      </c>
      <c r="C389" s="51">
        <v>0.48952722549438477</v>
      </c>
    </row>
    <row r="390" spans="1:3" ht="18.75" x14ac:dyDescent="0.25">
      <c r="A390" s="50">
        <v>145</v>
      </c>
      <c r="B390" s="51">
        <v>0.73199194669723511</v>
      </c>
      <c r="C390" s="51">
        <v>1.4590463638305664</v>
      </c>
    </row>
    <row r="391" spans="1:3" ht="18.75" x14ac:dyDescent="0.25">
      <c r="A391" s="50">
        <v>146</v>
      </c>
      <c r="B391" s="51">
        <v>0.63643926382064819</v>
      </c>
      <c r="C391" s="51">
        <v>-2.562713623046875E-2</v>
      </c>
    </row>
    <row r="392" spans="1:3" ht="18.75" x14ac:dyDescent="0.25">
      <c r="A392" s="50">
        <v>147</v>
      </c>
      <c r="B392" s="51">
        <v>0.8869749903678894</v>
      </c>
      <c r="C392" s="51">
        <v>-1.5249490737915039</v>
      </c>
    </row>
    <row r="393" spans="1:3" ht="18.75" x14ac:dyDescent="0.25">
      <c r="A393" s="50">
        <v>148</v>
      </c>
      <c r="B393" s="51">
        <v>0.18832629919052124</v>
      </c>
      <c r="C393" s="51">
        <v>-2.0865879058837891</v>
      </c>
    </row>
    <row r="394" spans="1:3" ht="18.75" x14ac:dyDescent="0.25">
      <c r="A394" s="50">
        <v>149</v>
      </c>
      <c r="B394" s="51">
        <v>0.9098016619682312</v>
      </c>
      <c r="C394" s="51">
        <v>-0.71213054656982422</v>
      </c>
    </row>
    <row r="395" spans="1:3" ht="18.75" x14ac:dyDescent="0.25">
      <c r="A395" s="50">
        <v>150</v>
      </c>
      <c r="B395" s="51">
        <v>0.84394258260726929</v>
      </c>
      <c r="C395" s="51">
        <v>0.25738954544067383</v>
      </c>
    </row>
    <row r="396" spans="1:3" ht="18.75" x14ac:dyDescent="0.25">
      <c r="A396" s="50">
        <v>151</v>
      </c>
      <c r="B396" s="51">
        <v>9.4478309154510498E-2</v>
      </c>
      <c r="C396" s="51">
        <v>1.023646354675293</v>
      </c>
    </row>
    <row r="397" spans="1:3" ht="18.75" x14ac:dyDescent="0.25">
      <c r="A397" s="50">
        <v>152</v>
      </c>
      <c r="B397" s="51">
        <v>0.13025039434432983</v>
      </c>
      <c r="C397" s="51">
        <v>0.24077033996582031</v>
      </c>
    </row>
    <row r="398" spans="1:3" ht="18.75" x14ac:dyDescent="0.25">
      <c r="A398" s="50">
        <v>153</v>
      </c>
      <c r="B398" s="51">
        <v>0.24946135282516479</v>
      </c>
      <c r="C398" s="51">
        <v>1.2429132461547852</v>
      </c>
    </row>
    <row r="399" spans="1:3" ht="18.75" x14ac:dyDescent="0.25">
      <c r="A399" s="50">
        <v>154</v>
      </c>
      <c r="B399" s="51">
        <v>0.18360227346420288</v>
      </c>
      <c r="C399" s="51">
        <v>-0.787567138671875</v>
      </c>
    </row>
    <row r="400" spans="1:3" ht="18.75" x14ac:dyDescent="0.25">
      <c r="A400" s="50">
        <v>155</v>
      </c>
      <c r="B400" s="51">
        <v>0.76203411817550659</v>
      </c>
      <c r="C400" s="51">
        <v>0.19826412200927734</v>
      </c>
    </row>
    <row r="401" spans="1:3" ht="18.75" x14ac:dyDescent="0.25">
      <c r="A401" s="50">
        <v>156</v>
      </c>
      <c r="B401" s="51">
        <v>0.82749980688095093</v>
      </c>
      <c r="C401" s="51">
        <v>-0.58421516418457031</v>
      </c>
    </row>
    <row r="402" spans="1:3" ht="18.75" x14ac:dyDescent="0.25">
      <c r="A402" s="50">
        <v>157</v>
      </c>
      <c r="B402" s="51">
        <v>0.44524592161178589</v>
      </c>
      <c r="C402" s="51">
        <v>-0.61469554901123047</v>
      </c>
    </row>
    <row r="403" spans="1:3" ht="18.75" x14ac:dyDescent="0.25">
      <c r="A403" s="50">
        <v>158</v>
      </c>
      <c r="B403" s="51">
        <v>0.84822839498519897</v>
      </c>
      <c r="C403" s="51">
        <v>-0.37959671020507813</v>
      </c>
    </row>
    <row r="404" spans="1:3" ht="18.75" x14ac:dyDescent="0.25">
      <c r="A404" s="50">
        <v>159</v>
      </c>
      <c r="B404" s="51">
        <v>9.8764121532440186E-2</v>
      </c>
      <c r="C404" s="51">
        <v>0.16542339324951172</v>
      </c>
    </row>
    <row r="405" spans="1:3" ht="18.75" x14ac:dyDescent="0.25">
      <c r="A405" s="50">
        <v>160</v>
      </c>
      <c r="B405" s="51">
        <v>0.90158027410507202</v>
      </c>
      <c r="C405" s="51">
        <v>1.1052498817443848</v>
      </c>
    </row>
    <row r="406" spans="1:3" ht="18.75" x14ac:dyDescent="0.25">
      <c r="A406" s="50">
        <v>161</v>
      </c>
      <c r="B406" s="51">
        <v>0.11280173063278198</v>
      </c>
      <c r="C406" s="51">
        <v>-6.6176414489746094E-2</v>
      </c>
    </row>
    <row r="407" spans="1:3" ht="18.75" x14ac:dyDescent="0.25">
      <c r="A407" s="50">
        <v>162</v>
      </c>
      <c r="B407" s="51">
        <v>4.6942651271820068E-2</v>
      </c>
      <c r="C407" s="51">
        <v>-0.67382001876831055</v>
      </c>
    </row>
    <row r="408" spans="1:3" ht="18.75" x14ac:dyDescent="0.25">
      <c r="A408" s="50">
        <v>163</v>
      </c>
      <c r="B408" s="51">
        <v>0.79601353406906128</v>
      </c>
      <c r="C408" s="51">
        <v>2.0125417709350586</v>
      </c>
    </row>
    <row r="409" spans="1:3" ht="18.75" x14ac:dyDescent="0.25">
      <c r="A409" s="50">
        <v>164</v>
      </c>
      <c r="B409" s="51">
        <v>0.83178561925888062</v>
      </c>
      <c r="C409" s="51">
        <v>1.9820618629455566</v>
      </c>
    </row>
    <row r="410" spans="1:3" ht="18.75" x14ac:dyDescent="0.25">
      <c r="A410" s="50">
        <v>165</v>
      </c>
      <c r="B410" s="51">
        <v>0.44953173398971558</v>
      </c>
      <c r="C410" s="51">
        <v>1.4798097610473633</v>
      </c>
    </row>
    <row r="411" spans="1:3" ht="18.75" x14ac:dyDescent="0.25">
      <c r="A411" s="50">
        <v>166</v>
      </c>
      <c r="B411" s="51">
        <v>0.38367265462875366</v>
      </c>
      <c r="C411" s="51">
        <v>-0.50339841842651367</v>
      </c>
    </row>
    <row r="412" spans="1:3" ht="18.75" x14ac:dyDescent="0.25">
      <c r="A412" s="50">
        <v>167</v>
      </c>
      <c r="B412" s="51">
        <v>0.46356934309005737</v>
      </c>
      <c r="C412" s="51">
        <v>-1.6102790832519531E-2</v>
      </c>
    </row>
    <row r="413" spans="1:3" ht="18.75" x14ac:dyDescent="0.25">
      <c r="A413" s="50">
        <v>168</v>
      </c>
      <c r="B413" s="51">
        <v>3.0499875545501709E-2</v>
      </c>
      <c r="C413" s="51">
        <v>-1.5154247283935547</v>
      </c>
    </row>
    <row r="414" spans="1:3" ht="18.75" x14ac:dyDescent="0.25">
      <c r="A414" s="50">
        <v>169</v>
      </c>
      <c r="B414" s="51">
        <v>0.11708754301071167</v>
      </c>
      <c r="C414" s="51">
        <v>-0.60822200775146484</v>
      </c>
    </row>
    <row r="415" spans="1:3" ht="18.75" x14ac:dyDescent="0.25">
      <c r="A415" s="50">
        <v>170</v>
      </c>
      <c r="B415" s="51">
        <v>0.54976361989974976</v>
      </c>
      <c r="C415" s="51">
        <v>-0.596893310546875</v>
      </c>
    </row>
    <row r="416" spans="1:3" ht="18.75" x14ac:dyDescent="0.25">
      <c r="A416" s="50">
        <v>171</v>
      </c>
      <c r="B416" s="51">
        <v>0.80029934644699097</v>
      </c>
      <c r="C416" s="51">
        <v>-0.62737369537353516</v>
      </c>
    </row>
    <row r="417" spans="1:11" ht="18.75" x14ac:dyDescent="0.25">
      <c r="A417" s="50">
        <v>172</v>
      </c>
      <c r="B417" s="51">
        <v>0.6951259970664978</v>
      </c>
      <c r="C417" s="51">
        <v>-0.26764106750488281</v>
      </c>
      <c r="I417" s="82" t="s">
        <v>3</v>
      </c>
      <c r="J417" s="82" t="s">
        <v>304</v>
      </c>
      <c r="K417" s="82" t="s">
        <v>207</v>
      </c>
    </row>
    <row r="418" spans="1:11" ht="18.75" x14ac:dyDescent="0.25">
      <c r="A418" s="50">
        <v>173</v>
      </c>
      <c r="B418" s="51">
        <v>0.81433695554733276</v>
      </c>
      <c r="C418" s="51">
        <v>-0.12328624725341797</v>
      </c>
      <c r="I418" s="50">
        <v>1</v>
      </c>
      <c r="J418" s="51">
        <v>0.86476248502731323</v>
      </c>
      <c r="K418" s="51">
        <v>1.3120126724243164</v>
      </c>
    </row>
    <row r="419" spans="1:11" ht="18.75" x14ac:dyDescent="0.25">
      <c r="A419" s="50">
        <v>174</v>
      </c>
      <c r="B419" s="51">
        <v>0.74847787618637085</v>
      </c>
      <c r="C419" s="51">
        <v>0.84623384475708008</v>
      </c>
      <c r="I419" s="50">
        <v>2</v>
      </c>
      <c r="J419" s="51">
        <v>0.86122030019760132</v>
      </c>
      <c r="K419" s="51">
        <v>-0.34329938888549805</v>
      </c>
    </row>
    <row r="420" spans="1:11" ht="18.75" x14ac:dyDescent="0.25">
      <c r="A420" s="50">
        <v>175</v>
      </c>
      <c r="B420" s="51">
        <v>0.99901360273361206</v>
      </c>
      <c r="C420" s="51">
        <v>1.0813322067260742</v>
      </c>
      <c r="I420" s="50">
        <v>3</v>
      </c>
      <c r="J420" s="51">
        <v>0.20669621229171753</v>
      </c>
      <c r="K420" s="51">
        <v>-2.1215829849243164</v>
      </c>
    </row>
    <row r="421" spans="1:11" ht="18.75" x14ac:dyDescent="0.25">
      <c r="A421" s="50">
        <v>176</v>
      </c>
      <c r="B421" s="51">
        <v>0.7692064642906189</v>
      </c>
      <c r="C421" s="51">
        <v>-7.3705196380615234E-2</v>
      </c>
      <c r="I421" s="50">
        <v>4</v>
      </c>
      <c r="J421" s="51">
        <v>0.50804752111434937</v>
      </c>
      <c r="K421" s="51">
        <v>0.84793710708618164</v>
      </c>
    </row>
    <row r="422" spans="1:11" ht="18.75" x14ac:dyDescent="0.25">
      <c r="A422" s="50">
        <v>177</v>
      </c>
      <c r="B422" s="51">
        <v>0.16278570890426636</v>
      </c>
      <c r="C422" s="51">
        <v>-1.0627737045288086</v>
      </c>
      <c r="I422" s="50">
        <v>5</v>
      </c>
      <c r="J422" s="51">
        <v>0.59463518857955933</v>
      </c>
      <c r="K422" s="51">
        <v>-0.44812297821044922</v>
      </c>
    </row>
    <row r="423" spans="1:11" ht="18.75" x14ac:dyDescent="0.25">
      <c r="A423" s="50">
        <v>178</v>
      </c>
      <c r="B423" s="51">
        <v>9.6926629543304443E-2</v>
      </c>
      <c r="C423" s="51">
        <v>-1.3588333129882813</v>
      </c>
      <c r="I423" s="50">
        <v>6</v>
      </c>
      <c r="J423" s="51">
        <v>2.7311265468597412E-2</v>
      </c>
      <c r="K423" s="51">
        <v>-1.7023735046386719</v>
      </c>
    </row>
    <row r="424" spans="1:11" ht="18.75" x14ac:dyDescent="0.25">
      <c r="A424" s="50">
        <v>179</v>
      </c>
      <c r="B424" s="51">
        <v>0.67535847425460815</v>
      </c>
      <c r="C424" s="51">
        <v>-0.10742282867431641</v>
      </c>
      <c r="I424" s="50">
        <v>7</v>
      </c>
      <c r="J424" s="51">
        <v>0.87132233381271362</v>
      </c>
      <c r="K424" s="51">
        <v>1.1262006759643555</v>
      </c>
    </row>
    <row r="425" spans="1:11" ht="18.75" x14ac:dyDescent="0.25">
      <c r="A425" s="50">
        <v>180</v>
      </c>
      <c r="B425" s="51">
        <v>0.74375385046005249</v>
      </c>
      <c r="C425" s="51">
        <v>-0.32358741760253906</v>
      </c>
      <c r="I425" s="50">
        <v>8</v>
      </c>
      <c r="J425" s="51">
        <v>0.17267364263534546</v>
      </c>
      <c r="K425" s="51">
        <v>0.25297737121582031</v>
      </c>
    </row>
    <row r="426" spans="1:11" ht="18.75" x14ac:dyDescent="0.25">
      <c r="A426" s="50">
        <v>181</v>
      </c>
      <c r="B426" s="51">
        <v>0.36149996519088745</v>
      </c>
      <c r="C426" s="51">
        <v>0.38035297393798828</v>
      </c>
      <c r="I426" s="50">
        <v>9</v>
      </c>
      <c r="J426" s="51">
        <v>0.55746382474899292</v>
      </c>
      <c r="K426" s="51">
        <v>0.30239200592041016</v>
      </c>
    </row>
    <row r="427" spans="1:11" ht="18.75" x14ac:dyDescent="0.25">
      <c r="A427" s="50">
        <v>182</v>
      </c>
      <c r="B427" s="51">
        <v>0.76448243856430054</v>
      </c>
      <c r="C427" s="51">
        <v>-0.65305662155151367</v>
      </c>
      <c r="I427" s="137" t="s">
        <v>314</v>
      </c>
      <c r="J427" s="137" t="s">
        <v>314</v>
      </c>
      <c r="K427" s="137" t="s">
        <v>314</v>
      </c>
    </row>
    <row r="428" spans="1:11" ht="18.75" x14ac:dyDescent="0.25">
      <c r="A428" s="50">
        <v>183</v>
      </c>
      <c r="B428" s="51">
        <v>1.5018165111541748E-2</v>
      </c>
      <c r="C428" s="51">
        <v>-1.199650764465332</v>
      </c>
      <c r="I428" s="50">
        <v>191</v>
      </c>
      <c r="J428" s="51">
        <v>0.37689369916915894</v>
      </c>
      <c r="K428" s="51">
        <v>-1.8529481887817383</v>
      </c>
    </row>
    <row r="429" spans="1:11" ht="18.75" x14ac:dyDescent="0.25">
      <c r="A429" s="50">
        <v>184</v>
      </c>
      <c r="B429" s="51">
        <v>0.81490463018417358</v>
      </c>
      <c r="C429" s="51">
        <v>0.79956293106079102</v>
      </c>
      <c r="I429" s="50">
        <v>192</v>
      </c>
      <c r="J429" s="51">
        <v>0.94382423162460327</v>
      </c>
      <c r="K429" s="51">
        <v>-0.35227012634277344</v>
      </c>
    </row>
    <row r="430" spans="1:11" ht="18.75" x14ac:dyDescent="0.25">
      <c r="A430" s="50">
        <v>185</v>
      </c>
      <c r="B430" s="51">
        <v>2.6126086711883545E-2</v>
      </c>
      <c r="C430" s="51">
        <v>-0.48018550872802734</v>
      </c>
      <c r="I430" s="50">
        <v>193</v>
      </c>
      <c r="J430" s="51">
        <v>3.0411899089813232E-2</v>
      </c>
      <c r="K430" s="51">
        <v>-1.9139089584350586</v>
      </c>
    </row>
    <row r="431" spans="1:11" ht="18.75" x14ac:dyDescent="0.25">
      <c r="A431" s="50">
        <v>186</v>
      </c>
      <c r="B431" s="51">
        <v>0.96026700735092163</v>
      </c>
      <c r="C431" s="51">
        <v>1.2237548828125</v>
      </c>
      <c r="I431" s="50">
        <v>194</v>
      </c>
      <c r="J431" s="51">
        <v>0.46601766347885132</v>
      </c>
      <c r="K431" s="51">
        <v>-1.6018447875976562</v>
      </c>
    </row>
    <row r="432" spans="1:11" ht="18.75" x14ac:dyDescent="0.25">
      <c r="A432" s="50">
        <v>187</v>
      </c>
      <c r="B432" s="51">
        <v>0.18110913038253784</v>
      </c>
      <c r="C432" s="51">
        <v>0.74201107025146484</v>
      </c>
      <c r="I432" s="50">
        <v>195</v>
      </c>
      <c r="J432" s="51">
        <v>0.71655339002609253</v>
      </c>
      <c r="K432" s="51">
        <v>1.3676748275756836</v>
      </c>
    </row>
    <row r="433" spans="1:11" ht="18.75" x14ac:dyDescent="0.25">
      <c r="A433" s="50">
        <v>188</v>
      </c>
      <c r="B433" s="51">
        <v>0.48246043920516968</v>
      </c>
      <c r="C433" s="51">
        <v>-2.5819301605224609E-2</v>
      </c>
      <c r="I433" s="50">
        <v>196</v>
      </c>
      <c r="J433" s="51">
        <v>0.61138004064559937</v>
      </c>
      <c r="K433" s="51">
        <v>0.93067026138305664</v>
      </c>
    </row>
    <row r="434" spans="1:11" ht="18.75" x14ac:dyDescent="0.25">
      <c r="A434" s="50">
        <v>189</v>
      </c>
      <c r="B434" s="51">
        <v>0.36578577756881714</v>
      </c>
      <c r="C434" s="51">
        <v>-0.52514171600341797</v>
      </c>
      <c r="I434" s="50">
        <v>197</v>
      </c>
      <c r="J434" s="51">
        <v>0.72766131162643433</v>
      </c>
      <c r="K434" s="51">
        <v>1.3054475784301758</v>
      </c>
    </row>
    <row r="435" spans="1:11" ht="18.75" x14ac:dyDescent="0.25">
      <c r="A435" s="50">
        <v>190</v>
      </c>
      <c r="B435" s="51">
        <v>0.39193719625473022</v>
      </c>
      <c r="C435" s="51">
        <v>0.28585481643676758</v>
      </c>
      <c r="I435" s="50">
        <v>198</v>
      </c>
      <c r="J435" s="51">
        <v>0.66180223226547241</v>
      </c>
      <c r="K435" s="51">
        <v>0.54054641723632813</v>
      </c>
    </row>
    <row r="436" spans="1:11" ht="18.75" x14ac:dyDescent="0.25">
      <c r="A436" s="50">
        <v>191</v>
      </c>
      <c r="B436" s="51">
        <v>0.37689369916915894</v>
      </c>
      <c r="C436" s="51">
        <v>-1.8529481887817383</v>
      </c>
      <c r="I436" s="50">
        <v>199</v>
      </c>
      <c r="J436" s="51">
        <v>0.38117951154708862</v>
      </c>
      <c r="K436" s="51">
        <v>0.24448680877685547</v>
      </c>
    </row>
    <row r="437" spans="1:11" ht="18.75" x14ac:dyDescent="0.25">
      <c r="A437" s="50">
        <v>192</v>
      </c>
      <c r="B437" s="51">
        <v>0.94382423162460327</v>
      </c>
      <c r="C437" s="51">
        <v>-0.35227012634277344</v>
      </c>
      <c r="I437" s="50">
        <v>200</v>
      </c>
      <c r="J437" s="51">
        <v>0.68253082036972046</v>
      </c>
      <c r="K437" s="51">
        <v>0.25834846496582031</v>
      </c>
    </row>
    <row r="438" spans="1:11" ht="18.75" x14ac:dyDescent="0.25">
      <c r="A438" s="50">
        <v>193</v>
      </c>
      <c r="B438" s="51">
        <v>3.0411899089813232E-2</v>
      </c>
      <c r="C438" s="51">
        <v>-1.9139089584350586</v>
      </c>
    </row>
    <row r="439" spans="1:11" ht="18.75" x14ac:dyDescent="0.25">
      <c r="A439" s="50">
        <v>194</v>
      </c>
      <c r="B439" s="51">
        <v>0.46601766347885132</v>
      </c>
      <c r="C439" s="51">
        <v>-1.6018447875976562</v>
      </c>
    </row>
    <row r="440" spans="1:11" ht="18.75" x14ac:dyDescent="0.25">
      <c r="A440" s="50">
        <v>195</v>
      </c>
      <c r="B440" s="51">
        <v>0.71655339002609253</v>
      </c>
      <c r="C440" s="51">
        <v>1.3676748275756836</v>
      </c>
    </row>
    <row r="441" spans="1:11" ht="18.75" x14ac:dyDescent="0.25">
      <c r="A441" s="50">
        <v>196</v>
      </c>
      <c r="B441" s="51">
        <v>0.61138004064559937</v>
      </c>
      <c r="C441" s="51">
        <v>0.93067026138305664</v>
      </c>
    </row>
    <row r="442" spans="1:11" ht="18.75" x14ac:dyDescent="0.25">
      <c r="A442" s="50">
        <v>197</v>
      </c>
      <c r="B442" s="51">
        <v>0.72766131162643433</v>
      </c>
      <c r="C442" s="51">
        <v>1.3054475784301758</v>
      </c>
    </row>
    <row r="443" spans="1:11" ht="18.75" x14ac:dyDescent="0.25">
      <c r="A443" s="50">
        <v>198</v>
      </c>
      <c r="B443" s="51">
        <v>0.66180223226547241</v>
      </c>
      <c r="C443" s="51">
        <v>0.54054641723632813</v>
      </c>
    </row>
    <row r="444" spans="1:11" ht="18.75" x14ac:dyDescent="0.25">
      <c r="A444" s="50">
        <v>199</v>
      </c>
      <c r="B444" s="51">
        <v>0.38117951154708862</v>
      </c>
      <c r="C444" s="51">
        <v>0.24448680877685547</v>
      </c>
    </row>
    <row r="445" spans="1:11" ht="18.75" x14ac:dyDescent="0.25">
      <c r="A445" s="50">
        <v>200</v>
      </c>
      <c r="B445" s="51">
        <v>0.68253082036972046</v>
      </c>
      <c r="C445" s="51">
        <v>0.25834846496582031</v>
      </c>
    </row>
    <row r="446" spans="1:11" x14ac:dyDescent="0.25">
      <c r="A446" s="62" t="s">
        <v>320</v>
      </c>
      <c r="B446" s="62">
        <f>AVERAGE(B246:B445)</f>
        <v>0.51532801866531375</v>
      </c>
      <c r="C446" s="62">
        <f>AVERAGE(C246:C445)</f>
        <v>7.9939062595367427E-2</v>
      </c>
    </row>
    <row r="447" spans="1:11" x14ac:dyDescent="0.25">
      <c r="A447" s="62" t="s">
        <v>268</v>
      </c>
      <c r="B447" s="62">
        <f>_xlfn.VAR.S(B246:B445)</f>
        <v>8.1555698390435277E-2</v>
      </c>
      <c r="C447" s="62">
        <f>_xlfn.VAR.S(C246:C445)</f>
        <v>1.075754164433925</v>
      </c>
    </row>
    <row r="448" spans="1:11" x14ac:dyDescent="0.25">
      <c r="A448" s="62" t="s">
        <v>218</v>
      </c>
      <c r="B448" s="62">
        <f>MIN(B246:B445)</f>
        <v>2.252042293548584E-3</v>
      </c>
      <c r="C448" s="62">
        <f>MIN(C246:C445)</f>
        <v>-2.4001359939575195</v>
      </c>
    </row>
    <row r="449" spans="1:5" x14ac:dyDescent="0.25">
      <c r="A449" s="62" t="s">
        <v>226</v>
      </c>
      <c r="B449" s="62">
        <f>MAX(B246:B445)</f>
        <v>0.99901360273361206</v>
      </c>
      <c r="C449" s="62">
        <f>MAX(C246:C445)</f>
        <v>2.7700614929199219</v>
      </c>
    </row>
    <row r="450" spans="1:5" x14ac:dyDescent="0.25">
      <c r="A450" s="1" t="s">
        <v>227</v>
      </c>
      <c r="B450" s="1">
        <f>INT(SQRT($A$445)+1)</f>
        <v>15</v>
      </c>
      <c r="C450" s="1">
        <f>INT(SQRT($A$445)+1)</f>
        <v>15</v>
      </c>
    </row>
    <row r="451" spans="1:5" x14ac:dyDescent="0.25">
      <c r="A451" s="1" t="s">
        <v>103</v>
      </c>
      <c r="B451" s="1">
        <f>(B449-B448)/(B450-1)</f>
        <v>7.1197254317147393E-2</v>
      </c>
      <c r="C451" s="1">
        <f>(C449-C448)/(C450-1)</f>
        <v>0.36929982049124582</v>
      </c>
    </row>
    <row r="452" spans="1:5" x14ac:dyDescent="0.25">
      <c r="B452" s="163" t="s">
        <v>248</v>
      </c>
      <c r="C452" s="163"/>
      <c r="D452" s="164" t="s">
        <v>82</v>
      </c>
      <c r="E452" s="165"/>
    </row>
    <row r="453" spans="1:5" x14ac:dyDescent="0.25">
      <c r="B453" s="62">
        <f>$B$448</f>
        <v>2.252042293548584E-3</v>
      </c>
      <c r="C453" s="62">
        <f>$C$448</f>
        <v>-2.4001359939575195</v>
      </c>
      <c r="D453" s="1">
        <f t="array" ref="D453:D467">FREQUENCY(B246:B445,B453:B467)</f>
        <v>1</v>
      </c>
      <c r="E453" s="1">
        <f t="array" ref="E453:E467">FREQUENCY(C246:C445,C453:C467)</f>
        <v>1</v>
      </c>
    </row>
    <row r="454" spans="1:5" x14ac:dyDescent="0.25">
      <c r="B454" s="62">
        <f>B453+$B$451</f>
        <v>7.3449296610695977E-2</v>
      </c>
      <c r="C454" s="62">
        <f>C453+$C$451</f>
        <v>-2.0308361734662737</v>
      </c>
      <c r="D454" s="1">
        <v>13</v>
      </c>
      <c r="E454" s="1">
        <v>3</v>
      </c>
    </row>
    <row r="455" spans="1:5" x14ac:dyDescent="0.25">
      <c r="B455" s="62">
        <f t="shared" ref="B455:B467" si="22">B454+$B$451</f>
        <v>0.14464655092784337</v>
      </c>
      <c r="C455" s="62">
        <f t="shared" ref="C455:C467" si="23">C454+$C$451</f>
        <v>-1.6615363529750278</v>
      </c>
      <c r="D455" s="1">
        <v>12</v>
      </c>
      <c r="E455" s="1">
        <v>5</v>
      </c>
    </row>
    <row r="456" spans="1:5" x14ac:dyDescent="0.25">
      <c r="B456" s="62">
        <f t="shared" si="22"/>
        <v>0.21584380524499075</v>
      </c>
      <c r="C456" s="62">
        <f t="shared" si="23"/>
        <v>-1.2922365324837819</v>
      </c>
      <c r="D456" s="1">
        <v>14</v>
      </c>
      <c r="E456" s="1">
        <v>12</v>
      </c>
    </row>
    <row r="457" spans="1:5" x14ac:dyDescent="0.25">
      <c r="B457" s="62">
        <f t="shared" si="22"/>
        <v>0.28704105956213816</v>
      </c>
      <c r="C457" s="62">
        <f t="shared" si="23"/>
        <v>-0.92293671199253602</v>
      </c>
      <c r="D457" s="1">
        <v>15</v>
      </c>
      <c r="E457" s="1">
        <v>13</v>
      </c>
    </row>
    <row r="458" spans="1:5" x14ac:dyDescent="0.25">
      <c r="B458" s="62">
        <f t="shared" si="22"/>
        <v>0.35823831387928556</v>
      </c>
      <c r="C458" s="62">
        <f t="shared" si="23"/>
        <v>-0.55363689150129014</v>
      </c>
      <c r="D458" s="1">
        <v>10</v>
      </c>
      <c r="E458" s="1">
        <v>23</v>
      </c>
    </row>
    <row r="459" spans="1:5" x14ac:dyDescent="0.25">
      <c r="B459" s="62">
        <f t="shared" si="22"/>
        <v>0.42943556819643297</v>
      </c>
      <c r="C459" s="62">
        <f t="shared" si="23"/>
        <v>-0.18433707101004432</v>
      </c>
      <c r="D459" s="1">
        <v>15</v>
      </c>
      <c r="E459" s="1">
        <v>26</v>
      </c>
    </row>
    <row r="460" spans="1:5" x14ac:dyDescent="0.25">
      <c r="B460" s="62">
        <f t="shared" si="22"/>
        <v>0.50063282251358032</v>
      </c>
      <c r="C460" s="62">
        <f t="shared" si="23"/>
        <v>0.1849627494812015</v>
      </c>
      <c r="D460" s="1">
        <v>14</v>
      </c>
      <c r="E460" s="1">
        <v>23</v>
      </c>
    </row>
    <row r="461" spans="1:5" x14ac:dyDescent="0.25">
      <c r="B461" s="62">
        <f t="shared" si="22"/>
        <v>0.57183007683072773</v>
      </c>
      <c r="C461" s="62">
        <f t="shared" si="23"/>
        <v>0.55426256997244727</v>
      </c>
      <c r="D461" s="1">
        <v>17</v>
      </c>
      <c r="E461" s="1">
        <v>33</v>
      </c>
    </row>
    <row r="462" spans="1:5" x14ac:dyDescent="0.25">
      <c r="B462" s="62">
        <f t="shared" si="22"/>
        <v>0.64302733114787514</v>
      </c>
      <c r="C462" s="62">
        <f t="shared" si="23"/>
        <v>0.92356239046369315</v>
      </c>
      <c r="D462" s="1">
        <v>15</v>
      </c>
      <c r="E462" s="1">
        <v>16</v>
      </c>
    </row>
    <row r="463" spans="1:5" x14ac:dyDescent="0.25">
      <c r="B463" s="62">
        <f t="shared" si="22"/>
        <v>0.71422458546502254</v>
      </c>
      <c r="C463" s="62">
        <f t="shared" si="23"/>
        <v>1.292862210954939</v>
      </c>
      <c r="D463" s="1">
        <v>13</v>
      </c>
      <c r="E463" s="1">
        <v>20</v>
      </c>
    </row>
    <row r="464" spans="1:5" x14ac:dyDescent="0.25">
      <c r="B464" s="62">
        <f t="shared" si="22"/>
        <v>0.78542183978216995</v>
      </c>
      <c r="C464" s="62">
        <f t="shared" si="23"/>
        <v>1.6621620314461849</v>
      </c>
      <c r="D464" s="1">
        <v>13</v>
      </c>
      <c r="E464" s="1">
        <v>12</v>
      </c>
    </row>
    <row r="465" spans="2:5" x14ac:dyDescent="0.25">
      <c r="B465" s="62">
        <f t="shared" si="22"/>
        <v>0.85661909409931736</v>
      </c>
      <c r="C465" s="62">
        <f t="shared" si="23"/>
        <v>2.0314618519374306</v>
      </c>
      <c r="D465" s="1">
        <v>18</v>
      </c>
      <c r="E465" s="1">
        <v>7</v>
      </c>
    </row>
    <row r="466" spans="2:5" x14ac:dyDescent="0.25">
      <c r="B466" s="62">
        <f t="shared" si="22"/>
        <v>0.92781634841646476</v>
      </c>
      <c r="C466" s="62">
        <f t="shared" si="23"/>
        <v>2.4007616724286764</v>
      </c>
      <c r="D466" s="1">
        <v>17</v>
      </c>
      <c r="E466" s="1">
        <v>3</v>
      </c>
    </row>
    <row r="467" spans="2:5" x14ac:dyDescent="0.25">
      <c r="B467" s="62">
        <f t="shared" si="22"/>
        <v>0.99901360273361217</v>
      </c>
      <c r="C467" s="62">
        <f t="shared" si="23"/>
        <v>2.7700614929199223</v>
      </c>
      <c r="D467" s="1">
        <v>13</v>
      </c>
      <c r="E467" s="1">
        <v>3</v>
      </c>
    </row>
  </sheetData>
  <mergeCells count="4">
    <mergeCell ref="M211:N211"/>
    <mergeCell ref="O211:P211"/>
    <mergeCell ref="B452:C452"/>
    <mergeCell ref="D452:E45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CommandButton1">
          <controlPr defaultSize="0" autoLine="0" r:id="rId4">
            <anchor moveWithCells="1">
              <from>
                <xdr:col>5</xdr:col>
                <xdr:colOff>304800</xdr:colOff>
                <xdr:row>456</xdr:row>
                <xdr:rowOff>114300</xdr:rowOff>
              </from>
              <to>
                <xdr:col>6</xdr:col>
                <xdr:colOff>600075</xdr:colOff>
                <xdr:row>460</xdr:row>
                <xdr:rowOff>152400</xdr:rowOff>
              </to>
            </anchor>
          </controlPr>
        </control>
      </mc:Choice>
      <mc:Fallback>
        <control shapeId="21505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/>
  <dimension ref="A1:AB217"/>
  <sheetViews>
    <sheetView zoomScaleNormal="100" workbookViewId="0"/>
  </sheetViews>
  <sheetFormatPr defaultRowHeight="15" x14ac:dyDescent="0.25"/>
  <sheetData>
    <row r="1" spans="1:28" ht="18.75" x14ac:dyDescent="0.25">
      <c r="A1" s="50"/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  <c r="J1" s="50">
        <v>9</v>
      </c>
      <c r="K1" s="50">
        <v>10</v>
      </c>
      <c r="L1" s="50">
        <v>11</v>
      </c>
      <c r="M1" s="50">
        <v>12</v>
      </c>
      <c r="N1" s="50">
        <v>13</v>
      </c>
      <c r="O1" s="50">
        <v>14</v>
      </c>
      <c r="P1" s="50">
        <v>15</v>
      </c>
      <c r="Q1" s="50">
        <v>16</v>
      </c>
      <c r="R1" s="50">
        <v>17</v>
      </c>
      <c r="S1" s="50">
        <v>18</v>
      </c>
      <c r="T1" s="50">
        <v>19</v>
      </c>
      <c r="U1" s="50">
        <v>20</v>
      </c>
      <c r="V1" s="50">
        <v>21</v>
      </c>
      <c r="W1" s="50">
        <v>22</v>
      </c>
      <c r="X1" s="50">
        <v>23</v>
      </c>
      <c r="Y1" s="50">
        <v>24</v>
      </c>
      <c r="Z1" s="50">
        <v>25</v>
      </c>
      <c r="AA1" s="50">
        <v>26</v>
      </c>
      <c r="AB1" s="50">
        <v>27</v>
      </c>
    </row>
    <row r="2" spans="1:28" ht="18.75" x14ac:dyDescent="0.25">
      <c r="A2" s="50" t="s">
        <v>250</v>
      </c>
      <c r="B2" s="50">
        <v>24</v>
      </c>
      <c r="C2" s="50">
        <v>16</v>
      </c>
      <c r="D2" s="50">
        <v>15</v>
      </c>
      <c r="E2" s="50">
        <v>19</v>
      </c>
      <c r="F2" s="50">
        <v>17</v>
      </c>
      <c r="G2" s="50">
        <v>20</v>
      </c>
      <c r="H2" s="50">
        <v>21</v>
      </c>
      <c r="I2" s="50">
        <v>19</v>
      </c>
      <c r="J2" s="50">
        <v>19</v>
      </c>
      <c r="K2" s="50">
        <v>19</v>
      </c>
      <c r="L2" s="50">
        <v>22</v>
      </c>
      <c r="M2" s="50">
        <v>17</v>
      </c>
      <c r="N2" s="50">
        <v>24</v>
      </c>
      <c r="O2" s="50">
        <v>16</v>
      </c>
      <c r="P2" s="50">
        <v>19</v>
      </c>
      <c r="Q2" s="50">
        <v>17</v>
      </c>
      <c r="R2" s="50">
        <v>21</v>
      </c>
      <c r="S2" s="50">
        <v>16</v>
      </c>
      <c r="T2" s="50">
        <v>24</v>
      </c>
      <c r="U2" s="50">
        <v>20</v>
      </c>
      <c r="V2" s="50">
        <v>21</v>
      </c>
      <c r="W2" s="50">
        <v>18</v>
      </c>
      <c r="X2" s="50">
        <v>24</v>
      </c>
      <c r="Y2" s="50">
        <v>20</v>
      </c>
      <c r="Z2" s="50">
        <v>16</v>
      </c>
      <c r="AA2" s="50">
        <v>20</v>
      </c>
      <c r="AB2" s="50">
        <v>23</v>
      </c>
    </row>
    <row r="3" spans="1:28" ht="18.75" x14ac:dyDescent="0.25">
      <c r="A3" s="50" t="s">
        <v>124</v>
      </c>
      <c r="B3" s="50">
        <v>0.186</v>
      </c>
      <c r="C3" s="50">
        <v>0.19500000000000001</v>
      </c>
      <c r="D3" s="50">
        <v>0.38600000000000001</v>
      </c>
      <c r="E3" s="50">
        <v>0.4</v>
      </c>
      <c r="F3" s="50">
        <v>0.41699999999999998</v>
      </c>
      <c r="G3" s="50">
        <v>0.42899999999999999</v>
      </c>
      <c r="H3" s="50">
        <v>0.17100000000000001</v>
      </c>
      <c r="I3" s="50">
        <v>0.29799999999999999</v>
      </c>
      <c r="J3" s="50">
        <v>0.14299999999999999</v>
      </c>
      <c r="K3" s="50">
        <v>0.255</v>
      </c>
      <c r="L3" s="50">
        <v>0.109</v>
      </c>
      <c r="M3" s="50">
        <v>0.124</v>
      </c>
      <c r="N3" s="50">
        <v>0.44700000000000001</v>
      </c>
      <c r="O3" s="50">
        <v>0.113</v>
      </c>
      <c r="P3" s="50">
        <v>0.126</v>
      </c>
      <c r="Q3" s="50">
        <v>0.3</v>
      </c>
      <c r="R3" s="50">
        <v>0.42299999999999999</v>
      </c>
      <c r="S3" s="50">
        <v>0.41099999999999998</v>
      </c>
      <c r="T3" s="50">
        <v>0.27700000000000002</v>
      </c>
      <c r="U3" s="50">
        <v>0.223</v>
      </c>
      <c r="V3" s="50">
        <v>0.36199999999999999</v>
      </c>
      <c r="W3" s="50">
        <v>0.45400000000000001</v>
      </c>
      <c r="X3" s="50">
        <v>0.17499999999999999</v>
      </c>
      <c r="Y3" s="50">
        <v>0.35299999999999998</v>
      </c>
      <c r="Z3" s="50">
        <v>0.26300000000000001</v>
      </c>
      <c r="AA3" s="50">
        <v>0.248</v>
      </c>
      <c r="AB3" s="50">
        <v>0.46700000000000003</v>
      </c>
    </row>
    <row r="4" spans="1:28" ht="18.75" x14ac:dyDescent="0.25">
      <c r="A4" s="50" t="s">
        <v>125</v>
      </c>
      <c r="B4" s="50">
        <v>0.14199999999999999</v>
      </c>
      <c r="C4" s="50">
        <v>0.113</v>
      </c>
      <c r="D4" s="50">
        <v>0.27</v>
      </c>
      <c r="E4" s="50">
        <v>0.184</v>
      </c>
      <c r="F4" s="50">
        <v>0.31900000000000001</v>
      </c>
      <c r="G4" s="50">
        <v>0.161</v>
      </c>
      <c r="H4" s="50">
        <v>0.17100000000000001</v>
      </c>
      <c r="I4" s="50">
        <v>0.28499999999999998</v>
      </c>
      <c r="J4" s="50">
        <v>0.21099999999999999</v>
      </c>
      <c r="K4" s="50">
        <v>0.28399999999999997</v>
      </c>
      <c r="L4" s="50">
        <v>0.27600000000000002</v>
      </c>
      <c r="M4" s="50">
        <v>6.3E-2</v>
      </c>
      <c r="N4" s="50">
        <v>0.32200000000000001</v>
      </c>
      <c r="O4" s="50">
        <v>7.0000000000000007E-2</v>
      </c>
      <c r="P4" s="50">
        <v>0.17499999999999999</v>
      </c>
      <c r="Q4" s="50">
        <v>0.38300000000000001</v>
      </c>
      <c r="R4" s="50">
        <v>0.34499999999999997</v>
      </c>
      <c r="S4" s="50">
        <v>0.36199999999999999</v>
      </c>
      <c r="T4" s="50">
        <v>0.10100000000000001</v>
      </c>
      <c r="U4" s="50">
        <v>0.18</v>
      </c>
      <c r="V4" s="50">
        <v>6.2E-2</v>
      </c>
      <c r="W4" s="50">
        <v>9.8000000000000004E-2</v>
      </c>
      <c r="X4" s="50">
        <v>0.16600000000000001</v>
      </c>
      <c r="Y4" s="50">
        <v>0.32400000000000001</v>
      </c>
      <c r="Z4" s="50">
        <v>0.16500000000000001</v>
      </c>
      <c r="AA4" s="50">
        <v>0.17399999999999999</v>
      </c>
      <c r="AB4" s="50">
        <v>0.224</v>
      </c>
    </row>
    <row r="5" spans="1:28" ht="18.75" x14ac:dyDescent="0.25">
      <c r="A5" s="50" t="s">
        <v>126</v>
      </c>
      <c r="B5" s="50">
        <v>5</v>
      </c>
      <c r="C5" s="50">
        <v>6</v>
      </c>
      <c r="D5" s="50">
        <v>3</v>
      </c>
      <c r="E5" s="50">
        <v>6</v>
      </c>
      <c r="F5" s="50">
        <v>6</v>
      </c>
      <c r="G5" s="50">
        <v>3</v>
      </c>
      <c r="H5" s="50">
        <v>6</v>
      </c>
      <c r="I5" s="50">
        <v>4</v>
      </c>
      <c r="J5" s="50">
        <v>6</v>
      </c>
      <c r="K5" s="50">
        <v>2</v>
      </c>
      <c r="L5" s="50">
        <v>2</v>
      </c>
      <c r="M5" s="50">
        <v>2</v>
      </c>
      <c r="N5" s="50">
        <v>5</v>
      </c>
      <c r="O5" s="50">
        <v>4</v>
      </c>
      <c r="P5" s="50">
        <v>5</v>
      </c>
      <c r="Q5" s="50">
        <v>3</v>
      </c>
      <c r="R5" s="50">
        <v>4</v>
      </c>
      <c r="S5" s="50">
        <v>6</v>
      </c>
      <c r="T5" s="50">
        <v>6</v>
      </c>
      <c r="U5" s="50">
        <v>6</v>
      </c>
      <c r="V5" s="50">
        <v>3</v>
      </c>
      <c r="W5" s="50">
        <v>6</v>
      </c>
      <c r="X5" s="50">
        <v>3</v>
      </c>
      <c r="Y5" s="50">
        <v>2</v>
      </c>
      <c r="Z5" s="50">
        <v>6</v>
      </c>
      <c r="AA5" s="50">
        <v>6</v>
      </c>
      <c r="AB5" s="50">
        <v>2</v>
      </c>
    </row>
    <row r="6" spans="1:28" ht="21" x14ac:dyDescent="0.25">
      <c r="A6" s="98" t="s">
        <v>252</v>
      </c>
    </row>
    <row r="7" spans="1:28" ht="21" x14ac:dyDescent="0.25">
      <c r="A7" s="99"/>
    </row>
    <row r="8" spans="1:28" ht="21" x14ac:dyDescent="0.25">
      <c r="A8" s="99"/>
    </row>
    <row r="9" spans="1:28" ht="21" x14ac:dyDescent="0.25">
      <c r="A9" s="99"/>
    </row>
    <row r="11" spans="1:28" ht="24" x14ac:dyDescent="0.25">
      <c r="A11" s="46" t="s">
        <v>123</v>
      </c>
      <c r="B11" s="50">
        <v>16</v>
      </c>
    </row>
    <row r="12" spans="1:28" ht="21" x14ac:dyDescent="0.25">
      <c r="A12" s="46" t="s">
        <v>124</v>
      </c>
      <c r="B12" s="50">
        <v>0.19500000000000001</v>
      </c>
    </row>
    <row r="13" spans="1:28" ht="21" x14ac:dyDescent="0.25">
      <c r="A13" s="48" t="s">
        <v>125</v>
      </c>
      <c r="B13" s="50">
        <v>0.113</v>
      </c>
    </row>
    <row r="14" spans="1:28" ht="21" x14ac:dyDescent="0.25">
      <c r="A14" s="46" t="s">
        <v>126</v>
      </c>
      <c r="B14" s="50">
        <v>6</v>
      </c>
    </row>
    <row r="15" spans="1:28" ht="18.75" x14ac:dyDescent="0.25">
      <c r="B15" s="50"/>
    </row>
    <row r="16" spans="1:28" ht="21" x14ac:dyDescent="0.25">
      <c r="A16" s="54" t="s">
        <v>71</v>
      </c>
      <c r="B16" s="54" t="s">
        <v>251</v>
      </c>
      <c r="C16" s="54" t="s">
        <v>255</v>
      </c>
      <c r="D16" s="54" t="s">
        <v>253</v>
      </c>
      <c r="E16" s="54" t="s">
        <v>254</v>
      </c>
      <c r="F16" s="54" t="s">
        <v>256</v>
      </c>
      <c r="G16" s="54" t="s">
        <v>257</v>
      </c>
      <c r="H16" s="54" t="s">
        <v>258</v>
      </c>
      <c r="I16" s="54" t="s">
        <v>259</v>
      </c>
    </row>
    <row r="17" spans="1:9" ht="18.75" x14ac:dyDescent="0.25">
      <c r="A17" s="50">
        <v>0</v>
      </c>
      <c r="B17" s="50">
        <v>16</v>
      </c>
      <c r="C17" s="50">
        <v>16</v>
      </c>
      <c r="D17" s="50">
        <v>16</v>
      </c>
      <c r="E17" s="50">
        <v>16</v>
      </c>
      <c r="F17" s="50">
        <v>16</v>
      </c>
      <c r="G17" s="50">
        <v>16</v>
      </c>
      <c r="H17" s="50">
        <v>16</v>
      </c>
      <c r="I17" s="50">
        <v>16</v>
      </c>
    </row>
    <row r="18" spans="1:9" ht="18.75" x14ac:dyDescent="0.25">
      <c r="A18" s="50">
        <v>1</v>
      </c>
      <c r="B18" s="51">
        <v>16.195</v>
      </c>
      <c r="C18" s="51">
        <v>14.80407179069519</v>
      </c>
      <c r="D18" s="51">
        <v>15.840122953414918</v>
      </c>
      <c r="E18" s="51">
        <v>16.87079447746277</v>
      </c>
      <c r="F18" s="51">
        <v>15.592338865280151</v>
      </c>
      <c r="G18" s="51">
        <v>16.96661411857605</v>
      </c>
      <c r="H18" s="51">
        <v>16.810785642623902</v>
      </c>
      <c r="I18" s="51">
        <v>16.485457166671754</v>
      </c>
    </row>
    <row r="19" spans="1:9" ht="18.75" x14ac:dyDescent="0.25">
      <c r="A19" s="50">
        <v>2</v>
      </c>
      <c r="B19" s="51">
        <v>16.39</v>
      </c>
      <c r="C19" s="51">
        <v>15.799337334632874</v>
      </c>
      <c r="D19" s="51">
        <v>15.610242712020874</v>
      </c>
      <c r="E19" s="51">
        <v>17.067028173446655</v>
      </c>
      <c r="F19" s="51">
        <v>15.924527410507203</v>
      </c>
      <c r="G19" s="51">
        <v>17.576542028427124</v>
      </c>
      <c r="H19" s="51">
        <v>15.82948367881775</v>
      </c>
      <c r="I19" s="51">
        <v>16.534826726913451</v>
      </c>
    </row>
    <row r="20" spans="1:9" ht="18.75" x14ac:dyDescent="0.25">
      <c r="A20" s="50">
        <v>3</v>
      </c>
      <c r="B20" s="51">
        <v>16.585000000000001</v>
      </c>
      <c r="C20" s="51">
        <v>16.30010448741913</v>
      </c>
      <c r="D20" s="51">
        <v>16.05584270477295</v>
      </c>
      <c r="E20" s="51">
        <v>18.183174263000488</v>
      </c>
      <c r="F20" s="51">
        <v>16.074133476257327</v>
      </c>
      <c r="G20" s="51">
        <v>18.2483196182251</v>
      </c>
      <c r="H20" s="51">
        <v>15.667432792663575</v>
      </c>
      <c r="I20" s="51">
        <v>17.085572792053224</v>
      </c>
    </row>
    <row r="21" spans="1:9" ht="18.75" x14ac:dyDescent="0.25">
      <c r="A21" s="50">
        <v>4</v>
      </c>
      <c r="B21" s="51">
        <v>16.78</v>
      </c>
      <c r="C21" s="51">
        <v>16.004658606529237</v>
      </c>
      <c r="D21" s="51">
        <v>16.203166950225832</v>
      </c>
      <c r="E21" s="51">
        <v>17.940800586700441</v>
      </c>
      <c r="F21" s="51">
        <v>16.471610919952393</v>
      </c>
      <c r="G21" s="51">
        <v>18.923536426544189</v>
      </c>
      <c r="H21" s="51">
        <v>15.249357013702394</v>
      </c>
      <c r="I21" s="51">
        <v>17.698168537139892</v>
      </c>
    </row>
    <row r="22" spans="1:9" ht="18.75" x14ac:dyDescent="0.25">
      <c r="A22" s="50">
        <v>5</v>
      </c>
      <c r="B22" s="51">
        <v>16.975000000000001</v>
      </c>
      <c r="C22" s="51">
        <v>17.740692959785463</v>
      </c>
      <c r="D22" s="51">
        <v>15.495867700576783</v>
      </c>
      <c r="E22" s="51">
        <v>18.084110147476199</v>
      </c>
      <c r="F22" s="51">
        <v>16.866568597793581</v>
      </c>
      <c r="G22" s="51">
        <v>19.660602914810184</v>
      </c>
      <c r="H22" s="51">
        <v>16.508595026016238</v>
      </c>
      <c r="I22" s="51">
        <v>17.990369943618777</v>
      </c>
    </row>
    <row r="23" spans="1:9" ht="18.75" x14ac:dyDescent="0.25">
      <c r="A23" s="50">
        <v>6</v>
      </c>
      <c r="B23" s="51">
        <v>17.170000000000002</v>
      </c>
      <c r="C23" s="51">
        <v>17.510536300659183</v>
      </c>
      <c r="D23" s="51">
        <v>15.030480844497681</v>
      </c>
      <c r="E23" s="51">
        <v>17.546899942398074</v>
      </c>
      <c r="F23" s="51">
        <v>16.465313241958619</v>
      </c>
      <c r="G23" s="51">
        <v>18.49896149635315</v>
      </c>
      <c r="H23" s="51">
        <v>15.65787085914612</v>
      </c>
      <c r="I23" s="51">
        <v>17.672380014419556</v>
      </c>
    </row>
    <row r="24" spans="1:9" ht="18.75" x14ac:dyDescent="0.25">
      <c r="A24" s="50">
        <v>7</v>
      </c>
      <c r="B24" s="51">
        <v>17.364999999999998</v>
      </c>
      <c r="C24" s="51">
        <v>17.097796838760374</v>
      </c>
      <c r="D24" s="51">
        <v>16.062345066070556</v>
      </c>
      <c r="E24" s="51">
        <v>19.783538770675658</v>
      </c>
      <c r="F24" s="51">
        <v>16.745497104644773</v>
      </c>
      <c r="G24" s="51">
        <v>18.803379596710204</v>
      </c>
      <c r="H24" s="51">
        <v>15.122501499176025</v>
      </c>
      <c r="I24" s="51">
        <v>17.987619464874268</v>
      </c>
    </row>
    <row r="25" spans="1:9" ht="18.75" x14ac:dyDescent="0.25">
      <c r="A25" s="50">
        <v>8</v>
      </c>
      <c r="B25" s="51">
        <v>17.559999999999999</v>
      </c>
      <c r="C25" s="51">
        <v>16.926969770431516</v>
      </c>
      <c r="D25" s="51">
        <v>15.735689521789549</v>
      </c>
      <c r="E25" s="51">
        <v>20.169680177688598</v>
      </c>
      <c r="F25" s="51">
        <v>17.881224238395689</v>
      </c>
      <c r="G25" s="51">
        <v>18.56509011363983</v>
      </c>
      <c r="H25" s="51">
        <v>16.264446253776548</v>
      </c>
      <c r="I25" s="51">
        <v>18.046834345817565</v>
      </c>
    </row>
    <row r="26" spans="1:9" ht="18.75" x14ac:dyDescent="0.25">
      <c r="A26" s="50">
        <v>9</v>
      </c>
      <c r="B26" s="51">
        <v>17.754999999999999</v>
      </c>
      <c r="C26" s="51">
        <v>17.077456493377685</v>
      </c>
      <c r="D26" s="51">
        <v>16.826883657455443</v>
      </c>
      <c r="E26" s="51">
        <v>21.549176391601563</v>
      </c>
      <c r="F26" s="51">
        <v>17.548696999549865</v>
      </c>
      <c r="G26" s="51">
        <v>19.426775414466857</v>
      </c>
      <c r="H26" s="51">
        <v>16.970303078651426</v>
      </c>
      <c r="I26" s="51">
        <v>17.92942540836334</v>
      </c>
    </row>
    <row r="27" spans="1:9" ht="18.75" x14ac:dyDescent="0.25">
      <c r="A27" s="50">
        <v>10</v>
      </c>
      <c r="B27" s="51">
        <v>17.95</v>
      </c>
      <c r="C27" s="51">
        <v>16.473981037139893</v>
      </c>
      <c r="D27" s="51">
        <v>17.243517011642457</v>
      </c>
      <c r="E27" s="51">
        <v>22.31848159313202</v>
      </c>
      <c r="F27" s="51">
        <v>18.209524567604063</v>
      </c>
      <c r="G27" s="51">
        <v>19.433837220191954</v>
      </c>
      <c r="H27" s="51">
        <v>16.821536408424375</v>
      </c>
      <c r="I27" s="51">
        <v>18.551866150856018</v>
      </c>
    </row>
    <row r="28" spans="1:9" ht="18.75" x14ac:dyDescent="0.25">
      <c r="A28" s="50">
        <v>11</v>
      </c>
      <c r="B28" s="51">
        <v>18.145</v>
      </c>
      <c r="C28" s="51">
        <v>17.229944799423219</v>
      </c>
      <c r="D28" s="51">
        <v>18.580062759399414</v>
      </c>
      <c r="E28" s="51">
        <v>23.583204315185547</v>
      </c>
      <c r="F28" s="51">
        <v>18.932201815605165</v>
      </c>
      <c r="G28" s="51">
        <v>19.322685992240906</v>
      </c>
      <c r="H28" s="51">
        <v>17.592682131767273</v>
      </c>
      <c r="I28" s="51">
        <v>18.817620684623719</v>
      </c>
    </row>
    <row r="29" spans="1:9" ht="18.75" x14ac:dyDescent="0.25">
      <c r="A29" s="50">
        <v>12</v>
      </c>
      <c r="B29" s="51">
        <v>18.34</v>
      </c>
      <c r="C29" s="51">
        <v>17.687632814407348</v>
      </c>
      <c r="D29" s="51">
        <v>17.886047725677489</v>
      </c>
      <c r="E29" s="51">
        <v>23.055839107513428</v>
      </c>
      <c r="F29" s="51">
        <v>18.980318282127381</v>
      </c>
      <c r="G29" s="51">
        <v>18.536973982810974</v>
      </c>
      <c r="H29" s="51">
        <v>18.679182985305786</v>
      </c>
      <c r="I29" s="51">
        <v>19.080855775833129</v>
      </c>
    </row>
    <row r="30" spans="1:9" ht="18.75" x14ac:dyDescent="0.25">
      <c r="A30" s="50">
        <v>13</v>
      </c>
      <c r="B30" s="51">
        <v>18.535</v>
      </c>
      <c r="C30" s="51">
        <v>17.962738349914552</v>
      </c>
      <c r="D30" s="51">
        <v>16.893756944656371</v>
      </c>
      <c r="E30" s="51">
        <v>23.209913118362429</v>
      </c>
      <c r="F30" s="51">
        <v>19.768284428596498</v>
      </c>
      <c r="G30" s="51">
        <v>19.847111653327943</v>
      </c>
      <c r="H30" s="51">
        <v>18.519743034362794</v>
      </c>
      <c r="I30" s="51">
        <v>18.727940223693849</v>
      </c>
    </row>
    <row r="31" spans="1:9" ht="18.75" x14ac:dyDescent="0.25">
      <c r="A31" s="50">
        <v>14</v>
      </c>
      <c r="B31" s="51">
        <v>18.73</v>
      </c>
      <c r="C31" s="51">
        <v>17.807715263366699</v>
      </c>
      <c r="D31" s="51">
        <v>17.932946721076966</v>
      </c>
      <c r="E31" s="51">
        <v>23.245774095535278</v>
      </c>
      <c r="F31" s="51">
        <v>19.341501652717589</v>
      </c>
      <c r="G31" s="51">
        <v>21.334792594909668</v>
      </c>
      <c r="H31" s="51">
        <v>17.997657890319825</v>
      </c>
      <c r="I31" s="51">
        <v>19.734464213371279</v>
      </c>
    </row>
    <row r="32" spans="1:9" ht="18.75" x14ac:dyDescent="0.25">
      <c r="A32" s="50">
        <v>15</v>
      </c>
      <c r="B32" s="51">
        <v>18.925000000000001</v>
      </c>
      <c r="C32" s="51">
        <v>18.465984270095827</v>
      </c>
      <c r="D32" s="51">
        <v>19.717944838523866</v>
      </c>
      <c r="E32" s="51">
        <v>23.963074291229248</v>
      </c>
      <c r="F32" s="51">
        <v>19.696819411277772</v>
      </c>
      <c r="G32" s="51">
        <v>22.2122818775177</v>
      </c>
      <c r="H32" s="51">
        <v>17.177296998977663</v>
      </c>
      <c r="I32" s="51">
        <v>19.902306736946105</v>
      </c>
    </row>
    <row r="33" spans="1:9" ht="18.75" x14ac:dyDescent="0.25">
      <c r="A33" s="50">
        <v>16</v>
      </c>
      <c r="B33" s="51">
        <v>19.12</v>
      </c>
      <c r="C33" s="51">
        <v>18.190228384017946</v>
      </c>
      <c r="D33" s="51">
        <v>19.646485903739929</v>
      </c>
      <c r="E33" s="51">
        <v>24.60441230773926</v>
      </c>
      <c r="F33" s="51">
        <v>19.509429586410523</v>
      </c>
      <c r="G33" s="51">
        <v>23.405126290321352</v>
      </c>
      <c r="H33" s="51">
        <v>17.03837564945221</v>
      </c>
      <c r="I33" s="51">
        <v>19.353337624549866</v>
      </c>
    </row>
    <row r="34" spans="1:9" ht="18.75" x14ac:dyDescent="0.25">
      <c r="A34" s="50">
        <v>17</v>
      </c>
      <c r="B34" s="51">
        <v>19.315000000000001</v>
      </c>
      <c r="C34" s="51">
        <v>18.235786289215088</v>
      </c>
      <c r="D34" s="51">
        <v>19.636876648902895</v>
      </c>
      <c r="E34" s="51">
        <v>24.025042417526247</v>
      </c>
      <c r="F34" s="51">
        <v>19.749973529815676</v>
      </c>
      <c r="G34" s="51">
        <v>23.74334688472748</v>
      </c>
      <c r="H34" s="51">
        <v>17.236710120201113</v>
      </c>
      <c r="I34" s="51">
        <v>19.226343619346618</v>
      </c>
    </row>
    <row r="35" spans="1:9" ht="18.75" x14ac:dyDescent="0.25">
      <c r="A35" s="50">
        <v>18</v>
      </c>
      <c r="B35" s="51">
        <v>19.510000000000002</v>
      </c>
      <c r="C35" s="51">
        <v>18.703319301605227</v>
      </c>
      <c r="D35" s="51">
        <v>20.626581508636477</v>
      </c>
      <c r="E35" s="51">
        <v>23.088986318588258</v>
      </c>
      <c r="F35" s="51">
        <v>19.807934993743899</v>
      </c>
      <c r="G35" s="51">
        <v>23.645479872703554</v>
      </c>
      <c r="H35" s="51">
        <v>17.756358382225038</v>
      </c>
      <c r="I35" s="51">
        <v>18.736704421043399</v>
      </c>
    </row>
    <row r="36" spans="1:9" ht="18.75" x14ac:dyDescent="0.25">
      <c r="A36" s="50">
        <v>19</v>
      </c>
      <c r="B36" s="51">
        <v>19.704999999999998</v>
      </c>
      <c r="C36" s="51">
        <v>19.925733945846556</v>
      </c>
      <c r="D36" s="51">
        <v>20.337167676925656</v>
      </c>
      <c r="E36" s="51">
        <v>24.50228502655029</v>
      </c>
      <c r="F36" s="51">
        <v>18.226652662277221</v>
      </c>
      <c r="G36" s="51">
        <v>23.624494492530822</v>
      </c>
      <c r="H36" s="51">
        <v>17.488866578102112</v>
      </c>
      <c r="I36" s="51">
        <v>18.006072281837461</v>
      </c>
    </row>
    <row r="37" spans="1:9" ht="18.75" x14ac:dyDescent="0.25">
      <c r="A37" s="50">
        <v>20</v>
      </c>
      <c r="B37" s="51">
        <v>19.899999999999999</v>
      </c>
      <c r="C37" s="51">
        <v>20.049092935562133</v>
      </c>
      <c r="D37" s="51">
        <v>19.865171365737915</v>
      </c>
      <c r="E37" s="51">
        <v>24.816528079986572</v>
      </c>
      <c r="F37" s="51">
        <v>17.998850564956662</v>
      </c>
      <c r="G37" s="51">
        <v>23.589712796211241</v>
      </c>
      <c r="H37" s="51">
        <v>16.546813992500304</v>
      </c>
      <c r="I37" s="51">
        <v>18.094691543579099</v>
      </c>
    </row>
    <row r="38" spans="1:9" ht="18.75" x14ac:dyDescent="0.25">
      <c r="A38" s="50">
        <v>21</v>
      </c>
      <c r="B38" s="51">
        <v>20.094999999999999</v>
      </c>
      <c r="C38" s="51">
        <v>20.381186431884764</v>
      </c>
      <c r="D38" s="51">
        <v>20.328119400024413</v>
      </c>
      <c r="E38" s="51">
        <v>24.349590051650999</v>
      </c>
      <c r="F38" s="51">
        <v>19.023867385864257</v>
      </c>
      <c r="G38" s="51">
        <v>23.240495745658873</v>
      </c>
      <c r="H38" s="51">
        <v>17.535580325126645</v>
      </c>
      <c r="I38" s="51">
        <v>17.756295843124388</v>
      </c>
    </row>
    <row r="39" spans="1:9" ht="18.75" x14ac:dyDescent="0.25">
      <c r="A39" s="50">
        <v>22</v>
      </c>
      <c r="B39" s="51">
        <v>20.29</v>
      </c>
      <c r="C39" s="51">
        <v>21.394719470024107</v>
      </c>
      <c r="D39" s="51">
        <v>20.507823638916015</v>
      </c>
      <c r="E39" s="51">
        <v>24.955408551216124</v>
      </c>
      <c r="F39" s="51">
        <v>19.129891265869141</v>
      </c>
      <c r="G39" s="51">
        <v>23.466097613334654</v>
      </c>
      <c r="H39" s="51">
        <v>17.419332018852234</v>
      </c>
      <c r="I39" s="51">
        <v>18.670719384193418</v>
      </c>
    </row>
    <row r="40" spans="1:9" ht="18.75" x14ac:dyDescent="0.25">
      <c r="A40" s="50">
        <v>23</v>
      </c>
      <c r="B40" s="51">
        <v>20.484999999999999</v>
      </c>
      <c r="C40" s="51">
        <v>21.627071103096007</v>
      </c>
      <c r="D40" s="51">
        <v>20.938513238906861</v>
      </c>
      <c r="E40" s="51">
        <v>25.24083238887787</v>
      </c>
      <c r="F40" s="51">
        <v>18.454734064102173</v>
      </c>
      <c r="G40" s="51">
        <v>23.222433987617492</v>
      </c>
      <c r="H40" s="51">
        <v>16.882028058052061</v>
      </c>
      <c r="I40" s="51">
        <v>18.306024233818054</v>
      </c>
    </row>
    <row r="41" spans="1:9" ht="18.75" x14ac:dyDescent="0.25">
      <c r="A41" s="50">
        <v>24</v>
      </c>
      <c r="B41" s="51">
        <v>20.68</v>
      </c>
      <c r="C41" s="51">
        <v>21.612471134185792</v>
      </c>
      <c r="D41" s="51">
        <v>21.806210221290588</v>
      </c>
      <c r="E41" s="51">
        <v>25.243012754440308</v>
      </c>
      <c r="F41" s="51">
        <v>18.443780546188353</v>
      </c>
      <c r="G41" s="51">
        <v>23.235714707374573</v>
      </c>
      <c r="H41" s="51">
        <v>16.559417588233948</v>
      </c>
      <c r="I41" s="51">
        <v>18.018211038589477</v>
      </c>
    </row>
    <row r="42" spans="1:9" ht="18.75" x14ac:dyDescent="0.25">
      <c r="A42" s="50">
        <v>25</v>
      </c>
      <c r="B42" s="51">
        <v>20.875</v>
      </c>
      <c r="C42" s="51">
        <v>21.494689760208129</v>
      </c>
      <c r="D42" s="51">
        <v>22.137157958030702</v>
      </c>
      <c r="E42" s="51">
        <v>25.502137142181397</v>
      </c>
      <c r="F42" s="51">
        <v>17.153708660125734</v>
      </c>
      <c r="G42" s="51">
        <v>22.64787705898285</v>
      </c>
      <c r="H42" s="51">
        <v>16.91228735256195</v>
      </c>
      <c r="I42" s="51">
        <v>18.723752326965332</v>
      </c>
    </row>
    <row r="43" spans="1:9" ht="18.75" x14ac:dyDescent="0.25">
      <c r="A43" s="50">
        <v>26</v>
      </c>
      <c r="B43" s="51">
        <v>21.07</v>
      </c>
      <c r="C43" s="51">
        <v>21.698222500801087</v>
      </c>
      <c r="D43" s="51">
        <v>22.358965628623963</v>
      </c>
      <c r="E43" s="51">
        <v>25.154184177398683</v>
      </c>
      <c r="F43" s="51">
        <v>17.721013278961181</v>
      </c>
      <c r="G43" s="51">
        <v>22.375394217491149</v>
      </c>
      <c r="H43" s="51">
        <v>15.805976035118103</v>
      </c>
      <c r="I43" s="51">
        <v>19.866300997734069</v>
      </c>
    </row>
    <row r="44" spans="1:9" ht="18.75" x14ac:dyDescent="0.25">
      <c r="A44" s="50">
        <v>27</v>
      </c>
      <c r="B44" s="51">
        <v>21.265000000000001</v>
      </c>
      <c r="C44" s="51">
        <v>21.294677565574645</v>
      </c>
      <c r="D44" s="51">
        <v>21.799592217445372</v>
      </c>
      <c r="E44" s="51">
        <v>25.200987417221071</v>
      </c>
      <c r="F44" s="51">
        <v>17.003240545272828</v>
      </c>
      <c r="G44" s="51">
        <v>22.677730294227601</v>
      </c>
      <c r="H44" s="51">
        <v>15.814672100067138</v>
      </c>
      <c r="I44" s="51">
        <v>19.909793690681457</v>
      </c>
    </row>
    <row r="45" spans="1:9" ht="18.75" x14ac:dyDescent="0.25">
      <c r="A45" s="50">
        <v>28</v>
      </c>
      <c r="B45" s="51">
        <v>21.46</v>
      </c>
      <c r="C45" s="51">
        <v>21.646014585494996</v>
      </c>
      <c r="D45" s="51">
        <v>21.497163151741027</v>
      </c>
      <c r="E45" s="51">
        <v>25.929230198860168</v>
      </c>
      <c r="F45" s="51">
        <v>18.216287053108218</v>
      </c>
      <c r="G45" s="51">
        <v>22.559011039733889</v>
      </c>
      <c r="H45" s="51">
        <v>14.862124046325684</v>
      </c>
      <c r="I45" s="51">
        <v>19.4840208902359</v>
      </c>
    </row>
    <row r="46" spans="1:9" ht="18.75" x14ac:dyDescent="0.25">
      <c r="A46" s="50">
        <v>29</v>
      </c>
      <c r="B46" s="51">
        <v>21.655000000000001</v>
      </c>
      <c r="C46" s="51">
        <v>22.254295627593994</v>
      </c>
      <c r="D46" s="51">
        <v>19.735553004264833</v>
      </c>
      <c r="E46" s="51">
        <v>25.965676341056824</v>
      </c>
      <c r="F46" s="51">
        <v>18.012403010368349</v>
      </c>
      <c r="G46" s="51">
        <v>22.337110380172732</v>
      </c>
      <c r="H46" s="51">
        <v>14.838561353683472</v>
      </c>
      <c r="I46" s="51">
        <v>20.491129721641542</v>
      </c>
    </row>
    <row r="47" spans="1:9" ht="18.75" x14ac:dyDescent="0.25">
      <c r="A47" s="50">
        <v>30</v>
      </c>
      <c r="B47" s="51">
        <v>21.85</v>
      </c>
      <c r="C47" s="51">
        <v>21.901332874298099</v>
      </c>
      <c r="D47" s="51">
        <v>20.143235273361206</v>
      </c>
      <c r="E47" s="51">
        <v>25.083129542350772</v>
      </c>
      <c r="F47" s="51">
        <v>19.061337885856631</v>
      </c>
      <c r="G47" s="51">
        <v>21.688195081710816</v>
      </c>
      <c r="H47" s="51">
        <v>14.458313098907471</v>
      </c>
      <c r="I47" s="51">
        <v>21.321615381240846</v>
      </c>
    </row>
    <row r="48" spans="1:9" ht="18.75" x14ac:dyDescent="0.25">
      <c r="A48" s="50">
        <v>31</v>
      </c>
      <c r="B48" s="51">
        <v>22.045000000000002</v>
      </c>
      <c r="C48" s="51">
        <v>21.545850355148318</v>
      </c>
      <c r="D48" s="51">
        <v>20.489986991882326</v>
      </c>
      <c r="E48" s="51">
        <v>25.453401661872867</v>
      </c>
      <c r="F48" s="51">
        <v>19.387502140998841</v>
      </c>
      <c r="G48" s="51">
        <v>21.296224128723146</v>
      </c>
      <c r="H48" s="51">
        <v>14.83294582939148</v>
      </c>
      <c r="I48" s="51">
        <v>21.184897937774661</v>
      </c>
    </row>
    <row r="49" spans="1:9" ht="18.75" x14ac:dyDescent="0.25">
      <c r="A49" s="50">
        <v>32</v>
      </c>
      <c r="B49" s="51">
        <v>22.240000000000002</v>
      </c>
      <c r="C49" s="51">
        <v>21.627374895095826</v>
      </c>
      <c r="D49" s="51">
        <v>21.231494915008547</v>
      </c>
      <c r="E49" s="51">
        <v>26.398493022918704</v>
      </c>
      <c r="F49" s="51">
        <v>19.292610741615299</v>
      </c>
      <c r="G49" s="51">
        <v>20.865441539764404</v>
      </c>
      <c r="H49" s="51">
        <v>15.956501207351685</v>
      </c>
      <c r="I49" s="51">
        <v>21.983125163078309</v>
      </c>
    </row>
    <row r="50" spans="1:9" ht="18.75" x14ac:dyDescent="0.25">
      <c r="A50" s="50">
        <v>33</v>
      </c>
      <c r="B50" s="51">
        <v>22.435000000000002</v>
      </c>
      <c r="C50" s="51">
        <v>22.103655639648441</v>
      </c>
      <c r="D50" s="51">
        <v>21.641331949234011</v>
      </c>
      <c r="E50" s="51">
        <v>27.161001581192018</v>
      </c>
      <c r="F50" s="51">
        <v>19.274600974082951</v>
      </c>
      <c r="G50" s="51">
        <v>20.007644311904908</v>
      </c>
      <c r="H50" s="51">
        <v>15.620875503540042</v>
      </c>
      <c r="I50" s="51">
        <v>20.644170983314517</v>
      </c>
    </row>
    <row r="51" spans="1:9" ht="18.75" x14ac:dyDescent="0.25">
      <c r="A51" s="50">
        <v>34</v>
      </c>
      <c r="B51" s="51">
        <v>22.63</v>
      </c>
      <c r="C51" s="51">
        <v>22.470796641349793</v>
      </c>
      <c r="D51" s="51">
        <v>22.806050938606262</v>
      </c>
      <c r="E51" s="51">
        <v>26.644391771316528</v>
      </c>
      <c r="F51" s="51">
        <v>19.825451140403747</v>
      </c>
      <c r="G51" s="51">
        <v>19.724666002273558</v>
      </c>
      <c r="H51" s="51">
        <v>15.722256858825682</v>
      </c>
      <c r="I51" s="51">
        <v>21.596161149024962</v>
      </c>
    </row>
    <row r="52" spans="1:9" ht="18.75" x14ac:dyDescent="0.25">
      <c r="A52" s="50">
        <v>35</v>
      </c>
      <c r="B52" s="51">
        <v>22.824999999999999</v>
      </c>
      <c r="C52" s="51">
        <v>22.734756237983703</v>
      </c>
      <c r="D52" s="51">
        <v>22.331525809288024</v>
      </c>
      <c r="E52" s="51">
        <v>26.204663593292235</v>
      </c>
      <c r="F52" s="51">
        <v>20.273120224952699</v>
      </c>
      <c r="G52" s="51">
        <v>19.878694751739502</v>
      </c>
      <c r="H52" s="51">
        <v>16.499118448257445</v>
      </c>
      <c r="I52" s="51">
        <v>21.009568835258484</v>
      </c>
    </row>
    <row r="53" spans="1:9" ht="18.75" x14ac:dyDescent="0.25">
      <c r="A53" s="50">
        <v>36</v>
      </c>
      <c r="B53" s="51">
        <v>23.02</v>
      </c>
      <c r="C53" s="51">
        <v>23.255660180091859</v>
      </c>
      <c r="D53" s="51">
        <v>22.532481237411499</v>
      </c>
      <c r="E53" s="51">
        <v>25.655795349121092</v>
      </c>
      <c r="F53" s="51">
        <v>20.724228851318358</v>
      </c>
      <c r="G53" s="51">
        <v>20.846015917778015</v>
      </c>
      <c r="H53" s="51">
        <v>16.812673528671262</v>
      </c>
      <c r="I53" s="51">
        <v>20.679920866966246</v>
      </c>
    </row>
    <row r="54" spans="1:9" ht="18.75" x14ac:dyDescent="0.25">
      <c r="A54" s="50">
        <v>37</v>
      </c>
      <c r="B54" s="51">
        <v>23.215</v>
      </c>
      <c r="C54" s="51">
        <v>23.509262679100036</v>
      </c>
      <c r="D54" s="51">
        <v>23.308255260467529</v>
      </c>
      <c r="E54" s="51">
        <v>25.045996877670287</v>
      </c>
      <c r="F54" s="51">
        <v>22.422197088241578</v>
      </c>
      <c r="G54" s="51">
        <v>22.748281105995179</v>
      </c>
      <c r="H54" s="51">
        <v>17.203110240936279</v>
      </c>
      <c r="I54" s="51">
        <v>19.886966389656067</v>
      </c>
    </row>
    <row r="55" spans="1:9" ht="18.75" x14ac:dyDescent="0.25">
      <c r="A55" s="50">
        <v>38</v>
      </c>
      <c r="B55" s="51">
        <v>23.41</v>
      </c>
      <c r="C55" s="51">
        <v>24.835621706008912</v>
      </c>
      <c r="D55" s="51">
        <v>23.843036665916443</v>
      </c>
      <c r="E55" s="51">
        <v>25.435512197494507</v>
      </c>
      <c r="F55" s="51">
        <v>23.699109993934631</v>
      </c>
      <c r="G55" s="51">
        <v>22.51336521244049</v>
      </c>
      <c r="H55" s="51">
        <v>17.670428585052491</v>
      </c>
      <c r="I55" s="51">
        <v>20.022997596740723</v>
      </c>
    </row>
    <row r="56" spans="1:9" ht="18.75" x14ac:dyDescent="0.25">
      <c r="A56" s="50">
        <v>39</v>
      </c>
      <c r="B56" s="51">
        <v>23.605</v>
      </c>
      <c r="C56" s="51">
        <v>24.745050182342531</v>
      </c>
      <c r="D56" s="51">
        <v>23.596636666297915</v>
      </c>
      <c r="E56" s="51">
        <v>26.033762023925782</v>
      </c>
      <c r="F56" s="51">
        <v>25.232966921806337</v>
      </c>
      <c r="G56" s="51">
        <v>23.711330950737</v>
      </c>
      <c r="H56" s="51">
        <v>16.492544149398803</v>
      </c>
      <c r="I56" s="51">
        <v>21.158342271804809</v>
      </c>
    </row>
    <row r="57" spans="1:9" ht="18.75" x14ac:dyDescent="0.25">
      <c r="A57" s="50">
        <v>40</v>
      </c>
      <c r="B57" s="51">
        <v>23.8</v>
      </c>
      <c r="C57" s="51">
        <v>25.049234863281249</v>
      </c>
      <c r="D57" s="51">
        <v>24.597096923828126</v>
      </c>
      <c r="E57" s="51">
        <v>26.888956519126893</v>
      </c>
      <c r="F57" s="51">
        <v>24.947517340660095</v>
      </c>
      <c r="G57" s="51">
        <v>24.302219659805299</v>
      </c>
      <c r="H57" s="51">
        <v>16.927604059219362</v>
      </c>
      <c r="I57" s="51">
        <v>21.374694005966187</v>
      </c>
    </row>
    <row r="58" spans="1:9" ht="18.75" x14ac:dyDescent="0.25">
      <c r="A58" s="50">
        <v>41</v>
      </c>
      <c r="B58" s="51">
        <v>23.995000000000001</v>
      </c>
      <c r="C58" s="51">
        <v>26.282404905319215</v>
      </c>
      <c r="D58" s="51">
        <v>24.742933362960816</v>
      </c>
      <c r="E58" s="51">
        <v>27.143032322883606</v>
      </c>
      <c r="F58" s="51">
        <v>26.015547993659975</v>
      </c>
      <c r="G58" s="51">
        <v>25.214421836853028</v>
      </c>
      <c r="H58" s="51">
        <v>17.683977760314942</v>
      </c>
      <c r="I58" s="51">
        <v>22.159905673980713</v>
      </c>
    </row>
    <row r="59" spans="1:9" ht="18.75" x14ac:dyDescent="0.25">
      <c r="A59" s="50">
        <v>42</v>
      </c>
      <c r="B59" s="51">
        <v>24.189999999999998</v>
      </c>
      <c r="C59" s="51">
        <v>25.304951452255246</v>
      </c>
      <c r="D59" s="51">
        <v>24.287651433944699</v>
      </c>
      <c r="E59" s="51">
        <v>27.293927044868468</v>
      </c>
      <c r="F59" s="51">
        <v>25.624397564888</v>
      </c>
      <c r="G59" s="51">
        <v>25.207631072998044</v>
      </c>
      <c r="H59" s="51">
        <v>18.013336822509764</v>
      </c>
      <c r="I59" s="51">
        <v>22.841936583518979</v>
      </c>
    </row>
    <row r="60" spans="1:9" ht="18.75" x14ac:dyDescent="0.25">
      <c r="A60" s="50">
        <v>43</v>
      </c>
      <c r="B60" s="51">
        <v>24.384999999999998</v>
      </c>
      <c r="C60" s="51">
        <v>26.078254203796384</v>
      </c>
      <c r="D60" s="51">
        <v>23.903292152404784</v>
      </c>
      <c r="E60" s="51">
        <v>27.335681700706481</v>
      </c>
      <c r="F60" s="51">
        <v>24.314254195213316</v>
      </c>
      <c r="G60" s="51">
        <v>26.129825670242308</v>
      </c>
      <c r="H60" s="51">
        <v>18.419577516555783</v>
      </c>
      <c r="I60" s="51">
        <v>22.244848801612854</v>
      </c>
    </row>
    <row r="61" spans="1:9" ht="18.75" x14ac:dyDescent="0.25">
      <c r="A61" s="50">
        <v>44</v>
      </c>
      <c r="B61" s="51">
        <v>24.58</v>
      </c>
      <c r="C61" s="51">
        <v>26.424542639732358</v>
      </c>
      <c r="D61" s="51">
        <v>24.771752112388608</v>
      </c>
      <c r="E61" s="51">
        <v>26.702875575065612</v>
      </c>
      <c r="F61" s="51">
        <v>24.748908045768736</v>
      </c>
      <c r="G61" s="51">
        <v>25.910713758468628</v>
      </c>
      <c r="H61" s="51">
        <v>19.76076287937164</v>
      </c>
      <c r="I61" s="51">
        <v>22.821178540229795</v>
      </c>
    </row>
    <row r="62" spans="1:9" ht="18.75" x14ac:dyDescent="0.25">
      <c r="A62" s="50">
        <v>45</v>
      </c>
      <c r="B62" s="51">
        <v>24.774999999999999</v>
      </c>
      <c r="C62" s="51">
        <v>25.98964967060089</v>
      </c>
      <c r="D62" s="51">
        <v>24.901281521797177</v>
      </c>
      <c r="E62" s="51">
        <v>26.644888367652893</v>
      </c>
      <c r="F62" s="51">
        <v>25.440506241798399</v>
      </c>
      <c r="G62" s="51">
        <v>27.124483478546143</v>
      </c>
      <c r="H62" s="51">
        <v>21.99464140987396</v>
      </c>
      <c r="I62" s="51">
        <v>23.654452624320982</v>
      </c>
    </row>
    <row r="63" spans="1:9" ht="18.75" x14ac:dyDescent="0.25">
      <c r="A63" s="50">
        <v>46</v>
      </c>
      <c r="B63" s="51">
        <v>24.97</v>
      </c>
      <c r="C63" s="51">
        <v>24.635763760566711</v>
      </c>
      <c r="D63" s="51">
        <v>25.346165738105771</v>
      </c>
      <c r="E63" s="51">
        <v>26.584381394386291</v>
      </c>
      <c r="F63" s="51">
        <v>26.028923356056211</v>
      </c>
      <c r="G63" s="51">
        <v>27.47767071914673</v>
      </c>
      <c r="H63" s="51">
        <v>21.514000174522398</v>
      </c>
      <c r="I63" s="51">
        <v>24.882483236312865</v>
      </c>
    </row>
    <row r="64" spans="1:9" ht="18.75" x14ac:dyDescent="0.25">
      <c r="A64" s="50">
        <v>47</v>
      </c>
      <c r="B64" s="51">
        <v>25.164999999999999</v>
      </c>
      <c r="C64" s="51">
        <v>24.953232657432554</v>
      </c>
      <c r="D64" s="51">
        <v>26.005743445396423</v>
      </c>
      <c r="E64" s="51">
        <v>26.527313639640809</v>
      </c>
      <c r="F64" s="51">
        <v>25.756757990837098</v>
      </c>
      <c r="G64" s="51">
        <v>27.547614164352417</v>
      </c>
      <c r="H64" s="51">
        <v>20.930177857398988</v>
      </c>
      <c r="I64" s="51">
        <v>24.333457870483397</v>
      </c>
    </row>
    <row r="65" spans="1:9" ht="18.75" x14ac:dyDescent="0.25">
      <c r="A65" s="50">
        <v>48</v>
      </c>
      <c r="B65" s="51">
        <v>25.36</v>
      </c>
      <c r="C65" s="51">
        <v>24.48952047252655</v>
      </c>
      <c r="D65" s="51">
        <v>26.922265498161316</v>
      </c>
      <c r="E65" s="51">
        <v>28.034980714797975</v>
      </c>
      <c r="F65" s="51">
        <v>25.561474257469175</v>
      </c>
      <c r="G65" s="51">
        <v>27.19650195503235</v>
      </c>
      <c r="H65" s="51">
        <v>20.783362599372865</v>
      </c>
      <c r="I65" s="51">
        <v>24.89348057937622</v>
      </c>
    </row>
    <row r="66" spans="1:9" ht="18.75" x14ac:dyDescent="0.25">
      <c r="A66" s="50">
        <v>49</v>
      </c>
      <c r="B66" s="51">
        <v>25.555</v>
      </c>
      <c r="C66" s="51">
        <v>24.78068991947174</v>
      </c>
      <c r="D66" s="51">
        <v>26.559669182777405</v>
      </c>
      <c r="E66" s="51">
        <v>28.443591812133789</v>
      </c>
      <c r="F66" s="51">
        <v>24.585009442329408</v>
      </c>
      <c r="G66" s="51">
        <v>28.098208663940429</v>
      </c>
      <c r="H66" s="51">
        <v>21.205407275199889</v>
      </c>
      <c r="I66" s="51">
        <v>26.272754365921021</v>
      </c>
    </row>
    <row r="67" spans="1:9" ht="18.75" x14ac:dyDescent="0.25">
      <c r="A67" s="50">
        <v>50</v>
      </c>
      <c r="B67" s="51">
        <v>25.75</v>
      </c>
      <c r="C67" s="51">
        <v>24.470740998268127</v>
      </c>
      <c r="D67" s="51">
        <v>26.765932801246642</v>
      </c>
      <c r="E67" s="51">
        <v>30.105021827697755</v>
      </c>
      <c r="F67" s="51">
        <v>24.723551686286925</v>
      </c>
      <c r="G67" s="51">
        <v>27.894900733947754</v>
      </c>
      <c r="H67" s="51">
        <v>21.524271192550657</v>
      </c>
      <c r="I67" s="51">
        <v>25.514847070693971</v>
      </c>
    </row>
    <row r="68" spans="1:9" ht="18.75" x14ac:dyDescent="0.25">
      <c r="A68" s="50">
        <v>51</v>
      </c>
      <c r="B68" s="51">
        <v>25.945</v>
      </c>
      <c r="C68" s="51">
        <v>24.909714724540709</v>
      </c>
      <c r="D68" s="51">
        <v>26.19101533794403</v>
      </c>
      <c r="E68" s="51">
        <v>31.525458902359009</v>
      </c>
      <c r="F68" s="51">
        <v>24.859574164390565</v>
      </c>
      <c r="G68" s="51">
        <v>28.870969308853148</v>
      </c>
      <c r="H68" s="51">
        <v>21.666511291503905</v>
      </c>
      <c r="I68" s="51">
        <v>24.647799709320068</v>
      </c>
    </row>
    <row r="69" spans="1:9" ht="18.75" x14ac:dyDescent="0.25">
      <c r="A69" s="50">
        <v>52</v>
      </c>
      <c r="B69" s="51">
        <v>26.14</v>
      </c>
      <c r="C69" s="51">
        <v>24.992002565383913</v>
      </c>
      <c r="D69" s="51">
        <v>26.297537093162536</v>
      </c>
      <c r="E69" s="51">
        <v>31.725188716888429</v>
      </c>
      <c r="F69" s="51">
        <v>24.532290133476259</v>
      </c>
      <c r="G69" s="51">
        <v>28.069982229232789</v>
      </c>
      <c r="H69" s="51">
        <v>21.201674037933351</v>
      </c>
      <c r="I69" s="51">
        <v>25.393697016716004</v>
      </c>
    </row>
    <row r="70" spans="1:9" ht="18.75" x14ac:dyDescent="0.25">
      <c r="A70" s="50">
        <v>53</v>
      </c>
      <c r="B70" s="51">
        <v>26.335000000000001</v>
      </c>
      <c r="C70" s="51">
        <v>26.369359855651858</v>
      </c>
      <c r="D70" s="51">
        <v>26.294918782234191</v>
      </c>
      <c r="E70" s="51">
        <v>31.503862230300903</v>
      </c>
      <c r="F70" s="51">
        <v>25.637887734413148</v>
      </c>
      <c r="G70" s="51">
        <v>28.833729656219482</v>
      </c>
      <c r="H70" s="51">
        <v>22.349781129837037</v>
      </c>
      <c r="I70" s="51">
        <v>26.714412919044495</v>
      </c>
    </row>
    <row r="71" spans="1:9" ht="18.75" x14ac:dyDescent="0.25">
      <c r="A71" s="50">
        <v>54</v>
      </c>
      <c r="B71" s="51">
        <v>26.53</v>
      </c>
      <c r="C71" s="51">
        <v>26.959577079772949</v>
      </c>
      <c r="D71" s="51">
        <v>26.549245140075683</v>
      </c>
      <c r="E71" s="51">
        <v>32.66210787200928</v>
      </c>
      <c r="F71" s="51">
        <v>25.458407982826234</v>
      </c>
      <c r="G71" s="51">
        <v>27.820421428680422</v>
      </c>
      <c r="H71" s="51">
        <v>23.214644749641419</v>
      </c>
      <c r="I71" s="51">
        <v>27.751885349273682</v>
      </c>
    </row>
    <row r="72" spans="1:9" ht="18.75" x14ac:dyDescent="0.25">
      <c r="A72" s="50">
        <v>55</v>
      </c>
      <c r="B72" s="51">
        <v>26.725000000000001</v>
      </c>
      <c r="C72" s="51">
        <v>26.408488441467288</v>
      </c>
      <c r="D72" s="51">
        <v>25.704515520095825</v>
      </c>
      <c r="E72" s="51">
        <v>32.281770387649537</v>
      </c>
      <c r="F72" s="51">
        <v>26.351684435844422</v>
      </c>
      <c r="G72" s="51">
        <v>28.05993211936951</v>
      </c>
      <c r="H72" s="51">
        <v>24.076988280296327</v>
      </c>
      <c r="I72" s="51">
        <v>28.46896311759949</v>
      </c>
    </row>
    <row r="73" spans="1:9" ht="18.75" x14ac:dyDescent="0.25">
      <c r="A73" s="50">
        <v>56</v>
      </c>
      <c r="B73" s="51">
        <v>26.92</v>
      </c>
      <c r="C73" s="51">
        <v>27.470343825340272</v>
      </c>
      <c r="D73" s="51">
        <v>25.752479391098024</v>
      </c>
      <c r="E73" s="51">
        <v>33.33431518173218</v>
      </c>
      <c r="F73" s="51">
        <v>26.57040010738373</v>
      </c>
      <c r="G73" s="51">
        <v>28.058449869155886</v>
      </c>
      <c r="H73" s="51">
        <v>24.698338870048524</v>
      </c>
      <c r="I73" s="51">
        <v>28.902797090530399</v>
      </c>
    </row>
    <row r="74" spans="1:9" ht="18.75" x14ac:dyDescent="0.25">
      <c r="A74" s="50">
        <v>57</v>
      </c>
      <c r="B74" s="51">
        <v>27.115000000000002</v>
      </c>
      <c r="C74" s="51">
        <v>27.253080517768861</v>
      </c>
      <c r="D74" s="51">
        <v>27.153923496246339</v>
      </c>
      <c r="E74" s="51">
        <v>32.927678247451787</v>
      </c>
      <c r="F74" s="51">
        <v>26.679975712776187</v>
      </c>
      <c r="G74" s="51">
        <v>27.694323072433473</v>
      </c>
      <c r="H74" s="51">
        <v>25.036445664405825</v>
      </c>
      <c r="I74" s="51">
        <v>28.915575408935549</v>
      </c>
    </row>
    <row r="75" spans="1:9" ht="18.75" x14ac:dyDescent="0.25">
      <c r="A75" s="50">
        <v>58</v>
      </c>
      <c r="B75" s="51">
        <v>27.310000000000002</v>
      </c>
      <c r="C75" s="51">
        <v>26.673172017097475</v>
      </c>
      <c r="D75" s="51">
        <v>27.096186519622805</v>
      </c>
      <c r="E75" s="51">
        <v>32.952089387893679</v>
      </c>
      <c r="F75" s="51">
        <v>27.046495663642887</v>
      </c>
      <c r="G75" s="51">
        <v>27.905014547348024</v>
      </c>
      <c r="H75" s="51">
        <v>24.593371376991275</v>
      </c>
      <c r="I75" s="51">
        <v>28.999276374816898</v>
      </c>
    </row>
    <row r="76" spans="1:9" ht="18.75" x14ac:dyDescent="0.25">
      <c r="A76" s="50">
        <v>59</v>
      </c>
      <c r="B76" s="51">
        <v>27.505000000000003</v>
      </c>
      <c r="C76" s="51">
        <v>27.346082434654239</v>
      </c>
      <c r="D76" s="51">
        <v>26.79745660209656</v>
      </c>
      <c r="E76" s="51">
        <v>33.233444873809816</v>
      </c>
      <c r="F76" s="51">
        <v>28.845897246360781</v>
      </c>
      <c r="G76" s="51">
        <v>28.192587654113773</v>
      </c>
      <c r="H76" s="51">
        <v>23.363157023429871</v>
      </c>
      <c r="I76" s="51">
        <v>29.477733545303348</v>
      </c>
    </row>
    <row r="77" spans="1:9" ht="18.75" x14ac:dyDescent="0.25">
      <c r="A77" s="50">
        <v>60</v>
      </c>
      <c r="B77" s="51">
        <v>27.700000000000003</v>
      </c>
      <c r="C77" s="51">
        <v>27.597937197685244</v>
      </c>
      <c r="D77" s="51">
        <v>26.209523904800417</v>
      </c>
      <c r="E77" s="51">
        <v>33.051493850708013</v>
      </c>
      <c r="F77" s="51">
        <v>28.190243174552922</v>
      </c>
      <c r="G77" s="51">
        <v>27.873083408355715</v>
      </c>
      <c r="H77" s="51">
        <v>23.492381888389591</v>
      </c>
      <c r="I77" s="51">
        <v>28.603629934310916</v>
      </c>
    </row>
    <row r="78" spans="1:9" ht="18.75" x14ac:dyDescent="0.25">
      <c r="A78" s="50">
        <v>61</v>
      </c>
      <c r="B78" s="51">
        <v>27.895</v>
      </c>
      <c r="C78" s="51">
        <v>27.740651894569396</v>
      </c>
      <c r="D78" s="51">
        <v>25.878535552978516</v>
      </c>
      <c r="E78" s="51">
        <v>32.686960348129276</v>
      </c>
      <c r="F78" s="51">
        <v>27.489818482398988</v>
      </c>
      <c r="G78" s="51">
        <v>28.4885235080719</v>
      </c>
      <c r="H78" s="51">
        <v>21.484425994873046</v>
      </c>
      <c r="I78" s="51">
        <v>29.65438625717163</v>
      </c>
    </row>
    <row r="79" spans="1:9" ht="18.75" x14ac:dyDescent="0.25">
      <c r="A79" s="50">
        <v>62</v>
      </c>
      <c r="B79" s="51">
        <v>28.09</v>
      </c>
      <c r="C79" s="51">
        <v>28.818311260223389</v>
      </c>
      <c r="D79" s="51">
        <v>27.224861315727235</v>
      </c>
      <c r="E79" s="51">
        <v>31.721308477401735</v>
      </c>
      <c r="F79" s="51">
        <v>28.402338459014892</v>
      </c>
      <c r="G79" s="51">
        <v>27.211214685440062</v>
      </c>
      <c r="H79" s="51">
        <v>21.221266998291014</v>
      </c>
      <c r="I79" s="51">
        <v>30.464149962425232</v>
      </c>
    </row>
    <row r="80" spans="1:9" ht="18.75" x14ac:dyDescent="0.25">
      <c r="A80" s="50">
        <v>63</v>
      </c>
      <c r="B80" s="51">
        <v>28.285</v>
      </c>
      <c r="C80" s="51">
        <v>28.543409521102905</v>
      </c>
      <c r="D80" s="51">
        <v>27.964109402656554</v>
      </c>
      <c r="E80" s="51">
        <v>31.828412811279296</v>
      </c>
      <c r="F80" s="51">
        <v>28.533677030563354</v>
      </c>
      <c r="G80" s="51">
        <v>28.89689122390747</v>
      </c>
      <c r="H80" s="51">
        <v>20.89717777442932</v>
      </c>
      <c r="I80" s="51">
        <v>31.170732262611388</v>
      </c>
    </row>
    <row r="81" spans="1:9" ht="18.75" x14ac:dyDescent="0.25">
      <c r="A81" s="50">
        <v>64</v>
      </c>
      <c r="B81" s="51">
        <v>28.48</v>
      </c>
      <c r="C81" s="51">
        <v>28.477242288589476</v>
      </c>
      <c r="D81" s="51">
        <v>28.102239121437073</v>
      </c>
      <c r="E81" s="51">
        <v>32.870461813926696</v>
      </c>
      <c r="F81" s="51">
        <v>28.4180640001297</v>
      </c>
      <c r="G81" s="51">
        <v>29.663575144767762</v>
      </c>
      <c r="H81" s="51">
        <v>20.967844755172727</v>
      </c>
      <c r="I81" s="51">
        <v>30.418133481025695</v>
      </c>
    </row>
    <row r="82" spans="1:9" ht="18.75" x14ac:dyDescent="0.25">
      <c r="A82" s="50">
        <v>65</v>
      </c>
      <c r="B82" s="51">
        <v>28.675000000000001</v>
      </c>
      <c r="C82" s="51">
        <v>30.024019401550294</v>
      </c>
      <c r="D82" s="51">
        <v>27.45918775844574</v>
      </c>
      <c r="E82" s="51">
        <v>33.803370427131654</v>
      </c>
      <c r="F82" s="51">
        <v>28.199269564628601</v>
      </c>
      <c r="G82" s="51">
        <v>30.825014946937561</v>
      </c>
      <c r="H82" s="51">
        <v>21.713991970062256</v>
      </c>
      <c r="I82" s="51">
        <v>30.934295969963074</v>
      </c>
    </row>
    <row r="83" spans="1:9" ht="18.75" x14ac:dyDescent="0.25">
      <c r="A83" s="50">
        <v>66</v>
      </c>
      <c r="B83" s="51">
        <v>28.87</v>
      </c>
      <c r="C83" s="51">
        <v>30.111615756034851</v>
      </c>
      <c r="D83" s="51">
        <v>27.253143454551697</v>
      </c>
      <c r="E83" s="51">
        <v>34.061718258857731</v>
      </c>
      <c r="F83" s="51">
        <v>28.301789243698121</v>
      </c>
      <c r="G83" s="51">
        <v>30.527273667335511</v>
      </c>
      <c r="H83" s="51">
        <v>23.21502081680298</v>
      </c>
      <c r="I83" s="51">
        <v>30.84934009075165</v>
      </c>
    </row>
    <row r="84" spans="1:9" ht="18.75" x14ac:dyDescent="0.25">
      <c r="A84" s="50">
        <v>67</v>
      </c>
      <c r="B84" s="51">
        <v>29.065000000000001</v>
      </c>
      <c r="C84" s="51">
        <v>29.698754734992981</v>
      </c>
      <c r="D84" s="51">
        <v>27.722579384803772</v>
      </c>
      <c r="E84" s="51">
        <v>33.040947722435</v>
      </c>
      <c r="F84" s="51">
        <v>27.797231246948243</v>
      </c>
      <c r="G84" s="51">
        <v>31.222887194633486</v>
      </c>
      <c r="H84" s="51">
        <v>23.076805868148803</v>
      </c>
      <c r="I84" s="51">
        <v>31.51926584339142</v>
      </c>
    </row>
    <row r="85" spans="1:9" ht="18.75" x14ac:dyDescent="0.25">
      <c r="A85" s="50">
        <v>68</v>
      </c>
      <c r="B85" s="51">
        <v>29.259999999999998</v>
      </c>
      <c r="C85" s="51">
        <v>30.358650241851805</v>
      </c>
      <c r="D85" s="51">
        <v>27.728708806037901</v>
      </c>
      <c r="E85" s="51">
        <v>32.949162547111513</v>
      </c>
      <c r="F85" s="51">
        <v>28.725555205345152</v>
      </c>
      <c r="G85" s="51">
        <v>31.4974450674057</v>
      </c>
      <c r="H85" s="51">
        <v>24.551535588264464</v>
      </c>
      <c r="I85" s="51">
        <v>32.080051529884337</v>
      </c>
    </row>
    <row r="86" spans="1:9" ht="18.75" x14ac:dyDescent="0.25">
      <c r="A86" s="50">
        <v>69</v>
      </c>
      <c r="B86" s="51">
        <v>29.454999999999998</v>
      </c>
      <c r="C86" s="51">
        <v>30.597489770889279</v>
      </c>
      <c r="D86" s="51">
        <v>28.489719859123227</v>
      </c>
      <c r="E86" s="51">
        <v>31.716070862770078</v>
      </c>
      <c r="F86" s="51">
        <v>27.876823185920713</v>
      </c>
      <c r="G86" s="51">
        <v>30.312821858406064</v>
      </c>
      <c r="H86" s="51">
        <v>24.656468668937681</v>
      </c>
      <c r="I86" s="51">
        <v>31.901906989097593</v>
      </c>
    </row>
    <row r="87" spans="1:9" ht="18.75" x14ac:dyDescent="0.25">
      <c r="A87" s="50">
        <v>70</v>
      </c>
      <c r="B87" s="51">
        <v>29.65</v>
      </c>
      <c r="C87" s="51">
        <v>29.377148541450499</v>
      </c>
      <c r="D87" s="51">
        <v>29.321653882980346</v>
      </c>
      <c r="E87" s="51">
        <v>31.842418720245359</v>
      </c>
      <c r="F87" s="51">
        <v>27.422847371101376</v>
      </c>
      <c r="G87" s="51">
        <v>30.872996192932128</v>
      </c>
      <c r="H87" s="51">
        <v>25.876409132003783</v>
      </c>
      <c r="I87" s="51">
        <v>32.723076562881467</v>
      </c>
    </row>
    <row r="88" spans="1:9" ht="18.75" x14ac:dyDescent="0.25">
      <c r="A88" s="50">
        <v>71</v>
      </c>
      <c r="B88" s="51">
        <v>29.844999999999999</v>
      </c>
      <c r="C88" s="51">
        <v>30.939729636192322</v>
      </c>
      <c r="D88" s="51">
        <v>30.548343788146973</v>
      </c>
      <c r="E88" s="51">
        <v>31.859626188278199</v>
      </c>
      <c r="F88" s="51">
        <v>28.575856917381284</v>
      </c>
      <c r="G88" s="51">
        <v>30.694239976882933</v>
      </c>
      <c r="H88" s="51">
        <v>24.705663063049315</v>
      </c>
      <c r="I88" s="51">
        <v>33.074980319976802</v>
      </c>
    </row>
    <row r="89" spans="1:9" ht="18.75" x14ac:dyDescent="0.25">
      <c r="A89" s="50">
        <v>72</v>
      </c>
      <c r="B89" s="51">
        <v>30.04</v>
      </c>
      <c r="C89" s="51">
        <v>30.291687559127809</v>
      </c>
      <c r="D89" s="51">
        <v>29.997978038787842</v>
      </c>
      <c r="E89" s="51">
        <v>31.635841038703919</v>
      </c>
      <c r="F89" s="51">
        <v>28.556368395805357</v>
      </c>
      <c r="G89" s="51">
        <v>30.656734838485718</v>
      </c>
      <c r="H89" s="51">
        <v>26.137777251243591</v>
      </c>
      <c r="I89" s="51">
        <v>32.327828422546389</v>
      </c>
    </row>
    <row r="90" spans="1:9" ht="18.75" x14ac:dyDescent="0.25">
      <c r="A90" s="50">
        <v>73</v>
      </c>
      <c r="B90" s="51">
        <v>30.234999999999999</v>
      </c>
      <c r="C90" s="51">
        <v>30.896464076995848</v>
      </c>
      <c r="D90" s="51">
        <v>31.118967096328735</v>
      </c>
      <c r="E90" s="51">
        <v>32.664874484062196</v>
      </c>
      <c r="F90" s="51">
        <v>27.575636078834535</v>
      </c>
      <c r="G90" s="51">
        <v>30.965558811187744</v>
      </c>
      <c r="H90" s="51">
        <v>26.290772747993469</v>
      </c>
      <c r="I90" s="51">
        <v>33.013558156967164</v>
      </c>
    </row>
    <row r="91" spans="1:9" ht="18.75" x14ac:dyDescent="0.25">
      <c r="A91" s="50">
        <v>74</v>
      </c>
      <c r="B91" s="51">
        <v>30.43</v>
      </c>
      <c r="C91" s="51">
        <v>31.254288669586181</v>
      </c>
      <c r="D91" s="51">
        <v>30.462900499343871</v>
      </c>
      <c r="E91" s="51">
        <v>33.590727170944213</v>
      </c>
      <c r="F91" s="51">
        <v>28.519763695716858</v>
      </c>
      <c r="G91" s="51">
        <v>32.029264739036563</v>
      </c>
      <c r="H91" s="51">
        <v>27.876649876594541</v>
      </c>
      <c r="I91" s="51">
        <v>32.240106809616087</v>
      </c>
    </row>
    <row r="92" spans="1:9" ht="18.75" x14ac:dyDescent="0.25">
      <c r="A92" s="50">
        <v>75</v>
      </c>
      <c r="B92" s="51">
        <v>30.625</v>
      </c>
      <c r="C92" s="51">
        <v>31.869057607650756</v>
      </c>
      <c r="D92" s="51">
        <v>29.883715534210204</v>
      </c>
      <c r="E92" s="51">
        <v>34.333997055053715</v>
      </c>
      <c r="F92" s="51">
        <v>30.038710230827331</v>
      </c>
      <c r="G92" s="51">
        <v>32.131726548194884</v>
      </c>
      <c r="H92" s="51">
        <v>28.861408637046814</v>
      </c>
      <c r="I92" s="51">
        <v>32.713515396118162</v>
      </c>
    </row>
    <row r="93" spans="1:9" ht="18.75" x14ac:dyDescent="0.25">
      <c r="A93" s="50">
        <v>76</v>
      </c>
      <c r="B93" s="51">
        <v>30.82</v>
      </c>
      <c r="C93" s="51">
        <v>31.342520036697387</v>
      </c>
      <c r="D93" s="51">
        <v>30.239474914550783</v>
      </c>
      <c r="E93" s="51">
        <v>35.154148894309998</v>
      </c>
      <c r="F93" s="51">
        <v>30.458601111412047</v>
      </c>
      <c r="G93" s="51">
        <v>32.231668591499329</v>
      </c>
      <c r="H93" s="51">
        <v>28.12752220439911</v>
      </c>
      <c r="I93" s="51">
        <v>33.190363524436954</v>
      </c>
    </row>
    <row r="94" spans="1:9" ht="18.75" x14ac:dyDescent="0.25">
      <c r="A94" s="50">
        <v>77</v>
      </c>
      <c r="B94" s="51">
        <v>31.015000000000001</v>
      </c>
      <c r="C94" s="51">
        <v>31.989399986267092</v>
      </c>
      <c r="D94" s="51">
        <v>32.159968801498415</v>
      </c>
      <c r="E94" s="51">
        <v>36.231244755744939</v>
      </c>
      <c r="F94" s="51">
        <v>28.577190548896791</v>
      </c>
      <c r="G94" s="51">
        <v>32.228429553031923</v>
      </c>
      <c r="H94" s="51">
        <v>28.688705544471741</v>
      </c>
      <c r="I94" s="51">
        <v>33.564030247688294</v>
      </c>
    </row>
    <row r="95" spans="1:9" ht="18.75" x14ac:dyDescent="0.25">
      <c r="A95" s="50">
        <v>78</v>
      </c>
      <c r="B95" s="51">
        <v>31.21</v>
      </c>
      <c r="C95" s="51">
        <v>31.357161567687989</v>
      </c>
      <c r="D95" s="51">
        <v>31.371901906967164</v>
      </c>
      <c r="E95" s="51">
        <v>35.663137837409977</v>
      </c>
      <c r="F95" s="51">
        <v>29.124536190986635</v>
      </c>
      <c r="G95" s="51">
        <v>31.306197573661805</v>
      </c>
      <c r="H95" s="51">
        <v>28.468707802772521</v>
      </c>
      <c r="I95" s="51">
        <v>34.18868233203888</v>
      </c>
    </row>
    <row r="96" spans="1:9" ht="18.75" x14ac:dyDescent="0.25">
      <c r="A96" s="50">
        <v>79</v>
      </c>
      <c r="B96" s="51">
        <v>31.405000000000001</v>
      </c>
      <c r="C96" s="51">
        <v>31.797679353713992</v>
      </c>
      <c r="D96" s="51">
        <v>30.480653930664065</v>
      </c>
      <c r="E96" s="51">
        <v>36.029975264549257</v>
      </c>
      <c r="F96" s="51">
        <v>29.610951605796814</v>
      </c>
      <c r="G96" s="51">
        <v>30.958784512519838</v>
      </c>
      <c r="H96" s="51">
        <v>28.457444567680358</v>
      </c>
      <c r="I96" s="51">
        <v>35.748278761863709</v>
      </c>
    </row>
    <row r="97" spans="1:9" ht="18.75" x14ac:dyDescent="0.25">
      <c r="A97" s="50">
        <v>80</v>
      </c>
      <c r="B97" s="51">
        <v>31.6</v>
      </c>
      <c r="C97" s="51">
        <v>33.173141808509826</v>
      </c>
      <c r="D97" s="51">
        <v>30.698454029083255</v>
      </c>
      <c r="E97" s="51">
        <v>37.258314947128298</v>
      </c>
      <c r="F97" s="51">
        <v>29.814123548507691</v>
      </c>
      <c r="G97" s="51">
        <v>31.858231708526613</v>
      </c>
      <c r="H97" s="51">
        <v>28.025125678062441</v>
      </c>
      <c r="I97" s="51">
        <v>35.913063555717471</v>
      </c>
    </row>
    <row r="98" spans="1:9" ht="18.75" x14ac:dyDescent="0.25">
      <c r="A98" s="50">
        <v>81</v>
      </c>
      <c r="B98" s="51">
        <v>31.795000000000002</v>
      </c>
      <c r="C98" s="51">
        <v>33.761463873863221</v>
      </c>
      <c r="D98" s="51">
        <v>30.135073045730593</v>
      </c>
      <c r="E98" s="51">
        <v>37.61479527664185</v>
      </c>
      <c r="F98" s="51">
        <v>29.590281175613406</v>
      </c>
      <c r="G98" s="51">
        <v>32.156560213088994</v>
      </c>
      <c r="H98" s="51">
        <v>27.416183293342591</v>
      </c>
      <c r="I98" s="51">
        <v>36.328833710670473</v>
      </c>
    </row>
    <row r="99" spans="1:9" ht="18.75" x14ac:dyDescent="0.25">
      <c r="A99" s="50">
        <v>82</v>
      </c>
      <c r="B99" s="51">
        <v>31.990000000000002</v>
      </c>
      <c r="C99" s="51">
        <v>33.928730607986452</v>
      </c>
      <c r="D99" s="51">
        <v>30.146510980606081</v>
      </c>
      <c r="E99" s="51">
        <v>37.868094524383551</v>
      </c>
      <c r="F99" s="51">
        <v>29.189814661026002</v>
      </c>
      <c r="G99" s="51">
        <v>32.278265222549443</v>
      </c>
      <c r="H99" s="51">
        <v>28.054101165771485</v>
      </c>
      <c r="I99" s="51">
        <v>37.319423107147216</v>
      </c>
    </row>
    <row r="100" spans="1:9" ht="18.75" x14ac:dyDescent="0.25">
      <c r="A100" s="50">
        <v>83</v>
      </c>
      <c r="B100" s="51">
        <v>32.185000000000002</v>
      </c>
      <c r="C100" s="51">
        <v>33.91937352371216</v>
      </c>
      <c r="D100" s="51">
        <v>29.975366436004641</v>
      </c>
      <c r="E100" s="51">
        <v>37.340212690353397</v>
      </c>
      <c r="F100" s="51">
        <v>29.862104351043705</v>
      </c>
      <c r="G100" s="51">
        <v>32.470892879486087</v>
      </c>
      <c r="H100" s="51">
        <v>26.554837633132937</v>
      </c>
      <c r="I100" s="51">
        <v>38.069019239425664</v>
      </c>
    </row>
    <row r="101" spans="1:9" ht="18.75" x14ac:dyDescent="0.25">
      <c r="A101" s="50">
        <v>84</v>
      </c>
      <c r="B101" s="51">
        <v>32.379999999999995</v>
      </c>
      <c r="C101" s="51">
        <v>33.483001800537103</v>
      </c>
      <c r="D101" s="51">
        <v>29.881103523254389</v>
      </c>
      <c r="E101" s="51">
        <v>37.747275525093073</v>
      </c>
      <c r="F101" s="51">
        <v>30.785379725456234</v>
      </c>
      <c r="G101" s="51">
        <v>31.882339454650875</v>
      </c>
      <c r="H101" s="51">
        <v>27.346518769264215</v>
      </c>
      <c r="I101" s="51">
        <v>38.535372222900385</v>
      </c>
    </row>
    <row r="102" spans="1:9" ht="18.75" x14ac:dyDescent="0.25">
      <c r="A102" s="50">
        <v>85</v>
      </c>
      <c r="B102" s="51">
        <v>32.575000000000003</v>
      </c>
      <c r="C102" s="51">
        <v>33.261323568344118</v>
      </c>
      <c r="D102" s="51">
        <v>29.365784955978395</v>
      </c>
      <c r="E102" s="51">
        <v>36.01119797039032</v>
      </c>
      <c r="F102" s="51">
        <v>30.927473694801332</v>
      </c>
      <c r="G102" s="51">
        <v>31.232856449127201</v>
      </c>
      <c r="H102" s="51">
        <v>26.679018177032475</v>
      </c>
      <c r="I102" s="51">
        <v>37.643204793930053</v>
      </c>
    </row>
    <row r="103" spans="1:9" ht="18.75" x14ac:dyDescent="0.25">
      <c r="A103" s="50">
        <v>86</v>
      </c>
      <c r="B103" s="51">
        <v>32.769999999999996</v>
      </c>
      <c r="C103" s="51">
        <v>33.296589681625363</v>
      </c>
      <c r="D103" s="51">
        <v>29.245222593307492</v>
      </c>
      <c r="E103" s="51">
        <v>35.094371493339537</v>
      </c>
      <c r="F103" s="51">
        <v>30.150574723243707</v>
      </c>
      <c r="G103" s="51">
        <v>31.158191715240473</v>
      </c>
      <c r="H103" s="51">
        <v>27.364998465538022</v>
      </c>
      <c r="I103" s="51">
        <v>37.325856283187861</v>
      </c>
    </row>
    <row r="104" spans="1:9" ht="18.75" x14ac:dyDescent="0.25">
      <c r="A104" s="50">
        <v>87</v>
      </c>
      <c r="B104" s="51">
        <v>32.965000000000003</v>
      </c>
      <c r="C104" s="51">
        <v>32.550674713134768</v>
      </c>
      <c r="D104" s="51">
        <v>29.895484214782719</v>
      </c>
      <c r="E104" s="51">
        <v>36.150614789009097</v>
      </c>
      <c r="F104" s="51">
        <v>30.626494669914248</v>
      </c>
      <c r="G104" s="51">
        <v>31.038756361007692</v>
      </c>
      <c r="H104" s="51">
        <v>26.273923099517823</v>
      </c>
      <c r="I104" s="51">
        <v>37.085389404296876</v>
      </c>
    </row>
    <row r="105" spans="1:9" ht="18.75" x14ac:dyDescent="0.25">
      <c r="A105" s="50">
        <v>88</v>
      </c>
      <c r="B105" s="51">
        <v>33.159999999999997</v>
      </c>
      <c r="C105" s="51">
        <v>33.338303015708917</v>
      </c>
      <c r="D105" s="51">
        <v>30.982753218650814</v>
      </c>
      <c r="E105" s="51">
        <v>36.239655304908752</v>
      </c>
      <c r="F105" s="51">
        <v>30.739769423484798</v>
      </c>
      <c r="G105" s="51">
        <v>32.532265675544735</v>
      </c>
      <c r="H105" s="51">
        <v>26.075540901184077</v>
      </c>
      <c r="I105" s="51">
        <v>36.915845172882079</v>
      </c>
    </row>
    <row r="106" spans="1:9" ht="18.75" x14ac:dyDescent="0.25">
      <c r="A106" s="50">
        <v>89</v>
      </c>
      <c r="B106" s="51">
        <v>33.355000000000004</v>
      </c>
      <c r="C106" s="51">
        <v>34.700749913215638</v>
      </c>
      <c r="D106" s="51">
        <v>31.108778103828435</v>
      </c>
      <c r="E106" s="51">
        <v>36.585640166282658</v>
      </c>
      <c r="F106" s="51">
        <v>31.607925808906558</v>
      </c>
      <c r="G106" s="51">
        <v>32.746656298637397</v>
      </c>
      <c r="H106" s="51">
        <v>25.450144063949587</v>
      </c>
      <c r="I106" s="51">
        <v>37.321119859695436</v>
      </c>
    </row>
    <row r="107" spans="1:9" ht="18.75" x14ac:dyDescent="0.25">
      <c r="A107" s="50">
        <v>90</v>
      </c>
      <c r="B107" s="51">
        <v>33.549999999999997</v>
      </c>
      <c r="C107" s="51">
        <v>35.96001605224609</v>
      </c>
      <c r="D107" s="51">
        <v>30.447662922859188</v>
      </c>
      <c r="E107" s="51">
        <v>36.330506659507748</v>
      </c>
      <c r="F107" s="51">
        <v>31.196963826179502</v>
      </c>
      <c r="G107" s="51">
        <v>34.207907178878784</v>
      </c>
      <c r="H107" s="51">
        <v>26.077566144943233</v>
      </c>
      <c r="I107" s="51">
        <v>37.909896801948548</v>
      </c>
    </row>
    <row r="108" spans="1:9" ht="18.75" x14ac:dyDescent="0.25">
      <c r="A108" s="50">
        <v>91</v>
      </c>
      <c r="B108" s="51">
        <v>33.745000000000005</v>
      </c>
      <c r="C108" s="51">
        <v>36.707548265457156</v>
      </c>
      <c r="D108" s="51">
        <v>32.395366660118107</v>
      </c>
      <c r="E108" s="51">
        <v>36.888665246009829</v>
      </c>
      <c r="F108" s="51">
        <v>30.603420010566715</v>
      </c>
      <c r="G108" s="51">
        <v>33.531976654052741</v>
      </c>
      <c r="H108" s="51">
        <v>26.210490158081058</v>
      </c>
      <c r="I108" s="51">
        <v>38.071658782005315</v>
      </c>
    </row>
    <row r="109" spans="1:9" ht="18.75" x14ac:dyDescent="0.25">
      <c r="A109" s="50">
        <v>92</v>
      </c>
      <c r="B109" s="51">
        <v>33.94</v>
      </c>
      <c r="C109" s="51">
        <v>36.853962110519404</v>
      </c>
      <c r="D109" s="51">
        <v>32.312509939193724</v>
      </c>
      <c r="E109" s="51">
        <v>36.34776817798614</v>
      </c>
      <c r="F109" s="51">
        <v>31.262694466590879</v>
      </c>
      <c r="G109" s="51">
        <v>32.8594853477478</v>
      </c>
      <c r="H109" s="51">
        <v>26.054211391448973</v>
      </c>
      <c r="I109" s="51">
        <v>37.770114253044127</v>
      </c>
    </row>
    <row r="110" spans="1:9" ht="18.75" x14ac:dyDescent="0.25">
      <c r="A110" s="50">
        <v>93</v>
      </c>
      <c r="B110" s="51">
        <v>34.135000000000005</v>
      </c>
      <c r="C110" s="51">
        <v>37.00381517410279</v>
      </c>
      <c r="D110" s="51">
        <v>30.764512828826909</v>
      </c>
      <c r="E110" s="51">
        <v>37.059690028190616</v>
      </c>
      <c r="F110" s="51">
        <v>31.861038695335392</v>
      </c>
      <c r="G110" s="51">
        <v>33.433853975296024</v>
      </c>
      <c r="H110" s="51">
        <v>26.154876970291141</v>
      </c>
      <c r="I110" s="51">
        <v>38.223451355934145</v>
      </c>
    </row>
    <row r="111" spans="1:9" ht="18.75" x14ac:dyDescent="0.25">
      <c r="A111" s="50">
        <v>94</v>
      </c>
      <c r="B111" s="51">
        <v>34.33</v>
      </c>
      <c r="C111" s="51">
        <v>36.186465457916256</v>
      </c>
      <c r="D111" s="51">
        <v>30.967271923065184</v>
      </c>
      <c r="E111" s="51">
        <v>37.53061893749237</v>
      </c>
      <c r="F111" s="51">
        <v>32.35024285793304</v>
      </c>
      <c r="G111" s="51">
        <v>34.265167271614075</v>
      </c>
      <c r="H111" s="51">
        <v>26.830361467361449</v>
      </c>
      <c r="I111" s="51">
        <v>37.397670090675355</v>
      </c>
    </row>
    <row r="112" spans="1:9" ht="18.75" x14ac:dyDescent="0.25">
      <c r="A112" s="50">
        <v>95</v>
      </c>
      <c r="B112" s="51">
        <v>34.525000000000006</v>
      </c>
      <c r="C112" s="51">
        <v>36.982060087203983</v>
      </c>
      <c r="D112" s="51">
        <v>31.10910079002381</v>
      </c>
      <c r="E112" s="51">
        <v>36.536407780647281</v>
      </c>
      <c r="F112" s="51">
        <v>33.054140511512763</v>
      </c>
      <c r="G112" s="51">
        <v>33.997424590110782</v>
      </c>
      <c r="H112" s="51">
        <v>27.582727596282965</v>
      </c>
      <c r="I112" s="51">
        <v>36.707180918693545</v>
      </c>
    </row>
    <row r="113" spans="1:9" ht="18.75" x14ac:dyDescent="0.25">
      <c r="A113" s="50">
        <v>96</v>
      </c>
      <c r="B113" s="51">
        <v>34.72</v>
      </c>
      <c r="C113" s="51">
        <v>38.214662098884581</v>
      </c>
      <c r="D113" s="51">
        <v>31.645686184883118</v>
      </c>
      <c r="E113" s="51">
        <v>36.11701554203033</v>
      </c>
      <c r="F113" s="51">
        <v>32.405477383613587</v>
      </c>
      <c r="G113" s="51">
        <v>33.266375399589535</v>
      </c>
      <c r="H113" s="51">
        <v>28.152511245727538</v>
      </c>
      <c r="I113" s="51">
        <v>37.629636415481563</v>
      </c>
    </row>
    <row r="114" spans="1:9" ht="18.75" x14ac:dyDescent="0.25">
      <c r="A114" s="50">
        <v>97</v>
      </c>
      <c r="B114" s="51">
        <v>34.914999999999999</v>
      </c>
      <c r="C114" s="51">
        <v>37.808019991874694</v>
      </c>
      <c r="D114" s="51">
        <v>31.501751490592955</v>
      </c>
      <c r="E114" s="51">
        <v>36.87699980831146</v>
      </c>
      <c r="F114" s="51">
        <v>32.505736903190609</v>
      </c>
      <c r="G114" s="51">
        <v>33.888806443214413</v>
      </c>
      <c r="H114" s="51">
        <v>27.941113813400268</v>
      </c>
      <c r="I114" s="51">
        <v>37.770910507202146</v>
      </c>
    </row>
    <row r="115" spans="1:9" ht="18.75" x14ac:dyDescent="0.25">
      <c r="A115" s="50">
        <v>98</v>
      </c>
      <c r="B115" s="51">
        <v>35.11</v>
      </c>
      <c r="C115" s="51">
        <v>36.614237818717953</v>
      </c>
      <c r="D115" s="51">
        <v>31.43469842815399</v>
      </c>
      <c r="E115" s="51">
        <v>36.351906722068783</v>
      </c>
      <c r="F115" s="51">
        <v>31.824815340995787</v>
      </c>
      <c r="G115" s="51">
        <v>33.052056405067447</v>
      </c>
      <c r="H115" s="51">
        <v>28.166724086761473</v>
      </c>
      <c r="I115" s="51">
        <v>37.48516996002197</v>
      </c>
    </row>
    <row r="116" spans="1:9" ht="18.75" x14ac:dyDescent="0.25">
      <c r="A116" s="50">
        <v>99</v>
      </c>
      <c r="B116" s="51">
        <v>35.305</v>
      </c>
      <c r="C116" s="51">
        <v>36.419769436836241</v>
      </c>
      <c r="D116" s="51">
        <v>29.728401893615722</v>
      </c>
      <c r="E116" s="51">
        <v>35.903695267677307</v>
      </c>
      <c r="F116" s="51">
        <v>32.396712697029116</v>
      </c>
      <c r="G116" s="51">
        <v>33.33031342601776</v>
      </c>
      <c r="H116" s="51">
        <v>27.965319074630735</v>
      </c>
      <c r="I116" s="51">
        <v>38.63231104469299</v>
      </c>
    </row>
    <row r="117" spans="1:9" ht="18.75" x14ac:dyDescent="0.25">
      <c r="A117" s="50">
        <v>100</v>
      </c>
      <c r="B117" s="51">
        <v>35.5</v>
      </c>
      <c r="C117" s="51">
        <v>35.804245400428769</v>
      </c>
      <c r="D117" s="51">
        <v>30.985090720176697</v>
      </c>
      <c r="E117" s="51">
        <v>36.708303054809569</v>
      </c>
      <c r="F117" s="51">
        <v>31.869554398536682</v>
      </c>
      <c r="G117" s="51">
        <v>33.319367667198179</v>
      </c>
      <c r="H117" s="51">
        <v>29.334608200073241</v>
      </c>
      <c r="I117" s="51">
        <v>38.002396474838257</v>
      </c>
    </row>
    <row r="118" spans="1:9" ht="18.75" x14ac:dyDescent="0.25">
      <c r="A118" s="50">
        <v>101</v>
      </c>
      <c r="B118" s="51">
        <v>35.695</v>
      </c>
      <c r="C118" s="51">
        <v>35.079581297874448</v>
      </c>
      <c r="D118" s="51">
        <v>30.782598141670228</v>
      </c>
      <c r="E118" s="51">
        <v>36.09598029136658</v>
      </c>
      <c r="F118" s="51">
        <v>31.233256033897398</v>
      </c>
      <c r="G118" s="51">
        <v>32.887366253852846</v>
      </c>
      <c r="H118" s="51">
        <v>29.849273183822632</v>
      </c>
      <c r="I118" s="51">
        <v>36.649711284637455</v>
      </c>
    </row>
    <row r="119" spans="1:9" ht="18.75" x14ac:dyDescent="0.25">
      <c r="A119" s="50">
        <v>102</v>
      </c>
      <c r="B119" s="51">
        <v>35.89</v>
      </c>
      <c r="C119" s="51">
        <v>35.427673723220828</v>
      </c>
      <c r="D119" s="51">
        <v>30.763607495307923</v>
      </c>
      <c r="E119" s="51">
        <v>35.799012658119203</v>
      </c>
      <c r="F119" s="51">
        <v>31.278396887779238</v>
      </c>
      <c r="G119" s="51">
        <v>32.098678955078128</v>
      </c>
      <c r="H119" s="51">
        <v>31.11286113834381</v>
      </c>
      <c r="I119" s="51">
        <v>37.58797043991089</v>
      </c>
    </row>
    <row r="120" spans="1:9" ht="18.75" x14ac:dyDescent="0.25">
      <c r="A120" s="50">
        <v>103</v>
      </c>
      <c r="B120" s="51">
        <v>36.085000000000001</v>
      </c>
      <c r="C120" s="51">
        <v>35.461330471038821</v>
      </c>
      <c r="D120" s="51">
        <v>29.957476459503173</v>
      </c>
      <c r="E120" s="51">
        <v>35.716738192558289</v>
      </c>
      <c r="F120" s="51">
        <v>32.258482087135313</v>
      </c>
      <c r="G120" s="51">
        <v>33.414913980484009</v>
      </c>
      <c r="H120" s="51">
        <v>32.093204974174498</v>
      </c>
      <c r="I120" s="51">
        <v>38.423048513412475</v>
      </c>
    </row>
    <row r="121" spans="1:9" ht="18.75" x14ac:dyDescent="0.25">
      <c r="A121" s="50">
        <v>104</v>
      </c>
      <c r="B121" s="51">
        <v>36.28</v>
      </c>
      <c r="C121" s="51">
        <v>35.205784439086912</v>
      </c>
      <c r="D121" s="51">
        <v>29.726164665222168</v>
      </c>
      <c r="E121" s="51">
        <v>35.213408072471623</v>
      </c>
      <c r="F121" s="51">
        <v>32.091301793098452</v>
      </c>
      <c r="G121" s="51">
        <v>34.130030637741086</v>
      </c>
      <c r="H121" s="51">
        <v>31.974493155479433</v>
      </c>
      <c r="I121" s="51">
        <v>39.017133969306947</v>
      </c>
    </row>
    <row r="122" spans="1:9" ht="18.75" x14ac:dyDescent="0.25">
      <c r="A122" s="50">
        <v>105</v>
      </c>
      <c r="B122" s="51">
        <v>36.475000000000001</v>
      </c>
      <c r="C122" s="51">
        <v>35.207182752609256</v>
      </c>
      <c r="D122" s="51">
        <v>28.215734502792358</v>
      </c>
      <c r="E122" s="51">
        <v>34.781000599861144</v>
      </c>
      <c r="F122" s="51">
        <v>32.18106584453583</v>
      </c>
      <c r="G122" s="51">
        <v>34.063966213226323</v>
      </c>
      <c r="H122" s="51">
        <v>33.108600255012512</v>
      </c>
      <c r="I122" s="51">
        <v>38.82407968235016</v>
      </c>
    </row>
    <row r="123" spans="1:9" ht="18.75" x14ac:dyDescent="0.25">
      <c r="A123" s="50">
        <v>106</v>
      </c>
      <c r="B123" s="51">
        <v>36.67</v>
      </c>
      <c r="C123" s="51">
        <v>35.963463021278386</v>
      </c>
      <c r="D123" s="51">
        <v>28.816185972213745</v>
      </c>
      <c r="E123" s="51">
        <v>34.92341204547882</v>
      </c>
      <c r="F123" s="51">
        <v>31.489648814201356</v>
      </c>
      <c r="G123" s="51">
        <v>33.756909171104432</v>
      </c>
      <c r="H123" s="51">
        <v>32.884187911987304</v>
      </c>
      <c r="I123" s="51">
        <v>38.952338540077214</v>
      </c>
    </row>
    <row r="124" spans="1:9" ht="18.75" x14ac:dyDescent="0.25">
      <c r="A124" s="50">
        <v>107</v>
      </c>
      <c r="B124" s="51">
        <v>36.865000000000002</v>
      </c>
      <c r="C124" s="51">
        <v>35.080499171257024</v>
      </c>
      <c r="D124" s="51">
        <v>30.165560089111331</v>
      </c>
      <c r="E124" s="51">
        <v>35.387137282371526</v>
      </c>
      <c r="F124" s="51">
        <v>30.975775054931642</v>
      </c>
      <c r="G124" s="51">
        <v>34.125332039833069</v>
      </c>
      <c r="H124" s="51">
        <v>32.058656877517706</v>
      </c>
      <c r="I124" s="51">
        <v>39.83547902965546</v>
      </c>
    </row>
    <row r="125" spans="1:9" ht="18.75" x14ac:dyDescent="0.25">
      <c r="A125" s="50">
        <v>108</v>
      </c>
      <c r="B125" s="51">
        <v>37.06</v>
      </c>
      <c r="C125" s="51">
        <v>35.551015878677369</v>
      </c>
      <c r="D125" s="51">
        <v>31.158247997283937</v>
      </c>
      <c r="E125" s="51">
        <v>35.423847880363468</v>
      </c>
      <c r="F125" s="51">
        <v>31.534657176971436</v>
      </c>
      <c r="G125" s="51">
        <v>34.030448399543765</v>
      </c>
      <c r="H125" s="51">
        <v>32.846070511817935</v>
      </c>
      <c r="I125" s="51">
        <v>40.789542490005495</v>
      </c>
    </row>
    <row r="126" spans="1:9" ht="18.75" x14ac:dyDescent="0.25">
      <c r="A126" s="50">
        <v>109</v>
      </c>
      <c r="B126" s="51">
        <v>37.254999999999995</v>
      </c>
      <c r="C126" s="51">
        <v>36.596351181030272</v>
      </c>
      <c r="D126" s="51">
        <v>30.734005678176874</v>
      </c>
      <c r="E126" s="51">
        <v>36.713377396583553</v>
      </c>
      <c r="F126" s="51">
        <v>33.028483644485469</v>
      </c>
      <c r="G126" s="51">
        <v>34.012446391105648</v>
      </c>
      <c r="H126" s="51">
        <v>33.84221832942962</v>
      </c>
      <c r="I126" s="51">
        <v>40.644549972534179</v>
      </c>
    </row>
    <row r="127" spans="1:9" ht="18.75" x14ac:dyDescent="0.25">
      <c r="A127" s="50">
        <v>110</v>
      </c>
      <c r="B127" s="51">
        <v>37.450000000000003</v>
      </c>
      <c r="C127" s="51">
        <v>37.400693865776063</v>
      </c>
      <c r="D127" s="51">
        <v>30.878623292922974</v>
      </c>
      <c r="E127" s="51">
        <v>37.581851258277894</v>
      </c>
      <c r="F127" s="51">
        <v>33.063129353523259</v>
      </c>
      <c r="G127" s="51">
        <v>35.421367353439337</v>
      </c>
      <c r="H127" s="51">
        <v>35.09531081581116</v>
      </c>
      <c r="I127" s="51">
        <v>39.538313659667971</v>
      </c>
    </row>
    <row r="128" spans="1:9" ht="18.75" x14ac:dyDescent="0.25">
      <c r="A128" s="50">
        <v>111</v>
      </c>
      <c r="B128" s="51">
        <v>37.644999999999996</v>
      </c>
      <c r="C128" s="51">
        <v>37.417896161079405</v>
      </c>
      <c r="D128" s="51">
        <v>31.23793439865112</v>
      </c>
      <c r="E128" s="51">
        <v>37.76980535411834</v>
      </c>
      <c r="F128" s="51">
        <v>33.168697386741634</v>
      </c>
      <c r="G128" s="51">
        <v>34.513044197082515</v>
      </c>
      <c r="H128" s="51">
        <v>34.635716770172117</v>
      </c>
      <c r="I128" s="51">
        <v>39.107557580947869</v>
      </c>
    </row>
    <row r="129" spans="1:9" ht="18.75" x14ac:dyDescent="0.25">
      <c r="A129" s="50">
        <v>112</v>
      </c>
      <c r="B129" s="51">
        <v>37.840000000000003</v>
      </c>
      <c r="C129" s="51">
        <v>38.009917374610907</v>
      </c>
      <c r="D129" s="51">
        <v>30.498189849853517</v>
      </c>
      <c r="E129" s="51">
        <v>38.850453264236457</v>
      </c>
      <c r="F129" s="51">
        <v>33.097641924858095</v>
      </c>
      <c r="G129" s="51">
        <v>35.642160582542424</v>
      </c>
      <c r="H129" s="51">
        <v>34.607170799255371</v>
      </c>
      <c r="I129" s="51">
        <v>38.435808561325075</v>
      </c>
    </row>
    <row r="130" spans="1:9" ht="18.75" x14ac:dyDescent="0.25">
      <c r="A130" s="50">
        <v>113</v>
      </c>
      <c r="B130" s="51">
        <v>38.034999999999997</v>
      </c>
      <c r="C130" s="51">
        <v>39.103315093040464</v>
      </c>
      <c r="D130" s="51">
        <v>30.253862821578977</v>
      </c>
      <c r="E130" s="51">
        <v>39.510045196533198</v>
      </c>
      <c r="F130" s="51">
        <v>34.279405381202693</v>
      </c>
      <c r="G130" s="51">
        <v>36.662136578559874</v>
      </c>
      <c r="H130" s="51">
        <v>33.797443746566771</v>
      </c>
      <c r="I130" s="51">
        <v>37.480815746307371</v>
      </c>
    </row>
    <row r="131" spans="1:9" ht="18.75" x14ac:dyDescent="0.25">
      <c r="A131" s="50">
        <v>114</v>
      </c>
      <c r="B131" s="51">
        <v>38.230000000000004</v>
      </c>
      <c r="C131" s="51">
        <v>38.911635782241824</v>
      </c>
      <c r="D131" s="51">
        <v>30.584354711532598</v>
      </c>
      <c r="E131" s="51">
        <v>40.744456370353703</v>
      </c>
      <c r="F131" s="51">
        <v>34.536216912269595</v>
      </c>
      <c r="G131" s="51">
        <v>36.58305724334717</v>
      </c>
      <c r="H131" s="51">
        <v>32.884535612106326</v>
      </c>
      <c r="I131" s="51">
        <v>37.778641849517825</v>
      </c>
    </row>
    <row r="132" spans="1:9" ht="18.75" x14ac:dyDescent="0.25">
      <c r="A132" s="50">
        <v>115</v>
      </c>
      <c r="B132" s="51">
        <v>38.424999999999997</v>
      </c>
      <c r="C132" s="51">
        <v>38.118837779998778</v>
      </c>
      <c r="D132" s="51">
        <v>31.48966551971435</v>
      </c>
      <c r="E132" s="51">
        <v>41.053915295600888</v>
      </c>
      <c r="F132" s="51">
        <v>35.727972788810725</v>
      </c>
      <c r="G132" s="51">
        <v>36.580859216690058</v>
      </c>
      <c r="H132" s="51">
        <v>33.40450910949707</v>
      </c>
      <c r="I132" s="51">
        <v>38.64532788658142</v>
      </c>
    </row>
    <row r="133" spans="1:9" ht="18.75" x14ac:dyDescent="0.25">
      <c r="A133" s="50">
        <v>116</v>
      </c>
      <c r="B133" s="51">
        <v>38.620000000000005</v>
      </c>
      <c r="C133" s="51">
        <v>39.256859019279482</v>
      </c>
      <c r="D133" s="51">
        <v>31.973920673370365</v>
      </c>
      <c r="E133" s="51">
        <v>40.826625298500069</v>
      </c>
      <c r="F133" s="51">
        <v>36.456422156333929</v>
      </c>
      <c r="G133" s="51">
        <v>37.513605858802798</v>
      </c>
      <c r="H133" s="51">
        <v>33.741900450706488</v>
      </c>
      <c r="I133" s="51">
        <v>38.83745314216614</v>
      </c>
    </row>
    <row r="134" spans="1:9" ht="18.75" x14ac:dyDescent="0.25">
      <c r="A134" s="50">
        <v>117</v>
      </c>
      <c r="B134" s="51">
        <v>38.814999999999998</v>
      </c>
      <c r="C134" s="51">
        <v>38.977949707984919</v>
      </c>
      <c r="D134" s="51">
        <v>31.671035760879512</v>
      </c>
      <c r="E134" s="51">
        <v>39.500279646873473</v>
      </c>
      <c r="F134" s="51">
        <v>37.680289044380189</v>
      </c>
      <c r="G134" s="51">
        <v>37.72358155727386</v>
      </c>
      <c r="H134" s="51">
        <v>33.658235814094539</v>
      </c>
      <c r="I134" s="51">
        <v>40.960397315979002</v>
      </c>
    </row>
    <row r="135" spans="1:9" ht="18.75" x14ac:dyDescent="0.25">
      <c r="A135" s="50">
        <v>118</v>
      </c>
      <c r="B135" s="51">
        <v>39.010000000000005</v>
      </c>
      <c r="C135" s="51">
        <v>39.014395203590396</v>
      </c>
      <c r="D135" s="51">
        <v>32.727590066909798</v>
      </c>
      <c r="E135" s="51">
        <v>39.420793929100043</v>
      </c>
      <c r="F135" s="51">
        <v>37.625037564277655</v>
      </c>
      <c r="G135" s="51">
        <v>38.190501924514777</v>
      </c>
      <c r="H135" s="51">
        <v>33.969327382087712</v>
      </c>
      <c r="I135" s="51">
        <v>41.533482460021979</v>
      </c>
    </row>
    <row r="136" spans="1:9" ht="18.75" x14ac:dyDescent="0.25">
      <c r="A136" s="50">
        <v>119</v>
      </c>
      <c r="B136" s="51">
        <v>39.204999999999998</v>
      </c>
      <c r="C136" s="51">
        <v>39.943534190177914</v>
      </c>
      <c r="D136" s="51">
        <v>34.041088718414301</v>
      </c>
      <c r="E136" s="51">
        <v>38.740189843177795</v>
      </c>
      <c r="F136" s="51">
        <v>37.964542288780208</v>
      </c>
      <c r="G136" s="51">
        <v>37.198240886688232</v>
      </c>
      <c r="H136" s="51">
        <v>33.175403987884522</v>
      </c>
      <c r="I136" s="51">
        <v>41.367637376785275</v>
      </c>
    </row>
    <row r="137" spans="1:9" ht="18.75" x14ac:dyDescent="0.25">
      <c r="A137" s="50">
        <v>120</v>
      </c>
      <c r="B137" s="51">
        <v>39.400000000000006</v>
      </c>
      <c r="C137" s="51">
        <v>40.451617522239694</v>
      </c>
      <c r="D137" s="51">
        <v>34.207322199821476</v>
      </c>
      <c r="E137" s="51">
        <v>38.814467389106753</v>
      </c>
      <c r="F137" s="51">
        <v>38.560991358757022</v>
      </c>
      <c r="G137" s="51">
        <v>37.31502792358399</v>
      </c>
      <c r="H137" s="51">
        <v>32.818487976074223</v>
      </c>
      <c r="I137" s="51">
        <v>41.34304369449616</v>
      </c>
    </row>
    <row r="138" spans="1:9" ht="18.75" x14ac:dyDescent="0.25">
      <c r="A138" s="50">
        <v>121</v>
      </c>
      <c r="B138" s="51">
        <v>39.594999999999999</v>
      </c>
      <c r="C138" s="51">
        <v>40.35262350177765</v>
      </c>
      <c r="D138" s="51">
        <v>33.952500026702879</v>
      </c>
      <c r="E138" s="51">
        <v>39.204099741935728</v>
      </c>
      <c r="F138" s="51">
        <v>39.726300362586976</v>
      </c>
      <c r="G138" s="51">
        <v>37.328633878707883</v>
      </c>
      <c r="H138" s="51">
        <v>33.280823041915895</v>
      </c>
      <c r="I138" s="51">
        <v>40.891435050010678</v>
      </c>
    </row>
    <row r="139" spans="1:9" ht="18.75" x14ac:dyDescent="0.25">
      <c r="A139" s="50">
        <v>122</v>
      </c>
      <c r="B139" s="51">
        <v>39.79</v>
      </c>
      <c r="C139" s="51">
        <v>40.82844839954376</v>
      </c>
      <c r="D139" s="51">
        <v>33.594496448516843</v>
      </c>
      <c r="E139" s="51">
        <v>38.674739153861999</v>
      </c>
      <c r="F139" s="51">
        <v>40.217048584938048</v>
      </c>
      <c r="G139" s="51">
        <v>38.341553948402407</v>
      </c>
      <c r="H139" s="51">
        <v>34.237862438201901</v>
      </c>
      <c r="I139" s="51">
        <v>40.516708037376404</v>
      </c>
    </row>
    <row r="140" spans="1:9" ht="18.75" x14ac:dyDescent="0.25">
      <c r="A140" s="50">
        <v>123</v>
      </c>
      <c r="B140" s="51">
        <v>39.984999999999999</v>
      </c>
      <c r="C140" s="51">
        <v>41.625587088584901</v>
      </c>
      <c r="D140" s="51">
        <v>33.673499929428097</v>
      </c>
      <c r="E140" s="51">
        <v>38.402322911262509</v>
      </c>
      <c r="F140" s="51">
        <v>41.462678439140319</v>
      </c>
      <c r="G140" s="51">
        <v>38.747396342277526</v>
      </c>
      <c r="H140" s="51">
        <v>33.735720106124873</v>
      </c>
      <c r="I140" s="51">
        <v>41.214737229347229</v>
      </c>
    </row>
    <row r="141" spans="1:9" ht="18.75" x14ac:dyDescent="0.25">
      <c r="A141" s="50">
        <v>124</v>
      </c>
      <c r="B141" s="51">
        <v>40.18</v>
      </c>
      <c r="C141" s="51">
        <v>41.317711138725279</v>
      </c>
      <c r="D141" s="51">
        <v>33.887795503616331</v>
      </c>
      <c r="E141" s="51">
        <v>38.344600159645083</v>
      </c>
      <c r="F141" s="51">
        <v>41.603293654441835</v>
      </c>
      <c r="G141" s="51">
        <v>39.23012069129944</v>
      </c>
      <c r="H141" s="51">
        <v>34.846522442817687</v>
      </c>
      <c r="I141" s="51">
        <v>41.49171109008789</v>
      </c>
    </row>
    <row r="142" spans="1:9" ht="18.75" x14ac:dyDescent="0.25">
      <c r="A142" s="50">
        <v>125</v>
      </c>
      <c r="B142" s="51">
        <v>40.375</v>
      </c>
      <c r="C142" s="51">
        <v>42.262654107093809</v>
      </c>
      <c r="D142" s="51">
        <v>35.037035423278809</v>
      </c>
      <c r="E142" s="51">
        <v>38.357800055503844</v>
      </c>
      <c r="F142" s="51">
        <v>41.958602360725401</v>
      </c>
      <c r="G142" s="51">
        <v>39.969789062499999</v>
      </c>
      <c r="H142" s="51">
        <v>37.210143374443057</v>
      </c>
      <c r="I142" s="51">
        <v>42.084039434432981</v>
      </c>
    </row>
    <row r="143" spans="1:9" ht="18.75" x14ac:dyDescent="0.25">
      <c r="A143" s="50">
        <v>126</v>
      </c>
      <c r="B143" s="51">
        <v>40.57</v>
      </c>
      <c r="C143" s="51">
        <v>43.464541744232179</v>
      </c>
      <c r="D143" s="51">
        <v>35.405094261169431</v>
      </c>
      <c r="E143" s="51">
        <v>37.769881906509397</v>
      </c>
      <c r="F143" s="51">
        <v>40.536855412483213</v>
      </c>
      <c r="G143" s="51">
        <v>40.426213638305661</v>
      </c>
      <c r="H143" s="51">
        <v>37.928561526298523</v>
      </c>
      <c r="I143" s="51">
        <v>43.113375161170957</v>
      </c>
    </row>
    <row r="144" spans="1:9" ht="18.75" x14ac:dyDescent="0.25">
      <c r="A144" s="50">
        <v>127</v>
      </c>
      <c r="B144" s="51">
        <v>40.765000000000001</v>
      </c>
      <c r="C144" s="51">
        <v>43.567373403549198</v>
      </c>
      <c r="D144" s="51">
        <v>36.522075746536252</v>
      </c>
      <c r="E144" s="51">
        <v>37.323214511871342</v>
      </c>
      <c r="F144" s="51">
        <v>40.367927382469176</v>
      </c>
      <c r="G144" s="51">
        <v>40.975462198257446</v>
      </c>
      <c r="H144" s="51">
        <v>38.332544323921205</v>
      </c>
      <c r="I144" s="51">
        <v>44.039529482841495</v>
      </c>
    </row>
    <row r="145" spans="1:9" ht="18.75" x14ac:dyDescent="0.25">
      <c r="A145" s="50">
        <v>128</v>
      </c>
      <c r="B145" s="51">
        <v>40.96</v>
      </c>
      <c r="C145" s="51">
        <v>42.947434442520141</v>
      </c>
      <c r="D145" s="51">
        <v>36.106433736801151</v>
      </c>
      <c r="E145" s="51">
        <v>38.483532801628115</v>
      </c>
      <c r="F145" s="51">
        <v>40.376542623519896</v>
      </c>
      <c r="G145" s="51">
        <v>41.961718140602116</v>
      </c>
      <c r="H145" s="51">
        <v>38.453283326148991</v>
      </c>
      <c r="I145" s="51">
        <v>43.500543738365174</v>
      </c>
    </row>
    <row r="146" spans="1:9" ht="18.75" x14ac:dyDescent="0.25">
      <c r="A146" s="50">
        <v>129</v>
      </c>
      <c r="B146" s="51">
        <v>41.155000000000001</v>
      </c>
      <c r="C146" s="51">
        <v>43.940439826965331</v>
      </c>
      <c r="D146" s="51">
        <v>35.587610645294191</v>
      </c>
      <c r="E146" s="51">
        <v>38.184669686317442</v>
      </c>
      <c r="F146" s="51">
        <v>40.281976459503177</v>
      </c>
      <c r="G146" s="51">
        <v>41.986729964256291</v>
      </c>
      <c r="H146" s="51">
        <v>38.825007689476017</v>
      </c>
      <c r="I146" s="51">
        <v>44.394439625740056</v>
      </c>
    </row>
    <row r="147" spans="1:9" ht="18.75" x14ac:dyDescent="0.25">
      <c r="A147" s="50">
        <v>130</v>
      </c>
      <c r="B147" s="51">
        <v>41.35</v>
      </c>
      <c r="C147" s="51">
        <v>43.474264129638676</v>
      </c>
      <c r="D147" s="51">
        <v>35.499835628509523</v>
      </c>
      <c r="E147" s="51">
        <v>38.14275091648102</v>
      </c>
      <c r="F147" s="51">
        <v>40.0842292137146</v>
      </c>
      <c r="G147" s="51">
        <v>41.224601721763612</v>
      </c>
      <c r="H147" s="51">
        <v>38.595613684654239</v>
      </c>
      <c r="I147" s="51">
        <v>44.687217144966127</v>
      </c>
    </row>
    <row r="148" spans="1:9" ht="18.75" x14ac:dyDescent="0.25">
      <c r="A148" s="50">
        <v>131</v>
      </c>
      <c r="B148" s="51">
        <v>41.545000000000002</v>
      </c>
      <c r="C148" s="51">
        <v>43.439136507034306</v>
      </c>
      <c r="D148" s="51">
        <v>36.347004957199097</v>
      </c>
      <c r="E148" s="51">
        <v>39.533713778495787</v>
      </c>
      <c r="F148" s="51">
        <v>40.730748365402221</v>
      </c>
      <c r="G148" s="51">
        <v>41.037292397499087</v>
      </c>
      <c r="H148" s="51">
        <v>38.760975884437563</v>
      </c>
      <c r="I148" s="51">
        <v>45.475412184715275</v>
      </c>
    </row>
    <row r="149" spans="1:9" ht="18.75" x14ac:dyDescent="0.25">
      <c r="A149" s="50">
        <v>132</v>
      </c>
      <c r="B149" s="51">
        <v>41.74</v>
      </c>
      <c r="C149" s="51">
        <v>42.442765089035035</v>
      </c>
      <c r="D149" s="51">
        <v>36.052868423461916</v>
      </c>
      <c r="E149" s="51">
        <v>40.244157197952269</v>
      </c>
      <c r="F149" s="51">
        <v>41.200644345283507</v>
      </c>
      <c r="G149" s="51">
        <v>40.853422291755678</v>
      </c>
      <c r="H149" s="51">
        <v>38.245818318367007</v>
      </c>
      <c r="I149" s="51">
        <v>46.160426465988159</v>
      </c>
    </row>
    <row r="150" spans="1:9" ht="18.75" x14ac:dyDescent="0.25">
      <c r="A150" s="50">
        <v>133</v>
      </c>
      <c r="B150" s="51">
        <v>41.935000000000002</v>
      </c>
      <c r="C150" s="51">
        <v>42.381338016510014</v>
      </c>
      <c r="D150" s="51">
        <v>36.254148763656616</v>
      </c>
      <c r="E150" s="51">
        <v>39.135293785095215</v>
      </c>
      <c r="F150" s="51">
        <v>40.57148434734345</v>
      </c>
      <c r="G150" s="51">
        <v>40.560412119865418</v>
      </c>
      <c r="H150" s="51">
        <v>39.661479670524599</v>
      </c>
      <c r="I150" s="51">
        <v>48.140510196685796</v>
      </c>
    </row>
    <row r="151" spans="1:9" ht="18.75" x14ac:dyDescent="0.25">
      <c r="A151" s="50">
        <v>134</v>
      </c>
      <c r="B151" s="51">
        <v>42.13</v>
      </c>
      <c r="C151" s="51">
        <v>41.957266074180609</v>
      </c>
      <c r="D151" s="51">
        <v>35.854310735702519</v>
      </c>
      <c r="E151" s="51">
        <v>39.639374717712407</v>
      </c>
      <c r="F151" s="51">
        <v>40.331121569633488</v>
      </c>
      <c r="G151" s="51">
        <v>39.984158152580264</v>
      </c>
      <c r="H151" s="51">
        <v>40.158148405075075</v>
      </c>
      <c r="I151" s="51">
        <v>47.983412845611575</v>
      </c>
    </row>
    <row r="152" spans="1:9" ht="18.75" x14ac:dyDescent="0.25">
      <c r="A152" s="50">
        <v>135</v>
      </c>
      <c r="B152" s="51">
        <v>42.325000000000003</v>
      </c>
      <c r="C152" s="51">
        <v>42.2880754404068</v>
      </c>
      <c r="D152" s="51">
        <v>36.527228912353522</v>
      </c>
      <c r="E152" s="51">
        <v>38.773659334182739</v>
      </c>
      <c r="F152" s="51">
        <v>41.703703137397767</v>
      </c>
      <c r="G152" s="51">
        <v>39.346973958015447</v>
      </c>
      <c r="H152" s="51">
        <v>41.229635734558109</v>
      </c>
      <c r="I152" s="51">
        <v>48.035050001144413</v>
      </c>
    </row>
    <row r="153" spans="1:9" ht="18.75" x14ac:dyDescent="0.25">
      <c r="A153" s="50">
        <v>136</v>
      </c>
      <c r="B153" s="51">
        <v>42.519999999999996</v>
      </c>
      <c r="C153" s="51">
        <v>42.017766438484188</v>
      </c>
      <c r="D153" s="51">
        <v>34.745091434478752</v>
      </c>
      <c r="E153" s="51">
        <v>39.700951009750362</v>
      </c>
      <c r="F153" s="51">
        <v>42.157292087554929</v>
      </c>
      <c r="G153" s="51">
        <v>39.104545968055717</v>
      </c>
      <c r="H153" s="51">
        <v>41.938477870941156</v>
      </c>
      <c r="I153" s="51">
        <v>48.090126375198359</v>
      </c>
    </row>
    <row r="154" spans="1:9" ht="18.75" x14ac:dyDescent="0.25">
      <c r="A154" s="50">
        <v>137</v>
      </c>
      <c r="B154" s="51">
        <v>42.715000000000003</v>
      </c>
      <c r="C154" s="51">
        <v>41.644276354789739</v>
      </c>
      <c r="D154" s="51">
        <v>34.887813890457153</v>
      </c>
      <c r="E154" s="51">
        <v>40.27155647659302</v>
      </c>
      <c r="F154" s="51">
        <v>42.068172807693486</v>
      </c>
      <c r="G154" s="51">
        <v>39.537598212242131</v>
      </c>
      <c r="H154" s="51">
        <v>42.724201639175419</v>
      </c>
      <c r="I154" s="51">
        <v>48.900084381103518</v>
      </c>
    </row>
    <row r="155" spans="1:9" ht="18.75" x14ac:dyDescent="0.25">
      <c r="A155" s="50">
        <v>138</v>
      </c>
      <c r="B155" s="51">
        <v>42.91</v>
      </c>
      <c r="C155" s="51">
        <v>41.701834669113154</v>
      </c>
      <c r="D155" s="51">
        <v>35.033975564956663</v>
      </c>
      <c r="E155" s="51">
        <v>41.411022200584405</v>
      </c>
      <c r="F155" s="51">
        <v>42.55387276935577</v>
      </c>
      <c r="G155" s="51">
        <v>40.725532411575315</v>
      </c>
      <c r="H155" s="51">
        <v>42.908807039260864</v>
      </c>
      <c r="I155" s="51">
        <v>48.244902320861812</v>
      </c>
    </row>
    <row r="156" spans="1:9" ht="18.75" x14ac:dyDescent="0.25">
      <c r="A156" s="50">
        <v>139</v>
      </c>
      <c r="B156" s="51">
        <v>43.105000000000004</v>
      </c>
      <c r="C156" s="51">
        <v>42.440831878662117</v>
      </c>
      <c r="D156" s="51">
        <v>36.613018871307375</v>
      </c>
      <c r="E156" s="51">
        <v>41.271369233131409</v>
      </c>
      <c r="F156" s="51">
        <v>42.936391325950623</v>
      </c>
      <c r="G156" s="51">
        <v>40.274222492218023</v>
      </c>
      <c r="H156" s="51">
        <v>42.486335086822514</v>
      </c>
      <c r="I156" s="51">
        <v>48.84253917884827</v>
      </c>
    </row>
    <row r="157" spans="1:9" ht="18.75" x14ac:dyDescent="0.25">
      <c r="A157" s="50">
        <v>140</v>
      </c>
      <c r="B157" s="51">
        <v>43.3</v>
      </c>
      <c r="C157" s="51">
        <v>42.038522579193113</v>
      </c>
      <c r="D157" s="51">
        <v>36.334891288757319</v>
      </c>
      <c r="E157" s="51">
        <v>41.886597897529597</v>
      </c>
      <c r="F157" s="51">
        <v>43.575854228019715</v>
      </c>
      <c r="G157" s="51">
        <v>39.395897933959958</v>
      </c>
      <c r="H157" s="51">
        <v>43.3166820526123</v>
      </c>
      <c r="I157" s="51">
        <v>48.341120382308958</v>
      </c>
    </row>
    <row r="158" spans="1:9" ht="18.75" x14ac:dyDescent="0.25">
      <c r="A158" s="50">
        <v>141</v>
      </c>
      <c r="B158" s="51">
        <v>43.495000000000005</v>
      </c>
      <c r="C158" s="51">
        <v>42.385135927200324</v>
      </c>
      <c r="D158" s="51">
        <v>36.949457197189332</v>
      </c>
      <c r="E158" s="51">
        <v>41.402770907402044</v>
      </c>
      <c r="F158" s="51">
        <v>44.106177063941963</v>
      </c>
      <c r="G158" s="51">
        <v>39.092392293930061</v>
      </c>
      <c r="H158" s="51">
        <v>42.476593664169314</v>
      </c>
      <c r="I158" s="51">
        <v>48.155056392669685</v>
      </c>
    </row>
    <row r="159" spans="1:9" ht="18.75" x14ac:dyDescent="0.25">
      <c r="A159" s="50">
        <v>142</v>
      </c>
      <c r="B159" s="51">
        <v>43.69</v>
      </c>
      <c r="C159" s="51">
        <v>42.808630907058713</v>
      </c>
      <c r="D159" s="51">
        <v>36.464967451095575</v>
      </c>
      <c r="E159" s="51">
        <v>41.732236010551453</v>
      </c>
      <c r="F159" s="51">
        <v>45.455751300811762</v>
      </c>
      <c r="G159" s="51">
        <v>39.650388909339902</v>
      </c>
      <c r="H159" s="51">
        <v>41.527365532875059</v>
      </c>
      <c r="I159" s="51">
        <v>47.547937071800227</v>
      </c>
    </row>
    <row r="160" spans="1:9" ht="18.75" x14ac:dyDescent="0.25">
      <c r="A160" s="50">
        <v>143</v>
      </c>
      <c r="B160" s="51">
        <v>43.885000000000005</v>
      </c>
      <c r="C160" s="51">
        <v>42.6953769645691</v>
      </c>
      <c r="D160" s="51">
        <v>35.61783251190186</v>
      </c>
      <c r="E160" s="51">
        <v>40.962645459175114</v>
      </c>
      <c r="F160" s="51">
        <v>45.388394987106331</v>
      </c>
      <c r="G160" s="51">
        <v>40.099245135307314</v>
      </c>
      <c r="H160" s="51">
        <v>41.470830569267278</v>
      </c>
      <c r="I160" s="51">
        <v>47.875761773109438</v>
      </c>
    </row>
    <row r="161" spans="1:9" ht="18.75" x14ac:dyDescent="0.25">
      <c r="A161" s="50">
        <v>144</v>
      </c>
      <c r="B161" s="51">
        <v>44.08</v>
      </c>
      <c r="C161" s="51">
        <v>43.606452456474301</v>
      </c>
      <c r="D161" s="51">
        <v>35.885704631805417</v>
      </c>
      <c r="E161" s="51">
        <v>40.630061966896058</v>
      </c>
      <c r="F161" s="51">
        <v>46.387836216926573</v>
      </c>
      <c r="G161" s="51">
        <v>41.122920602798459</v>
      </c>
      <c r="H161" s="51">
        <v>40.993239951133724</v>
      </c>
      <c r="I161" s="51">
        <v>47.062279965400691</v>
      </c>
    </row>
    <row r="162" spans="1:9" ht="18.75" x14ac:dyDescent="0.25">
      <c r="A162" s="50">
        <v>145</v>
      </c>
      <c r="B162" s="51">
        <v>44.275000000000006</v>
      </c>
      <c r="C162" s="51">
        <v>44.414346543312078</v>
      </c>
      <c r="D162" s="51">
        <v>36.050395669937139</v>
      </c>
      <c r="E162" s="51">
        <v>40.008275694847114</v>
      </c>
      <c r="F162" s="51">
        <v>47.64422146892548</v>
      </c>
      <c r="G162" s="51">
        <v>40.867477378845223</v>
      </c>
      <c r="H162" s="51">
        <v>41.270530964851382</v>
      </c>
      <c r="I162" s="51">
        <v>47.855783518791206</v>
      </c>
    </row>
    <row r="163" spans="1:9" ht="18.75" x14ac:dyDescent="0.25">
      <c r="A163" s="50">
        <v>146</v>
      </c>
      <c r="B163" s="51">
        <v>44.47</v>
      </c>
      <c r="C163" s="51">
        <v>44.123184975624085</v>
      </c>
      <c r="D163" s="51">
        <v>36.111905626296995</v>
      </c>
      <c r="E163" s="51">
        <v>41.317308664321899</v>
      </c>
      <c r="F163" s="51">
        <v>49.655488352775571</v>
      </c>
      <c r="G163" s="51">
        <v>42.044916110038756</v>
      </c>
      <c r="H163" s="51">
        <v>43.219176785469053</v>
      </c>
      <c r="I163" s="51">
        <v>48.970601186752319</v>
      </c>
    </row>
    <row r="164" spans="1:9" ht="18.75" x14ac:dyDescent="0.25">
      <c r="A164" s="50">
        <v>147</v>
      </c>
      <c r="B164" s="51">
        <v>44.665000000000006</v>
      </c>
      <c r="C164" s="51">
        <v>44.586905039787297</v>
      </c>
      <c r="D164" s="51">
        <v>36.24433823013306</v>
      </c>
      <c r="E164" s="51">
        <v>40.23565542507172</v>
      </c>
      <c r="F164" s="51">
        <v>49.090047329902653</v>
      </c>
      <c r="G164" s="51">
        <v>42.615277165412905</v>
      </c>
      <c r="H164" s="51">
        <v>43.030641524314888</v>
      </c>
      <c r="I164" s="51">
        <v>49.844425590515144</v>
      </c>
    </row>
    <row r="165" spans="1:9" ht="18.75" x14ac:dyDescent="0.25">
      <c r="A165" s="50">
        <v>148</v>
      </c>
      <c r="B165" s="51">
        <v>44.86</v>
      </c>
      <c r="C165" s="51">
        <v>44.370105338096621</v>
      </c>
      <c r="D165" s="51">
        <v>35.775652465820315</v>
      </c>
      <c r="E165" s="51">
        <v>39.40498690032959</v>
      </c>
      <c r="F165" s="51">
        <v>49.459550975799559</v>
      </c>
      <c r="G165" s="51">
        <v>42.828952335357663</v>
      </c>
      <c r="H165" s="51">
        <v>43.777050931930539</v>
      </c>
      <c r="I165" s="51">
        <v>50.42904721450806</v>
      </c>
    </row>
    <row r="166" spans="1:9" ht="18.75" x14ac:dyDescent="0.25">
      <c r="A166" s="50">
        <v>149</v>
      </c>
      <c r="B166" s="51">
        <v>45.055</v>
      </c>
      <c r="C166" s="51">
        <v>43.689999127387999</v>
      </c>
      <c r="D166" s="51">
        <v>35.988405920028683</v>
      </c>
      <c r="E166" s="51">
        <v>38.471137617111204</v>
      </c>
      <c r="F166" s="51">
        <v>49.047873216629029</v>
      </c>
      <c r="G166" s="51">
        <v>42.98169695472717</v>
      </c>
      <c r="H166" s="51">
        <v>44.41431995010376</v>
      </c>
      <c r="I166" s="51">
        <v>51.270613183975222</v>
      </c>
    </row>
    <row r="167" spans="1:9" ht="18.75" x14ac:dyDescent="0.25">
      <c r="A167" s="50">
        <v>150</v>
      </c>
      <c r="B167" s="51">
        <v>45.25</v>
      </c>
      <c r="C167" s="51">
        <v>43.944837585449221</v>
      </c>
      <c r="D167" s="51">
        <v>35.911956594467163</v>
      </c>
      <c r="E167" s="51">
        <v>39.288044538497928</v>
      </c>
      <c r="F167" s="51">
        <v>47.717202516555787</v>
      </c>
      <c r="G167" s="51">
        <v>43.703301831245419</v>
      </c>
      <c r="H167" s="51">
        <v>44.630533313751222</v>
      </c>
      <c r="I167" s="51">
        <v>50.652998394966126</v>
      </c>
    </row>
    <row r="168" spans="1:9" ht="18.75" x14ac:dyDescent="0.25">
      <c r="A168" s="50">
        <v>151</v>
      </c>
      <c r="B168" s="51">
        <v>45.445</v>
      </c>
      <c r="C168" s="51">
        <v>43.412535654067995</v>
      </c>
      <c r="D168" s="51">
        <v>36.77045161437988</v>
      </c>
      <c r="E168" s="51">
        <v>39.106557121276857</v>
      </c>
      <c r="F168" s="51">
        <v>48.311391750335694</v>
      </c>
      <c r="G168" s="51">
        <v>43.961599875450133</v>
      </c>
      <c r="H168" s="51">
        <v>44.172185895919803</v>
      </c>
      <c r="I168" s="51">
        <v>50.790264914512633</v>
      </c>
    </row>
    <row r="169" spans="1:9" ht="18.75" x14ac:dyDescent="0.25">
      <c r="A169" s="50">
        <v>152</v>
      </c>
      <c r="B169" s="51">
        <v>45.64</v>
      </c>
      <c r="C169" s="51">
        <v>43.317240781784058</v>
      </c>
      <c r="D169" s="51">
        <v>37.387953693389889</v>
      </c>
      <c r="E169" s="51">
        <v>39.319825908660889</v>
      </c>
      <c r="F169" s="51">
        <v>49.480400225639343</v>
      </c>
      <c r="G169" s="51">
        <v>44.901337138175968</v>
      </c>
      <c r="H169" s="51">
        <v>45.956572984695434</v>
      </c>
      <c r="I169" s="51">
        <v>50.744949277877808</v>
      </c>
    </row>
    <row r="170" spans="1:9" ht="18.75" x14ac:dyDescent="0.25">
      <c r="A170" s="50">
        <v>153</v>
      </c>
      <c r="B170" s="51">
        <v>45.835000000000001</v>
      </c>
      <c r="C170" s="51">
        <v>44.22125970077515</v>
      </c>
      <c r="D170" s="51">
        <v>37.722211977005003</v>
      </c>
      <c r="E170" s="51">
        <v>39.112039041519168</v>
      </c>
      <c r="F170" s="51">
        <v>49.794784882545471</v>
      </c>
      <c r="G170" s="51">
        <v>45.233997048377994</v>
      </c>
      <c r="H170" s="51">
        <v>46.641904418945316</v>
      </c>
      <c r="I170" s="51">
        <v>51.952452236175539</v>
      </c>
    </row>
    <row r="171" spans="1:9" ht="18.75" x14ac:dyDescent="0.25">
      <c r="A171" s="50">
        <v>154</v>
      </c>
      <c r="B171" s="51">
        <v>46.03</v>
      </c>
      <c r="C171" s="51">
        <v>44.338138553619387</v>
      </c>
      <c r="D171" s="51">
        <v>38.371825714111331</v>
      </c>
      <c r="E171" s="51">
        <v>38.981133806228641</v>
      </c>
      <c r="F171" s="51">
        <v>50.180092186927794</v>
      </c>
      <c r="G171" s="51">
        <v>45.463475876808168</v>
      </c>
      <c r="H171" s="51">
        <v>48.580054771423342</v>
      </c>
      <c r="I171" s="51">
        <v>52.240962253570558</v>
      </c>
    </row>
    <row r="172" spans="1:9" ht="18.75" x14ac:dyDescent="0.25">
      <c r="A172" s="50">
        <v>155</v>
      </c>
      <c r="B172" s="51">
        <v>46.225000000000001</v>
      </c>
      <c r="C172" s="51">
        <v>44.531899038314819</v>
      </c>
      <c r="D172" s="51">
        <v>38.240257722854615</v>
      </c>
      <c r="E172" s="51">
        <v>37.883025791168215</v>
      </c>
      <c r="F172" s="51">
        <v>50.642281123161318</v>
      </c>
      <c r="G172" s="51">
        <v>44.911773623466495</v>
      </c>
      <c r="H172" s="51">
        <v>48.921212182998659</v>
      </c>
      <c r="I172" s="51">
        <v>52.780457632064824</v>
      </c>
    </row>
    <row r="173" spans="1:9" ht="18.75" x14ac:dyDescent="0.25">
      <c r="A173" s="50">
        <v>156</v>
      </c>
      <c r="B173" s="51">
        <v>46.42</v>
      </c>
      <c r="C173" s="51">
        <v>44.802541154861451</v>
      </c>
      <c r="D173" s="51">
        <v>38.365634077072144</v>
      </c>
      <c r="E173" s="51">
        <v>38.397862121582037</v>
      </c>
      <c r="F173" s="51">
        <v>49.64528897762299</v>
      </c>
      <c r="G173" s="51">
        <v>45.973016038894656</v>
      </c>
      <c r="H173" s="51">
        <v>49.651167138099673</v>
      </c>
      <c r="I173" s="51">
        <v>52.856646501541142</v>
      </c>
    </row>
    <row r="174" spans="1:9" ht="18.75" x14ac:dyDescent="0.25">
      <c r="A174" s="50">
        <v>157</v>
      </c>
      <c r="B174" s="51">
        <v>46.615000000000002</v>
      </c>
      <c r="C174" s="51">
        <v>43.974127616882328</v>
      </c>
      <c r="D174" s="51">
        <v>38.381870365142824</v>
      </c>
      <c r="E174" s="51">
        <v>39.234012243270875</v>
      </c>
      <c r="F174" s="51">
        <v>49.265366604804996</v>
      </c>
      <c r="G174" s="51">
        <v>45.993612937927246</v>
      </c>
      <c r="H174" s="51">
        <v>49.706560988426212</v>
      </c>
      <c r="I174" s="51">
        <v>52.078211875915528</v>
      </c>
    </row>
    <row r="175" spans="1:9" ht="18.75" x14ac:dyDescent="0.25">
      <c r="A175" s="50">
        <v>158</v>
      </c>
      <c r="B175" s="51">
        <v>46.81</v>
      </c>
      <c r="C175" s="51">
        <v>44.212511299133304</v>
      </c>
      <c r="D175" s="51">
        <v>38.114862857818608</v>
      </c>
      <c r="E175" s="51">
        <v>39.823211086273197</v>
      </c>
      <c r="F175" s="51">
        <v>49.878799038887024</v>
      </c>
      <c r="G175" s="51">
        <v>46.271154505729676</v>
      </c>
      <c r="H175" s="51">
        <v>48.980773756980895</v>
      </c>
      <c r="I175" s="51">
        <v>52.048699897766113</v>
      </c>
    </row>
    <row r="176" spans="1:9" ht="18.75" x14ac:dyDescent="0.25">
      <c r="A176" s="50">
        <v>159</v>
      </c>
      <c r="B176" s="51">
        <v>47.005000000000003</v>
      </c>
      <c r="C176" s="51">
        <v>44.454334199905396</v>
      </c>
      <c r="D176" s="51">
        <v>38.889419996261594</v>
      </c>
      <c r="E176" s="51">
        <v>39.631228200912474</v>
      </c>
      <c r="F176" s="51">
        <v>49.350925610542298</v>
      </c>
      <c r="G176" s="51">
        <v>45.449640095710755</v>
      </c>
      <c r="H176" s="51">
        <v>47.647909173011783</v>
      </c>
      <c r="I176" s="51">
        <v>52.413944124221807</v>
      </c>
    </row>
    <row r="177" spans="1:9" ht="18.75" x14ac:dyDescent="0.25">
      <c r="A177" s="50">
        <v>160</v>
      </c>
      <c r="B177" s="51">
        <v>47.2</v>
      </c>
      <c r="C177" s="51">
        <v>45.133164159774786</v>
      </c>
      <c r="D177" s="51">
        <v>39.374775001525883</v>
      </c>
      <c r="E177" s="51">
        <v>39.336064233779908</v>
      </c>
      <c r="F177" s="51">
        <v>50.435996204376224</v>
      </c>
      <c r="G177" s="51">
        <v>45.51486019229889</v>
      </c>
      <c r="H177" s="51">
        <v>47.069926220893862</v>
      </c>
      <c r="I177" s="51">
        <v>53.036133342742922</v>
      </c>
    </row>
    <row r="178" spans="1:9" ht="18.75" x14ac:dyDescent="0.25">
      <c r="A178" s="50">
        <v>161</v>
      </c>
      <c r="B178" s="51">
        <v>47.394999999999996</v>
      </c>
      <c r="C178" s="51">
        <v>45.52279133987426</v>
      </c>
      <c r="D178" s="51">
        <v>40.117073705673214</v>
      </c>
      <c r="E178" s="51">
        <v>40.47378189849853</v>
      </c>
      <c r="F178" s="51">
        <v>50.235989122390741</v>
      </c>
      <c r="G178" s="51">
        <v>44.481024634361262</v>
      </c>
      <c r="H178" s="51">
        <v>47.744762187004085</v>
      </c>
      <c r="I178" s="51">
        <v>52.61767672157287</v>
      </c>
    </row>
    <row r="179" spans="1:9" ht="18.75" x14ac:dyDescent="0.25">
      <c r="A179" s="50">
        <v>162</v>
      </c>
      <c r="B179" s="51">
        <v>47.59</v>
      </c>
      <c r="C179" s="51">
        <v>45.131237438201907</v>
      </c>
      <c r="D179" s="51">
        <v>41.614254688262946</v>
      </c>
      <c r="E179" s="51">
        <v>40.072917083740236</v>
      </c>
      <c r="F179" s="51">
        <v>51.288801281929018</v>
      </c>
      <c r="G179" s="51">
        <v>44.446502867698669</v>
      </c>
      <c r="H179" s="51">
        <v>48.597141424179078</v>
      </c>
      <c r="I179" s="51">
        <v>53.81216444587708</v>
      </c>
    </row>
    <row r="180" spans="1:9" ht="18.75" x14ac:dyDescent="0.25">
      <c r="A180" s="50">
        <v>163</v>
      </c>
      <c r="B180" s="51">
        <v>47.784999999999997</v>
      </c>
      <c r="C180" s="51">
        <v>44.38299732780456</v>
      </c>
      <c r="D180" s="51">
        <v>41.472191228866571</v>
      </c>
      <c r="E180" s="51">
        <v>39.748933900833123</v>
      </c>
      <c r="F180" s="51">
        <v>51.984926909446713</v>
      </c>
      <c r="G180" s="51">
        <v>44.165029175758356</v>
      </c>
      <c r="H180" s="51">
        <v>48.350464683532714</v>
      </c>
      <c r="I180" s="51">
        <v>54.405533802032465</v>
      </c>
    </row>
    <row r="181" spans="1:9" ht="18.75" x14ac:dyDescent="0.25">
      <c r="A181" s="50">
        <v>164</v>
      </c>
      <c r="B181" s="51">
        <v>47.980000000000004</v>
      </c>
      <c r="C181" s="51">
        <v>44.563742578506471</v>
      </c>
      <c r="D181" s="51">
        <v>41.327608650207523</v>
      </c>
      <c r="E181" s="51">
        <v>39.999769636154177</v>
      </c>
      <c r="F181" s="51">
        <v>52.254038221359259</v>
      </c>
      <c r="G181" s="51">
        <v>43.600311688423162</v>
      </c>
      <c r="H181" s="51">
        <v>48.996481433868411</v>
      </c>
      <c r="I181" s="51">
        <v>55.25584750366211</v>
      </c>
    </row>
    <row r="182" spans="1:9" ht="18.75" x14ac:dyDescent="0.25">
      <c r="A182" s="50">
        <v>165</v>
      </c>
      <c r="B182" s="51">
        <v>48.175000000000004</v>
      </c>
      <c r="C182" s="51">
        <v>42.607306747436525</v>
      </c>
      <c r="D182" s="51">
        <v>41.757844343185425</v>
      </c>
      <c r="E182" s="51">
        <v>40.183716159820563</v>
      </c>
      <c r="F182" s="51">
        <v>52.419968128204353</v>
      </c>
      <c r="G182" s="51">
        <v>43.292538546562199</v>
      </c>
      <c r="H182" s="51">
        <v>49.041379816055304</v>
      </c>
      <c r="I182" s="51">
        <v>55.636895711898809</v>
      </c>
    </row>
    <row r="183" spans="1:9" ht="18.75" x14ac:dyDescent="0.25">
      <c r="A183" s="50">
        <v>166</v>
      </c>
      <c r="B183" s="51">
        <v>48.370000000000005</v>
      </c>
      <c r="C183" s="51">
        <v>43.079627120971686</v>
      </c>
      <c r="D183" s="51">
        <v>41.269087095260623</v>
      </c>
      <c r="E183" s="51">
        <v>40.942481601715095</v>
      </c>
      <c r="F183" s="51">
        <v>53.520842703819284</v>
      </c>
      <c r="G183" s="51">
        <v>44.237584322929386</v>
      </c>
      <c r="H183" s="51">
        <v>49.157200845718386</v>
      </c>
      <c r="I183" s="51">
        <v>56.699383138656621</v>
      </c>
    </row>
    <row r="184" spans="1:9" ht="18.75" x14ac:dyDescent="0.25">
      <c r="A184" s="50">
        <v>167</v>
      </c>
      <c r="B184" s="51">
        <v>48.564999999999998</v>
      </c>
      <c r="C184" s="51">
        <v>44.169017267227169</v>
      </c>
      <c r="D184" s="51">
        <v>42.027189781188966</v>
      </c>
      <c r="E184" s="51">
        <v>40.306435407638546</v>
      </c>
      <c r="F184" s="51">
        <v>52.844661301612852</v>
      </c>
      <c r="G184" s="51">
        <v>45.00004761981964</v>
      </c>
      <c r="H184" s="51">
        <v>48.058272953033445</v>
      </c>
      <c r="I184" s="51">
        <v>56.302689483642574</v>
      </c>
    </row>
    <row r="185" spans="1:9" ht="18.75" x14ac:dyDescent="0.25">
      <c r="A185" s="50">
        <v>168</v>
      </c>
      <c r="B185" s="51">
        <v>48.76</v>
      </c>
      <c r="C185" s="51">
        <v>45.393699506759638</v>
      </c>
      <c r="D185" s="51">
        <v>41.072606258392334</v>
      </c>
      <c r="E185" s="51">
        <v>40.599374574661255</v>
      </c>
      <c r="F185" s="51">
        <v>52.801709279060361</v>
      </c>
      <c r="G185" s="51">
        <v>45.161392548561096</v>
      </c>
      <c r="H185" s="51">
        <v>48.572289729118346</v>
      </c>
      <c r="I185" s="51">
        <v>57.015043903350829</v>
      </c>
    </row>
    <row r="186" spans="1:9" ht="18.75" x14ac:dyDescent="0.25">
      <c r="A186" s="50">
        <v>169</v>
      </c>
      <c r="B186" s="51">
        <v>48.954999999999998</v>
      </c>
      <c r="C186" s="51">
        <v>45.519326091766352</v>
      </c>
      <c r="D186" s="51">
        <v>41.550904367446897</v>
      </c>
      <c r="E186" s="51">
        <v>40.291195373535153</v>
      </c>
      <c r="F186" s="51">
        <v>54.371701601982117</v>
      </c>
      <c r="G186" s="51">
        <v>44.541556395530698</v>
      </c>
      <c r="H186" s="51">
        <v>47.621166115760801</v>
      </c>
      <c r="I186" s="51">
        <v>56.946217241287229</v>
      </c>
    </row>
    <row r="187" spans="1:9" ht="18.75" x14ac:dyDescent="0.25">
      <c r="A187" s="50">
        <v>170</v>
      </c>
      <c r="B187" s="51">
        <v>49.15</v>
      </c>
      <c r="C187" s="51">
        <v>45.721834308624267</v>
      </c>
      <c r="D187" s="51">
        <v>41.422125123977658</v>
      </c>
      <c r="E187" s="51">
        <v>39.879835090637201</v>
      </c>
      <c r="F187" s="51">
        <v>54.482513166427609</v>
      </c>
      <c r="G187" s="51">
        <v>45.03076864051819</v>
      </c>
      <c r="H187" s="51">
        <v>47.604986847877498</v>
      </c>
      <c r="I187" s="51">
        <v>58.130210144042969</v>
      </c>
    </row>
    <row r="188" spans="1:9" ht="18.75" x14ac:dyDescent="0.25">
      <c r="A188" s="50">
        <v>171</v>
      </c>
      <c r="B188" s="51">
        <v>49.344999999999999</v>
      </c>
      <c r="C188" s="51">
        <v>45.63513974571228</v>
      </c>
      <c r="D188" s="51">
        <v>41.370227512359619</v>
      </c>
      <c r="E188" s="51">
        <v>40.721293725967406</v>
      </c>
      <c r="F188" s="51">
        <v>54.346372482299806</v>
      </c>
      <c r="G188" s="51">
        <v>44.420924907684324</v>
      </c>
      <c r="H188" s="51">
        <v>49.021689211845398</v>
      </c>
      <c r="I188" s="51">
        <v>57.192963670730592</v>
      </c>
    </row>
    <row r="189" spans="1:9" ht="18.75" x14ac:dyDescent="0.25">
      <c r="A189" s="50">
        <v>172</v>
      </c>
      <c r="B189" s="51">
        <v>49.54</v>
      </c>
      <c r="C189" s="51">
        <v>47.161389851570128</v>
      </c>
      <c r="D189" s="51">
        <v>41.215148818969723</v>
      </c>
      <c r="E189" s="51">
        <v>40.204232595443727</v>
      </c>
      <c r="F189" s="51">
        <v>55.029482875823973</v>
      </c>
      <c r="G189" s="51">
        <v>44.450269538879397</v>
      </c>
      <c r="H189" s="51">
        <v>49.079871809959414</v>
      </c>
      <c r="I189" s="51">
        <v>57.010598829269412</v>
      </c>
    </row>
    <row r="190" spans="1:9" ht="18.75" x14ac:dyDescent="0.25">
      <c r="A190" s="50">
        <v>173</v>
      </c>
      <c r="B190" s="51">
        <v>49.734999999999999</v>
      </c>
      <c r="C190" s="51">
        <v>48.330953425407408</v>
      </c>
      <c r="D190" s="51">
        <v>41.677139898300169</v>
      </c>
      <c r="E190" s="51">
        <v>40.261990383148188</v>
      </c>
      <c r="F190" s="51">
        <v>55.291537614822388</v>
      </c>
      <c r="G190" s="51">
        <v>45.228536817550662</v>
      </c>
      <c r="H190" s="51">
        <v>48.674747899055482</v>
      </c>
      <c r="I190" s="51">
        <v>57.085178333282471</v>
      </c>
    </row>
    <row r="191" spans="1:9" ht="18.75" x14ac:dyDescent="0.25">
      <c r="A191" s="50">
        <v>174</v>
      </c>
      <c r="B191" s="51">
        <v>49.93</v>
      </c>
      <c r="C191" s="51">
        <v>47.219565073966976</v>
      </c>
      <c r="D191" s="51">
        <v>41.776485784530635</v>
      </c>
      <c r="E191" s="51">
        <v>39.898692516326904</v>
      </c>
      <c r="F191" s="51">
        <v>55.444452287673954</v>
      </c>
      <c r="G191" s="51">
        <v>46.083686051368716</v>
      </c>
      <c r="H191" s="51">
        <v>49.882568656921386</v>
      </c>
      <c r="I191" s="51">
        <v>56.876514041900634</v>
      </c>
    </row>
    <row r="192" spans="1:9" ht="18.75" x14ac:dyDescent="0.25">
      <c r="A192" s="50">
        <v>175</v>
      </c>
      <c r="B192" s="51">
        <v>50.125</v>
      </c>
      <c r="C192" s="51">
        <v>46.0049956407547</v>
      </c>
      <c r="D192" s="51">
        <v>42.090525161743166</v>
      </c>
      <c r="E192" s="51">
        <v>40.464380010604856</v>
      </c>
      <c r="F192" s="51">
        <v>57.030248592376708</v>
      </c>
      <c r="G192" s="51">
        <v>47.333591166496277</v>
      </c>
      <c r="H192" s="51">
        <v>50.309208009719846</v>
      </c>
      <c r="I192" s="51">
        <v>57.596835111618041</v>
      </c>
    </row>
    <row r="193" spans="1:9" ht="18.75" x14ac:dyDescent="0.25">
      <c r="A193" s="50">
        <v>176</v>
      </c>
      <c r="B193" s="51">
        <v>50.32</v>
      </c>
      <c r="C193" s="51">
        <v>45.365245125770571</v>
      </c>
      <c r="D193" s="51">
        <v>43.339508884429932</v>
      </c>
      <c r="E193" s="51">
        <v>39.888760995864871</v>
      </c>
      <c r="F193" s="51">
        <v>58.014926528930665</v>
      </c>
      <c r="G193" s="51">
        <v>46.806440627098084</v>
      </c>
      <c r="H193" s="51">
        <v>51.008734060287473</v>
      </c>
      <c r="I193" s="51">
        <v>57.144658113479615</v>
      </c>
    </row>
    <row r="194" spans="1:9" ht="18.75" x14ac:dyDescent="0.25">
      <c r="A194" s="50">
        <v>177</v>
      </c>
      <c r="B194" s="51">
        <v>50.515000000000001</v>
      </c>
      <c r="C194" s="51">
        <v>44.80237591934204</v>
      </c>
      <c r="D194" s="51">
        <v>42.625415254592895</v>
      </c>
      <c r="E194" s="51">
        <v>39.994581199645992</v>
      </c>
      <c r="F194" s="51">
        <v>58.218423383712768</v>
      </c>
      <c r="G194" s="51">
        <v>46.848150021553039</v>
      </c>
      <c r="H194" s="51">
        <v>51.60507902908325</v>
      </c>
      <c r="I194" s="51">
        <v>57.765237319946287</v>
      </c>
    </row>
    <row r="195" spans="1:9" ht="18.75" x14ac:dyDescent="0.25">
      <c r="A195" s="50">
        <v>178</v>
      </c>
      <c r="B195" s="51">
        <v>50.71</v>
      </c>
      <c r="C195" s="51">
        <v>44.056924556732177</v>
      </c>
      <c r="D195" s="51">
        <v>43.164141189575197</v>
      </c>
      <c r="E195" s="51">
        <v>39.991261337280271</v>
      </c>
      <c r="F195" s="51">
        <v>58.599463186264039</v>
      </c>
      <c r="G195" s="51">
        <v>46.215298634529113</v>
      </c>
      <c r="H195" s="51">
        <v>52.09824323940277</v>
      </c>
      <c r="I195" s="51">
        <v>58.276676460266117</v>
      </c>
    </row>
    <row r="196" spans="1:9" ht="18.75" x14ac:dyDescent="0.25">
      <c r="A196" s="50">
        <v>179</v>
      </c>
      <c r="B196" s="51">
        <v>50.905000000000001</v>
      </c>
      <c r="C196" s="51">
        <v>43.388354825973508</v>
      </c>
      <c r="D196" s="51">
        <v>44.024180269241334</v>
      </c>
      <c r="E196" s="51">
        <v>39.068949180603028</v>
      </c>
      <c r="F196" s="51">
        <v>59.237447334289556</v>
      </c>
      <c r="G196" s="51">
        <v>45.659328879356387</v>
      </c>
      <c r="H196" s="51">
        <v>51.984329773902893</v>
      </c>
      <c r="I196" s="51">
        <v>58.006934518814091</v>
      </c>
    </row>
    <row r="197" spans="1:9" ht="18.75" x14ac:dyDescent="0.25">
      <c r="A197" s="50">
        <v>180</v>
      </c>
      <c r="B197" s="51">
        <v>51.1</v>
      </c>
      <c r="C197" s="51">
        <v>43.972604013442997</v>
      </c>
      <c r="D197" s="51">
        <v>43.779204710006717</v>
      </c>
      <c r="E197" s="51">
        <v>39.897392581939698</v>
      </c>
      <c r="F197" s="51">
        <v>58.734124973297121</v>
      </c>
      <c r="G197" s="51">
        <v>46.127688558578491</v>
      </c>
      <c r="H197" s="51">
        <v>52.625298263549809</v>
      </c>
      <c r="I197" s="51">
        <v>57.994136922836304</v>
      </c>
    </row>
    <row r="198" spans="1:9" ht="18.75" x14ac:dyDescent="0.25">
      <c r="A198" s="50">
        <v>181</v>
      </c>
      <c r="B198" s="51">
        <v>51.295000000000002</v>
      </c>
      <c r="C198" s="51">
        <v>44.489963989257816</v>
      </c>
      <c r="D198" s="51">
        <v>43.431048069000248</v>
      </c>
      <c r="E198" s="51">
        <v>40.982780328750607</v>
      </c>
      <c r="F198" s="51">
        <v>58.979725259780885</v>
      </c>
      <c r="G198" s="51">
        <v>47.488741405487062</v>
      </c>
      <c r="H198" s="51">
        <v>53.947705648422243</v>
      </c>
      <c r="I198" s="51">
        <v>56.522158245086672</v>
      </c>
    </row>
    <row r="199" spans="1:9" ht="18.75" x14ac:dyDescent="0.25">
      <c r="A199" s="50">
        <v>182</v>
      </c>
      <c r="B199" s="51">
        <v>51.49</v>
      </c>
      <c r="C199" s="51">
        <v>44.904142883300786</v>
      </c>
      <c r="D199" s="51">
        <v>44.017835773468022</v>
      </c>
      <c r="E199" s="51">
        <v>41.281028009414676</v>
      </c>
      <c r="F199" s="51">
        <v>60.658207178115845</v>
      </c>
      <c r="G199" s="51">
        <v>48.428738597869874</v>
      </c>
      <c r="H199" s="51">
        <v>55.65891025352478</v>
      </c>
      <c r="I199" s="51">
        <v>57.219471660614019</v>
      </c>
    </row>
    <row r="200" spans="1:9" ht="18.75" x14ac:dyDescent="0.25">
      <c r="A200" s="50">
        <v>183</v>
      </c>
      <c r="B200" s="51">
        <v>51.685000000000002</v>
      </c>
      <c r="C200" s="51">
        <v>45.279510141372683</v>
      </c>
      <c r="D200" s="51">
        <v>42.827567823410035</v>
      </c>
      <c r="E200" s="51">
        <v>41.40265219497681</v>
      </c>
      <c r="F200" s="51">
        <v>61.121940174102789</v>
      </c>
      <c r="G200" s="51">
        <v>48.328090597152709</v>
      </c>
      <c r="H200" s="51">
        <v>54.915059204101567</v>
      </c>
      <c r="I200" s="51">
        <v>57.855854848861696</v>
      </c>
    </row>
    <row r="201" spans="1:9" ht="18.75" x14ac:dyDescent="0.25">
      <c r="A201" s="50">
        <v>184</v>
      </c>
      <c r="B201" s="51">
        <v>51.88</v>
      </c>
      <c r="C201" s="51">
        <v>46.583862760543823</v>
      </c>
      <c r="D201" s="51">
        <v>42.270529253005982</v>
      </c>
      <c r="E201" s="51">
        <v>41.601158012390137</v>
      </c>
      <c r="F201" s="51">
        <v>59.220002281188968</v>
      </c>
      <c r="G201" s="51">
        <v>47.986449655532837</v>
      </c>
      <c r="H201" s="51">
        <v>53.930215213775639</v>
      </c>
      <c r="I201" s="51">
        <v>58.886994241714483</v>
      </c>
    </row>
    <row r="202" spans="1:9" ht="18.75" x14ac:dyDescent="0.25">
      <c r="A202" s="50">
        <v>185</v>
      </c>
      <c r="B202" s="51">
        <v>52.075000000000003</v>
      </c>
      <c r="C202" s="51">
        <v>45.931097011566166</v>
      </c>
      <c r="D202" s="51">
        <v>43.326435028076176</v>
      </c>
      <c r="E202" s="51">
        <v>41.012523117065427</v>
      </c>
      <c r="F202" s="51">
        <v>59.926883306503299</v>
      </c>
      <c r="G202" s="51">
        <v>47.541627632141115</v>
      </c>
      <c r="H202" s="51">
        <v>54.018127428054811</v>
      </c>
      <c r="I202" s="51">
        <v>59.491118995666511</v>
      </c>
    </row>
    <row r="203" spans="1:9" ht="18.75" x14ac:dyDescent="0.25">
      <c r="A203" s="50">
        <v>186</v>
      </c>
      <c r="B203" s="51">
        <v>52.27</v>
      </c>
      <c r="C203" s="51">
        <v>45.853150180816655</v>
      </c>
      <c r="D203" s="51">
        <v>43.601159721374515</v>
      </c>
      <c r="E203" s="51">
        <v>40.860895927429198</v>
      </c>
      <c r="F203" s="51">
        <v>59.534709323883064</v>
      </c>
      <c r="G203" s="51">
        <v>47.671624526977538</v>
      </c>
      <c r="H203" s="51">
        <v>53.743394772529605</v>
      </c>
      <c r="I203" s="51">
        <v>60.850125381469731</v>
      </c>
    </row>
    <row r="204" spans="1:9" ht="18.75" x14ac:dyDescent="0.25">
      <c r="A204" s="50">
        <v>187</v>
      </c>
      <c r="B204" s="51">
        <v>52.465000000000003</v>
      </c>
      <c r="C204" s="51">
        <v>46.768558156967167</v>
      </c>
      <c r="D204" s="51">
        <v>43.62893248939514</v>
      </c>
      <c r="E204" s="51">
        <v>40.712708602905273</v>
      </c>
      <c r="F204" s="51">
        <v>59.219416326522833</v>
      </c>
      <c r="G204" s="51">
        <v>48.550544069290162</v>
      </c>
      <c r="H204" s="51">
        <v>52.687480711936956</v>
      </c>
      <c r="I204" s="51">
        <v>61.672382844924932</v>
      </c>
    </row>
    <row r="205" spans="1:9" ht="18.75" x14ac:dyDescent="0.25">
      <c r="A205" s="50">
        <v>188</v>
      </c>
      <c r="B205" s="51">
        <v>52.660000000000004</v>
      </c>
      <c r="C205" s="51">
        <v>46.584910478591922</v>
      </c>
      <c r="D205" s="51">
        <v>43.373461462020877</v>
      </c>
      <c r="E205" s="51">
        <v>40.190598888397219</v>
      </c>
      <c r="F205" s="51">
        <v>58.901603563308718</v>
      </c>
      <c r="G205" s="51">
        <v>48.574840439796453</v>
      </c>
      <c r="H205" s="51">
        <v>53.244510996818548</v>
      </c>
      <c r="I205" s="51">
        <v>62.067625669479376</v>
      </c>
    </row>
    <row r="206" spans="1:9" ht="18.75" x14ac:dyDescent="0.25">
      <c r="A206" s="50">
        <v>189</v>
      </c>
      <c r="B206" s="51">
        <v>52.855000000000004</v>
      </c>
      <c r="C206" s="51">
        <v>47.654081718444829</v>
      </c>
      <c r="D206" s="51">
        <v>43.799429653167728</v>
      </c>
      <c r="E206" s="51">
        <v>41.101371452331549</v>
      </c>
      <c r="F206" s="51">
        <v>58.798484291076662</v>
      </c>
      <c r="G206" s="51">
        <v>48.178080832481385</v>
      </c>
      <c r="H206" s="51">
        <v>53.014401215553285</v>
      </c>
      <c r="I206" s="51">
        <v>62.35968741226197</v>
      </c>
    </row>
    <row r="207" spans="1:9" ht="18.75" x14ac:dyDescent="0.25">
      <c r="A207" s="50">
        <v>190</v>
      </c>
      <c r="B207" s="51">
        <v>53.050000000000004</v>
      </c>
      <c r="C207" s="51">
        <v>48.302197303771976</v>
      </c>
      <c r="D207" s="51">
        <v>44.116257778167729</v>
      </c>
      <c r="E207" s="51">
        <v>41.411025001525886</v>
      </c>
      <c r="F207" s="51">
        <v>58.95230936431885</v>
      </c>
      <c r="G207" s="51">
        <v>48.170118445396426</v>
      </c>
      <c r="H207" s="51">
        <v>54.535047962188727</v>
      </c>
      <c r="I207" s="51">
        <v>62.410756214141848</v>
      </c>
    </row>
    <row r="208" spans="1:9" ht="18.75" x14ac:dyDescent="0.25">
      <c r="A208" s="50">
        <v>191</v>
      </c>
      <c r="B208" s="51">
        <v>53.245000000000005</v>
      </c>
      <c r="C208" s="51">
        <v>47.167298250198371</v>
      </c>
      <c r="D208" s="51">
        <v>45.187967535018927</v>
      </c>
      <c r="E208" s="51">
        <v>41.43743540191651</v>
      </c>
      <c r="F208" s="51">
        <v>59.674994371414186</v>
      </c>
      <c r="G208" s="51">
        <v>48.419100403785713</v>
      </c>
      <c r="H208" s="51">
        <v>53.960764158248907</v>
      </c>
      <c r="I208" s="51">
        <v>62.358643934249884</v>
      </c>
    </row>
    <row r="209" spans="1:9" ht="18.75" x14ac:dyDescent="0.25">
      <c r="A209" s="50">
        <v>192</v>
      </c>
      <c r="B209" s="51">
        <v>53.44</v>
      </c>
      <c r="C209" s="51">
        <v>48.705587883949278</v>
      </c>
      <c r="D209" s="51">
        <v>45.658558923721309</v>
      </c>
      <c r="E209" s="51">
        <v>42.139325389862059</v>
      </c>
      <c r="F209" s="51">
        <v>60.156686437606808</v>
      </c>
      <c r="G209" s="51">
        <v>49.529584617614745</v>
      </c>
      <c r="H209" s="51">
        <v>54.199772447586057</v>
      </c>
      <c r="I209" s="51">
        <v>61.943886461257932</v>
      </c>
    </row>
    <row r="210" spans="1:9" ht="18.75" x14ac:dyDescent="0.25">
      <c r="A210" s="50">
        <v>193</v>
      </c>
      <c r="B210" s="51">
        <v>53.634999999999998</v>
      </c>
      <c r="C210" s="51">
        <v>49.144821539878841</v>
      </c>
      <c r="D210" s="51">
        <v>45.347969230651856</v>
      </c>
      <c r="E210" s="51">
        <v>40.704034942626947</v>
      </c>
      <c r="F210" s="51">
        <v>61.637692295074459</v>
      </c>
      <c r="G210" s="51">
        <v>50.350865728378295</v>
      </c>
      <c r="H210" s="51">
        <v>54.017725082397462</v>
      </c>
      <c r="I210" s="51">
        <v>62.284010620117186</v>
      </c>
    </row>
    <row r="211" spans="1:9" ht="18.75" x14ac:dyDescent="0.25">
      <c r="A211" s="50">
        <v>194</v>
      </c>
      <c r="B211" s="51">
        <v>53.83</v>
      </c>
      <c r="C211" s="51">
        <v>48.796915452957151</v>
      </c>
      <c r="D211" s="51">
        <v>45.563771362304685</v>
      </c>
      <c r="E211" s="51">
        <v>41.559688194274898</v>
      </c>
      <c r="F211" s="51">
        <v>62.331558086395262</v>
      </c>
      <c r="G211" s="51">
        <v>49.712965757369993</v>
      </c>
      <c r="H211" s="51">
        <v>53.234559349060056</v>
      </c>
      <c r="I211" s="51">
        <v>62.023016410827637</v>
      </c>
    </row>
    <row r="212" spans="1:9" ht="18.75" x14ac:dyDescent="0.25">
      <c r="A212" s="50">
        <v>195</v>
      </c>
      <c r="B212" s="51">
        <v>54.024999999999999</v>
      </c>
      <c r="C212" s="51">
        <v>48.886016101837157</v>
      </c>
      <c r="D212" s="51">
        <v>45.783012712478637</v>
      </c>
      <c r="E212" s="51">
        <v>42.486264739990233</v>
      </c>
      <c r="F212" s="51">
        <v>63.102305509567259</v>
      </c>
      <c r="G212" s="51">
        <v>51.683884704589843</v>
      </c>
      <c r="H212" s="51">
        <v>54.202149820327755</v>
      </c>
      <c r="I212" s="51">
        <v>61.832944849014282</v>
      </c>
    </row>
    <row r="213" spans="1:9" ht="18.75" x14ac:dyDescent="0.25">
      <c r="A213" s="50">
        <v>196</v>
      </c>
      <c r="B213" s="51">
        <v>54.22</v>
      </c>
      <c r="C213" s="51">
        <v>50.047873278617857</v>
      </c>
      <c r="D213" s="51">
        <v>44.860947553634645</v>
      </c>
      <c r="E213" s="51">
        <v>42.313784984588622</v>
      </c>
      <c r="F213" s="51">
        <v>63.271934564590453</v>
      </c>
      <c r="G213" s="51">
        <v>51.877747997283933</v>
      </c>
      <c r="H213" s="51">
        <v>54.742725975990297</v>
      </c>
      <c r="I213" s="51">
        <v>62.217692852020264</v>
      </c>
    </row>
    <row r="214" spans="1:9" ht="18.75" x14ac:dyDescent="0.25">
      <c r="A214" s="50">
        <v>197</v>
      </c>
      <c r="B214" s="51">
        <v>54.414999999999999</v>
      </c>
      <c r="C214" s="51">
        <v>49.946554116249082</v>
      </c>
      <c r="D214" s="51">
        <v>46.043805042266847</v>
      </c>
      <c r="E214" s="51">
        <v>42.102494239807129</v>
      </c>
      <c r="F214" s="51">
        <v>63.698507965087892</v>
      </c>
      <c r="G214" s="51">
        <v>50.352966096878049</v>
      </c>
      <c r="H214" s="51">
        <v>54.926615599632264</v>
      </c>
      <c r="I214" s="51">
        <v>62.966004854202268</v>
      </c>
    </row>
    <row r="215" spans="1:9" ht="18.75" x14ac:dyDescent="0.25">
      <c r="A215" s="50">
        <v>198</v>
      </c>
      <c r="B215" s="51">
        <v>54.61</v>
      </c>
      <c r="C215" s="51">
        <v>50.420054195404049</v>
      </c>
      <c r="D215" s="51">
        <v>47.303544162750242</v>
      </c>
      <c r="E215" s="51">
        <v>42.142188209533693</v>
      </c>
      <c r="F215" s="51">
        <v>64.513878585815434</v>
      </c>
      <c r="G215" s="51">
        <v>50.578940401077269</v>
      </c>
      <c r="H215" s="51">
        <v>56.225512605667113</v>
      </c>
      <c r="I215" s="51">
        <v>62.927176790237425</v>
      </c>
    </row>
    <row r="216" spans="1:9" ht="18.75" x14ac:dyDescent="0.25">
      <c r="A216" s="50">
        <v>199</v>
      </c>
      <c r="B216" s="51">
        <v>54.805</v>
      </c>
      <c r="C216" s="51">
        <v>49.614435583114627</v>
      </c>
      <c r="D216" s="51">
        <v>48.280039487838742</v>
      </c>
      <c r="E216" s="51">
        <v>41.400701744079591</v>
      </c>
      <c r="F216" s="51">
        <v>65.332688425064092</v>
      </c>
      <c r="G216" s="51">
        <v>50.743984477996825</v>
      </c>
      <c r="H216" s="51">
        <v>55.381269222259519</v>
      </c>
      <c r="I216" s="51">
        <v>63.103042217254639</v>
      </c>
    </row>
    <row r="217" spans="1:9" ht="18.75" x14ac:dyDescent="0.25">
      <c r="A217" s="50">
        <v>200</v>
      </c>
      <c r="B217" s="51">
        <v>55</v>
      </c>
      <c r="C217" s="51">
        <v>49.563698602676389</v>
      </c>
      <c r="D217" s="51">
        <v>47.898015047073365</v>
      </c>
      <c r="E217" s="51">
        <v>41.774221691131586</v>
      </c>
      <c r="F217" s="51">
        <v>65.910505970001225</v>
      </c>
      <c r="G217" s="51">
        <v>50.619826098442076</v>
      </c>
      <c r="H217" s="51">
        <v>54.433844757080081</v>
      </c>
      <c r="I217" s="51">
        <v>64.21385198974609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autoLine="0" autoPict="0" r:id="rId4">
            <anchor moveWithCells="1">
              <from>
                <xdr:col>7</xdr:col>
                <xdr:colOff>0</xdr:colOff>
                <xdr:row>10</xdr:row>
                <xdr:rowOff>104775</xdr:rowOff>
              </from>
              <to>
                <xdr:col>8</xdr:col>
                <xdr:colOff>419100</xdr:colOff>
                <xdr:row>12</xdr:row>
                <xdr:rowOff>180975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T233"/>
  <sheetViews>
    <sheetView workbookViewId="0"/>
  </sheetViews>
  <sheetFormatPr defaultRowHeight="15" x14ac:dyDescent="0.25"/>
  <cols>
    <col min="4" max="4" width="37" customWidth="1"/>
    <col min="5" max="5" width="26.28515625" customWidth="1"/>
  </cols>
  <sheetData>
    <row r="1" spans="1:20" ht="26.25" x14ac:dyDescent="0.4">
      <c r="A1" s="61" t="s">
        <v>164</v>
      </c>
      <c r="S1" s="7" t="s">
        <v>271</v>
      </c>
    </row>
    <row r="2" spans="1:20" x14ac:dyDescent="0.25">
      <c r="A2" s="1" t="s">
        <v>260</v>
      </c>
      <c r="B2" s="1">
        <v>3</v>
      </c>
      <c r="Q2" s="1" t="s">
        <v>260</v>
      </c>
      <c r="R2" s="1">
        <f ca="1">INT(2+RAND()*(7-2))</f>
        <v>2</v>
      </c>
    </row>
    <row r="3" spans="1:20" x14ac:dyDescent="0.25">
      <c r="A3" s="1" t="s">
        <v>261</v>
      </c>
      <c r="B3" s="1">
        <v>17</v>
      </c>
      <c r="Q3" s="1" t="s">
        <v>261</v>
      </c>
      <c r="R3" s="1">
        <f ca="1">INT(13+RAND()*(21-13))</f>
        <v>16</v>
      </c>
    </row>
    <row r="4" spans="1:20" x14ac:dyDescent="0.25">
      <c r="A4" s="1" t="s">
        <v>262</v>
      </c>
      <c r="B4" s="1">
        <v>4</v>
      </c>
      <c r="C4" s="1" t="s">
        <v>266</v>
      </c>
      <c r="D4" s="1">
        <v>10</v>
      </c>
      <c r="Q4" s="1" t="s">
        <v>262</v>
      </c>
      <c r="R4" s="1">
        <f ca="1">INT(1+RAND()*(5-1))</f>
        <v>1</v>
      </c>
      <c r="S4" s="1" t="s">
        <v>266</v>
      </c>
      <c r="T4" s="1">
        <f ca="1">INT(5+RAND()*(11-5))</f>
        <v>9</v>
      </c>
    </row>
    <row r="5" spans="1:20" x14ac:dyDescent="0.25">
      <c r="A5" s="1" t="s">
        <v>263</v>
      </c>
      <c r="B5" s="1">
        <v>6</v>
      </c>
      <c r="Q5" s="1" t="s">
        <v>263</v>
      </c>
      <c r="R5" s="1">
        <f ca="1">INT(3+RAND()*(7-3))</f>
        <v>6</v>
      </c>
    </row>
    <row r="6" spans="1:20" x14ac:dyDescent="0.25">
      <c r="A6" s="1" t="s">
        <v>264</v>
      </c>
      <c r="B6" s="1">
        <v>1</v>
      </c>
      <c r="Q6" s="1" t="s">
        <v>264</v>
      </c>
      <c r="R6" s="1">
        <f ca="1">INT(1+RAND()*(5-1))</f>
        <v>2</v>
      </c>
    </row>
    <row r="7" spans="1:20" x14ac:dyDescent="0.25">
      <c r="A7" s="1" t="s">
        <v>265</v>
      </c>
      <c r="B7" s="1">
        <v>11</v>
      </c>
      <c r="Q7" s="1" t="s">
        <v>265</v>
      </c>
      <c r="R7" s="1">
        <f ca="1">INT(11+RAND()*(23-11))</f>
        <v>12</v>
      </c>
    </row>
    <row r="10" spans="1:20" ht="15.75" x14ac:dyDescent="0.25">
      <c r="A10" s="1" t="s">
        <v>3</v>
      </c>
      <c r="B10" s="1" t="s">
        <v>132</v>
      </c>
      <c r="G10" s="5" t="s">
        <v>272</v>
      </c>
    </row>
    <row r="11" spans="1:20" x14ac:dyDescent="0.25">
      <c r="A11" s="1">
        <v>1</v>
      </c>
      <c r="B11" s="1">
        <v>63.404722274749133</v>
      </c>
    </row>
    <row r="12" spans="1:20" x14ac:dyDescent="0.25">
      <c r="A12" s="1">
        <v>2</v>
      </c>
      <c r="B12" s="1">
        <v>60.373157634286287</v>
      </c>
      <c r="L12" t="s">
        <v>273</v>
      </c>
    </row>
    <row r="13" spans="1:20" x14ac:dyDescent="0.25">
      <c r="A13" s="1">
        <v>3</v>
      </c>
      <c r="B13" s="1">
        <v>64.004357933144092</v>
      </c>
    </row>
    <row r="14" spans="1:20" x14ac:dyDescent="0.25">
      <c r="A14" s="1">
        <v>4</v>
      </c>
      <c r="B14" s="1">
        <v>69.862070430473423</v>
      </c>
    </row>
    <row r="15" spans="1:20" x14ac:dyDescent="0.25">
      <c r="A15" s="1">
        <v>5</v>
      </c>
      <c r="B15" s="1">
        <v>68.616554087887096</v>
      </c>
      <c r="K15" t="s">
        <v>274</v>
      </c>
    </row>
    <row r="16" spans="1:20" x14ac:dyDescent="0.25">
      <c r="A16" s="1">
        <v>6</v>
      </c>
      <c r="B16" s="1">
        <v>51.636771565764157</v>
      </c>
    </row>
    <row r="17" spans="1:11" x14ac:dyDescent="0.25">
      <c r="A17" s="1">
        <v>7</v>
      </c>
      <c r="B17" s="1">
        <v>78.675198812776742</v>
      </c>
    </row>
    <row r="18" spans="1:11" x14ac:dyDescent="0.25">
      <c r="A18" s="1">
        <v>8</v>
      </c>
      <c r="B18" s="1">
        <v>61.368135463638801</v>
      </c>
    </row>
    <row r="19" spans="1:11" x14ac:dyDescent="0.25">
      <c r="A19" s="1">
        <v>9</v>
      </c>
      <c r="B19" s="1">
        <v>61.988652640348583</v>
      </c>
    </row>
    <row r="20" spans="1:11" x14ac:dyDescent="0.25">
      <c r="A20" s="1">
        <v>10</v>
      </c>
      <c r="B20" s="1">
        <v>67.335639723352358</v>
      </c>
      <c r="K20" t="s">
        <v>275</v>
      </c>
    </row>
    <row r="21" spans="1:11" x14ac:dyDescent="0.25">
      <c r="A21" s="1">
        <v>11</v>
      </c>
      <c r="B21" s="1">
        <v>68.682503425819192</v>
      </c>
    </row>
    <row r="22" spans="1:11" x14ac:dyDescent="0.25">
      <c r="A22" s="1">
        <v>12</v>
      </c>
      <c r="B22" s="1">
        <v>72.331617562018593</v>
      </c>
    </row>
    <row r="23" spans="1:11" x14ac:dyDescent="0.25">
      <c r="A23" s="1">
        <v>13</v>
      </c>
      <c r="B23" s="1">
        <v>70.726526613844342</v>
      </c>
    </row>
    <row r="24" spans="1:11" x14ac:dyDescent="0.25">
      <c r="A24" s="1">
        <v>14</v>
      </c>
      <c r="B24" s="1">
        <v>59.861378270932768</v>
      </c>
    </row>
    <row r="25" spans="1:11" x14ac:dyDescent="0.25">
      <c r="A25" s="1">
        <v>15</v>
      </c>
      <c r="B25" s="1">
        <v>63.498928906633132</v>
      </c>
    </row>
    <row r="26" spans="1:11" x14ac:dyDescent="0.25">
      <c r="A26" s="1">
        <v>16</v>
      </c>
      <c r="B26" s="1">
        <v>53.641574431386239</v>
      </c>
    </row>
    <row r="27" spans="1:11" x14ac:dyDescent="0.25">
      <c r="A27" s="1">
        <v>17</v>
      </c>
      <c r="B27" s="1">
        <v>75.189426578961147</v>
      </c>
    </row>
    <row r="28" spans="1:11" x14ac:dyDescent="0.25">
      <c r="A28" s="1">
        <v>18</v>
      </c>
      <c r="B28" s="1">
        <v>63.049536254675111</v>
      </c>
    </row>
    <row r="29" spans="1:11" x14ac:dyDescent="0.25">
      <c r="A29" s="1">
        <v>19</v>
      </c>
      <c r="B29" s="1">
        <v>65.078282503231733</v>
      </c>
      <c r="D29" s="166" t="s">
        <v>270</v>
      </c>
      <c r="E29" s="167"/>
    </row>
    <row r="30" spans="1:11" x14ac:dyDescent="0.25">
      <c r="A30" s="1">
        <v>20</v>
      </c>
      <c r="B30" s="1">
        <v>65.256833181333462</v>
      </c>
      <c r="D30" s="74"/>
      <c r="E30" s="74"/>
    </row>
    <row r="31" spans="1:11" x14ac:dyDescent="0.25">
      <c r="A31" s="1">
        <v>21</v>
      </c>
      <c r="B31" s="1">
        <v>69.001036094471104</v>
      </c>
      <c r="D31" s="100" t="s">
        <v>85</v>
      </c>
      <c r="E31" s="74">
        <f>AVERAGE(B11:B210)</f>
        <v>66.381885485895594</v>
      </c>
    </row>
    <row r="32" spans="1:11" x14ac:dyDescent="0.25">
      <c r="A32" s="1">
        <v>22</v>
      </c>
      <c r="B32" s="1">
        <v>65.802584434884125</v>
      </c>
      <c r="D32" s="100" t="s">
        <v>86</v>
      </c>
      <c r="E32" s="74">
        <f>E33/SQRT(E37)</f>
        <v>0.53462044565552902</v>
      </c>
    </row>
    <row r="33" spans="1:5" x14ac:dyDescent="0.25">
      <c r="A33" s="1">
        <v>23</v>
      </c>
      <c r="B33" s="1">
        <v>71.406477440392592</v>
      </c>
      <c r="D33" s="100" t="s">
        <v>89</v>
      </c>
      <c r="E33" s="74">
        <f>SQRT(E34)</f>
        <v>7.5606748496799732</v>
      </c>
    </row>
    <row r="34" spans="1:5" x14ac:dyDescent="0.25">
      <c r="A34" s="1">
        <v>24</v>
      </c>
      <c r="B34" s="1">
        <v>70.55391472302307</v>
      </c>
      <c r="D34" s="100" t="s">
        <v>90</v>
      </c>
      <c r="E34" s="74">
        <f>_xlfn.VAR.S(B11:B210)</f>
        <v>57.163804182583284</v>
      </c>
    </row>
    <row r="35" spans="1:5" x14ac:dyDescent="0.25">
      <c r="A35" s="1">
        <v>25</v>
      </c>
      <c r="B35" s="1">
        <v>71.132695818852056</v>
      </c>
      <c r="D35" s="100" t="s">
        <v>94</v>
      </c>
      <c r="E35" s="74">
        <f>MIN(B11:B210)</f>
        <v>46.448112881341238</v>
      </c>
    </row>
    <row r="36" spans="1:5" x14ac:dyDescent="0.25">
      <c r="A36" s="1">
        <v>26</v>
      </c>
      <c r="B36" s="1">
        <v>77.753731629001848</v>
      </c>
      <c r="D36" s="100" t="s">
        <v>95</v>
      </c>
      <c r="E36" s="74">
        <f>MAX(B11:B210)</f>
        <v>82.397301341069905</v>
      </c>
    </row>
    <row r="37" spans="1:5" x14ac:dyDescent="0.25">
      <c r="A37" s="1">
        <v>27</v>
      </c>
      <c r="B37" s="1">
        <v>70.105046994038389</v>
      </c>
      <c r="D37" s="100" t="s">
        <v>97</v>
      </c>
      <c r="E37" s="74">
        <v>200</v>
      </c>
    </row>
    <row r="38" spans="1:5" x14ac:dyDescent="0.25">
      <c r="A38" s="1">
        <v>28</v>
      </c>
      <c r="B38" s="1">
        <v>72.875274381421107</v>
      </c>
    </row>
    <row r="39" spans="1:5" x14ac:dyDescent="0.25">
      <c r="A39" s="1">
        <v>29</v>
      </c>
      <c r="B39" s="1">
        <v>77.99615578315543</v>
      </c>
    </row>
    <row r="40" spans="1:5" x14ac:dyDescent="0.25">
      <c r="A40" s="1">
        <v>30</v>
      </c>
      <c r="B40" s="1">
        <v>65.834922505362414</v>
      </c>
    </row>
    <row r="41" spans="1:5" x14ac:dyDescent="0.25">
      <c r="A41" s="1">
        <v>31</v>
      </c>
      <c r="B41" s="1">
        <v>72.342697217416458</v>
      </c>
    </row>
    <row r="42" spans="1:5" x14ac:dyDescent="0.25">
      <c r="A42" s="1">
        <v>32</v>
      </c>
      <c r="B42" s="1">
        <v>70.185726097812363</v>
      </c>
    </row>
    <row r="43" spans="1:5" x14ac:dyDescent="0.25">
      <c r="A43" s="1">
        <v>33</v>
      </c>
      <c r="B43" s="1">
        <v>64.869310253118357</v>
      </c>
    </row>
    <row r="44" spans="1:5" x14ac:dyDescent="0.25">
      <c r="A44" s="1">
        <v>34</v>
      </c>
      <c r="B44" s="1">
        <v>59.966806183918784</v>
      </c>
    </row>
    <row r="45" spans="1:5" x14ac:dyDescent="0.25">
      <c r="A45" s="1">
        <v>35</v>
      </c>
      <c r="B45" s="1">
        <v>75.532197349001038</v>
      </c>
    </row>
    <row r="46" spans="1:5" x14ac:dyDescent="0.25">
      <c r="A46" s="1">
        <v>36</v>
      </c>
      <c r="B46" s="1">
        <v>58.892377982501955</v>
      </c>
    </row>
    <row r="47" spans="1:5" x14ac:dyDescent="0.25">
      <c r="A47" s="1">
        <v>37</v>
      </c>
      <c r="B47" s="1">
        <v>52.858565177814171</v>
      </c>
    </row>
    <row r="48" spans="1:5" x14ac:dyDescent="0.25">
      <c r="A48" s="1">
        <v>38</v>
      </c>
      <c r="B48" s="1">
        <v>69.474106947182108</v>
      </c>
    </row>
    <row r="49" spans="1:2" x14ac:dyDescent="0.25">
      <c r="A49" s="1">
        <v>39</v>
      </c>
      <c r="B49" s="1">
        <v>60.635811056390573</v>
      </c>
    </row>
    <row r="50" spans="1:2" x14ac:dyDescent="0.25">
      <c r="A50" s="1">
        <v>40</v>
      </c>
      <c r="B50" s="1">
        <v>60.715868152587582</v>
      </c>
    </row>
    <row r="51" spans="1:2" x14ac:dyDescent="0.25">
      <c r="A51" s="1">
        <v>41</v>
      </c>
      <c r="B51" s="1">
        <v>65.262701508693723</v>
      </c>
    </row>
    <row r="52" spans="1:2" x14ac:dyDescent="0.25">
      <c r="A52" s="1">
        <v>42</v>
      </c>
      <c r="B52" s="1">
        <v>78.663990649402351</v>
      </c>
    </row>
    <row r="53" spans="1:2" x14ac:dyDescent="0.25">
      <c r="A53" s="1">
        <v>43</v>
      </c>
      <c r="B53" s="1">
        <v>64.197261871027408</v>
      </c>
    </row>
    <row r="54" spans="1:2" x14ac:dyDescent="0.25">
      <c r="A54" s="1">
        <v>44</v>
      </c>
      <c r="B54" s="1">
        <v>69.075209099618746</v>
      </c>
    </row>
    <row r="55" spans="1:2" x14ac:dyDescent="0.25">
      <c r="A55" s="1">
        <v>45</v>
      </c>
      <c r="B55" s="1">
        <v>81.234814567321649</v>
      </c>
    </row>
    <row r="56" spans="1:2" x14ac:dyDescent="0.25">
      <c r="A56" s="1">
        <v>46</v>
      </c>
      <c r="B56" s="1">
        <v>79.557335860996972</v>
      </c>
    </row>
    <row r="57" spans="1:2" x14ac:dyDescent="0.25">
      <c r="A57" s="1">
        <v>47</v>
      </c>
      <c r="B57" s="1">
        <v>81.653413068595157</v>
      </c>
    </row>
    <row r="58" spans="1:2" x14ac:dyDescent="0.25">
      <c r="A58" s="1">
        <v>48</v>
      </c>
      <c r="B58" s="1">
        <v>67.890329128506778</v>
      </c>
    </row>
    <row r="59" spans="1:2" x14ac:dyDescent="0.25">
      <c r="A59" s="1">
        <v>49</v>
      </c>
      <c r="B59" s="1">
        <v>71.139883996912246</v>
      </c>
    </row>
    <row r="60" spans="1:2" x14ac:dyDescent="0.25">
      <c r="A60" s="1">
        <v>50</v>
      </c>
      <c r="B60" s="1">
        <v>60.858234546949596</v>
      </c>
    </row>
    <row r="61" spans="1:2" x14ac:dyDescent="0.25">
      <c r="A61" s="1">
        <v>51</v>
      </c>
      <c r="B61" s="1">
        <v>54.793429376851137</v>
      </c>
    </row>
    <row r="62" spans="1:2" x14ac:dyDescent="0.25">
      <c r="A62" s="1">
        <v>52</v>
      </c>
      <c r="B62" s="1">
        <v>63.018800956683577</v>
      </c>
    </row>
    <row r="63" spans="1:2" x14ac:dyDescent="0.25">
      <c r="A63" s="1">
        <v>53</v>
      </c>
      <c r="B63" s="1">
        <v>53.211591164593777</v>
      </c>
    </row>
    <row r="64" spans="1:2" x14ac:dyDescent="0.25">
      <c r="A64" s="1">
        <v>54</v>
      </c>
      <c r="B64" s="1">
        <v>64.827359217626764</v>
      </c>
    </row>
    <row r="65" spans="1:2" x14ac:dyDescent="0.25">
      <c r="A65" s="1">
        <v>55</v>
      </c>
      <c r="B65" s="1">
        <v>62.122526438386203</v>
      </c>
    </row>
    <row r="66" spans="1:2" x14ac:dyDescent="0.25">
      <c r="A66" s="1">
        <v>56</v>
      </c>
      <c r="B66" s="1">
        <v>56.321709424593877</v>
      </c>
    </row>
    <row r="67" spans="1:2" x14ac:dyDescent="0.25">
      <c r="A67" s="1">
        <v>57</v>
      </c>
      <c r="B67" s="1">
        <v>53.09476888989181</v>
      </c>
    </row>
    <row r="68" spans="1:2" x14ac:dyDescent="0.25">
      <c r="A68" s="1">
        <v>58</v>
      </c>
      <c r="B68" s="1">
        <v>60.465895223498364</v>
      </c>
    </row>
    <row r="69" spans="1:2" x14ac:dyDescent="0.25">
      <c r="A69" s="1">
        <v>59</v>
      </c>
      <c r="B69" s="1">
        <v>69.717909381957654</v>
      </c>
    </row>
    <row r="70" spans="1:2" x14ac:dyDescent="0.25">
      <c r="A70" s="1">
        <v>60</v>
      </c>
      <c r="B70" s="1">
        <v>61.995324584024814</v>
      </c>
    </row>
    <row r="71" spans="1:2" x14ac:dyDescent="0.25">
      <c r="A71" s="1">
        <v>61</v>
      </c>
      <c r="B71" s="1">
        <v>70.213339676909797</v>
      </c>
    </row>
    <row r="72" spans="1:2" x14ac:dyDescent="0.25">
      <c r="A72" s="1">
        <v>62</v>
      </c>
      <c r="B72" s="1">
        <v>77.175957789246027</v>
      </c>
    </row>
    <row r="73" spans="1:2" x14ac:dyDescent="0.25">
      <c r="A73" s="1">
        <v>63</v>
      </c>
      <c r="B73" s="1">
        <v>63.093695183486695</v>
      </c>
    </row>
    <row r="74" spans="1:2" x14ac:dyDescent="0.25">
      <c r="A74" s="1">
        <v>64</v>
      </c>
      <c r="B74" s="1">
        <v>63.671145963935928</v>
      </c>
    </row>
    <row r="75" spans="1:2" x14ac:dyDescent="0.25">
      <c r="A75" s="1">
        <v>65</v>
      </c>
      <c r="B75" s="1">
        <v>66.647785545849146</v>
      </c>
    </row>
    <row r="76" spans="1:2" x14ac:dyDescent="0.25">
      <c r="A76" s="1">
        <v>66</v>
      </c>
      <c r="B76" s="1">
        <v>56.651616509045816</v>
      </c>
    </row>
    <row r="77" spans="1:2" x14ac:dyDescent="0.25">
      <c r="A77" s="1">
        <v>67</v>
      </c>
      <c r="B77" s="1">
        <v>75.498107117044682</v>
      </c>
    </row>
    <row r="78" spans="1:2" x14ac:dyDescent="0.25">
      <c r="A78" s="1">
        <v>68</v>
      </c>
      <c r="B78" s="1">
        <v>58.050085196411722</v>
      </c>
    </row>
    <row r="79" spans="1:2" x14ac:dyDescent="0.25">
      <c r="A79" s="1">
        <v>69</v>
      </c>
      <c r="B79" s="1">
        <v>67.586409753713298</v>
      </c>
    </row>
    <row r="80" spans="1:2" x14ac:dyDescent="0.25">
      <c r="A80" s="1">
        <v>70</v>
      </c>
      <c r="B80" s="1">
        <v>63.31583426684837</v>
      </c>
    </row>
    <row r="81" spans="1:2" x14ac:dyDescent="0.25">
      <c r="A81" s="1">
        <v>71</v>
      </c>
      <c r="B81" s="1">
        <v>62.596711357125891</v>
      </c>
    </row>
    <row r="82" spans="1:2" x14ac:dyDescent="0.25">
      <c r="A82" s="1">
        <v>72</v>
      </c>
      <c r="B82" s="1">
        <v>78.249110544915851</v>
      </c>
    </row>
    <row r="83" spans="1:2" x14ac:dyDescent="0.25">
      <c r="A83" s="1">
        <v>73</v>
      </c>
      <c r="B83" s="1">
        <v>75.073814638795582</v>
      </c>
    </row>
    <row r="84" spans="1:2" x14ac:dyDescent="0.25">
      <c r="A84" s="1">
        <v>74</v>
      </c>
      <c r="B84" s="1">
        <v>72.210423908694509</v>
      </c>
    </row>
    <row r="85" spans="1:2" x14ac:dyDescent="0.25">
      <c r="A85" s="1">
        <v>75</v>
      </c>
      <c r="B85" s="1">
        <v>63.404190131278973</v>
      </c>
    </row>
    <row r="86" spans="1:2" x14ac:dyDescent="0.25">
      <c r="A86" s="1">
        <v>76</v>
      </c>
      <c r="B86" s="1">
        <v>60.422246766740038</v>
      </c>
    </row>
    <row r="87" spans="1:2" x14ac:dyDescent="0.25">
      <c r="A87" s="1">
        <v>77</v>
      </c>
      <c r="B87" s="1">
        <v>55.545886389583835</v>
      </c>
    </row>
    <row r="88" spans="1:2" x14ac:dyDescent="0.25">
      <c r="A88" s="1">
        <v>78</v>
      </c>
      <c r="B88" s="1">
        <v>63.525165546897938</v>
      </c>
    </row>
    <row r="89" spans="1:2" x14ac:dyDescent="0.25">
      <c r="A89" s="1">
        <v>79</v>
      </c>
      <c r="B89" s="1">
        <v>70.42458147015617</v>
      </c>
    </row>
    <row r="90" spans="1:2" x14ac:dyDescent="0.25">
      <c r="A90" s="1">
        <v>80</v>
      </c>
      <c r="B90" s="1">
        <v>62.077615911587046</v>
      </c>
    </row>
    <row r="91" spans="1:2" x14ac:dyDescent="0.25">
      <c r="A91" s="1">
        <v>81</v>
      </c>
      <c r="B91" s="1">
        <v>55.098797861886169</v>
      </c>
    </row>
    <row r="92" spans="1:2" x14ac:dyDescent="0.25">
      <c r="A92" s="1">
        <v>82</v>
      </c>
      <c r="B92" s="1">
        <v>55.076863340831913</v>
      </c>
    </row>
    <row r="93" spans="1:2" x14ac:dyDescent="0.25">
      <c r="A93" s="1">
        <v>83</v>
      </c>
      <c r="B93" s="1">
        <v>63.166966238318047</v>
      </c>
    </row>
    <row r="94" spans="1:2" x14ac:dyDescent="0.25">
      <c r="A94" s="1">
        <v>84</v>
      </c>
      <c r="B94" s="1">
        <v>65.175224248161726</v>
      </c>
    </row>
    <row r="95" spans="1:2" x14ac:dyDescent="0.25">
      <c r="A95" s="1">
        <v>85</v>
      </c>
      <c r="B95" s="1">
        <v>55.022510385783136</v>
      </c>
    </row>
    <row r="96" spans="1:2" x14ac:dyDescent="0.25">
      <c r="A96" s="1">
        <v>86</v>
      </c>
      <c r="B96" s="1">
        <v>74.271786652892686</v>
      </c>
    </row>
    <row r="97" spans="1:2" x14ac:dyDescent="0.25">
      <c r="A97" s="1">
        <v>87</v>
      </c>
      <c r="B97" s="1">
        <v>53.03019305121839</v>
      </c>
    </row>
    <row r="98" spans="1:2" x14ac:dyDescent="0.25">
      <c r="A98" s="1">
        <v>88</v>
      </c>
      <c r="B98" s="1">
        <v>69.461657644787792</v>
      </c>
    </row>
    <row r="99" spans="1:2" x14ac:dyDescent="0.25">
      <c r="A99" s="1">
        <v>89</v>
      </c>
      <c r="B99" s="1">
        <v>66.201190273162041</v>
      </c>
    </row>
    <row r="100" spans="1:2" x14ac:dyDescent="0.25">
      <c r="A100" s="1">
        <v>90</v>
      </c>
      <c r="B100" s="1">
        <v>69.811230239978954</v>
      </c>
    </row>
    <row r="101" spans="1:2" x14ac:dyDescent="0.25">
      <c r="A101" s="1">
        <v>91</v>
      </c>
      <c r="B101" s="1">
        <v>66.229738480163007</v>
      </c>
    </row>
    <row r="102" spans="1:2" x14ac:dyDescent="0.25">
      <c r="A102" s="1">
        <v>92</v>
      </c>
      <c r="B102" s="1">
        <v>74.758809207268555</v>
      </c>
    </row>
    <row r="103" spans="1:2" x14ac:dyDescent="0.25">
      <c r="A103" s="1">
        <v>93</v>
      </c>
      <c r="B103" s="1">
        <v>63.017503778849537</v>
      </c>
    </row>
    <row r="104" spans="1:2" x14ac:dyDescent="0.25">
      <c r="A104" s="1">
        <v>94</v>
      </c>
      <c r="B104" s="1">
        <v>73.800388050711803</v>
      </c>
    </row>
    <row r="105" spans="1:2" x14ac:dyDescent="0.25">
      <c r="A105" s="1">
        <v>95</v>
      </c>
      <c r="B105" s="1">
        <v>65.336922081384614</v>
      </c>
    </row>
    <row r="106" spans="1:2" x14ac:dyDescent="0.25">
      <c r="A106" s="1">
        <v>96</v>
      </c>
      <c r="B106" s="1">
        <v>65.10557142207071</v>
      </c>
    </row>
    <row r="107" spans="1:2" x14ac:dyDescent="0.25">
      <c r="A107" s="1">
        <v>97</v>
      </c>
      <c r="B107" s="1">
        <v>77.131188934130492</v>
      </c>
    </row>
    <row r="108" spans="1:2" x14ac:dyDescent="0.25">
      <c r="A108" s="1">
        <v>98</v>
      </c>
      <c r="B108" s="1">
        <v>69.246236279667471</v>
      </c>
    </row>
    <row r="109" spans="1:2" x14ac:dyDescent="0.25">
      <c r="A109" s="1">
        <v>99</v>
      </c>
      <c r="B109" s="1">
        <v>66.896924338498366</v>
      </c>
    </row>
    <row r="110" spans="1:2" x14ac:dyDescent="0.25">
      <c r="A110" s="1">
        <v>100</v>
      </c>
      <c r="B110" s="1">
        <v>66.941761448334091</v>
      </c>
    </row>
    <row r="111" spans="1:2" x14ac:dyDescent="0.25">
      <c r="A111" s="1">
        <v>101</v>
      </c>
      <c r="B111" s="1">
        <v>78.102459580735143</v>
      </c>
    </row>
    <row r="112" spans="1:2" x14ac:dyDescent="0.25">
      <c r="A112" s="1">
        <v>102</v>
      </c>
      <c r="B112" s="1">
        <v>77.721485684988323</v>
      </c>
    </row>
    <row r="113" spans="1:2" x14ac:dyDescent="0.25">
      <c r="A113" s="1">
        <v>103</v>
      </c>
      <c r="B113" s="1">
        <v>65.725476101841821</v>
      </c>
    </row>
    <row r="114" spans="1:2" x14ac:dyDescent="0.25">
      <c r="A114" s="1">
        <v>104</v>
      </c>
      <c r="B114" s="1">
        <v>70.152445006920303</v>
      </c>
    </row>
    <row r="115" spans="1:2" x14ac:dyDescent="0.25">
      <c r="A115" s="1">
        <v>105</v>
      </c>
      <c r="B115" s="1">
        <v>68.518728654376403</v>
      </c>
    </row>
    <row r="116" spans="1:2" x14ac:dyDescent="0.25">
      <c r="A116" s="1">
        <v>106</v>
      </c>
      <c r="B116" s="1">
        <v>70.72962528485219</v>
      </c>
    </row>
    <row r="117" spans="1:2" x14ac:dyDescent="0.25">
      <c r="A117" s="1">
        <v>107</v>
      </c>
      <c r="B117" s="1">
        <v>70.522416571783467</v>
      </c>
    </row>
    <row r="118" spans="1:2" x14ac:dyDescent="0.25">
      <c r="A118" s="1">
        <v>108</v>
      </c>
      <c r="B118" s="1">
        <v>74.145362702748301</v>
      </c>
    </row>
    <row r="119" spans="1:2" x14ac:dyDescent="0.25">
      <c r="A119" s="1">
        <v>109</v>
      </c>
      <c r="B119" s="1">
        <v>63.700595878715099</v>
      </c>
    </row>
    <row r="120" spans="1:2" x14ac:dyDescent="0.25">
      <c r="A120" s="1">
        <v>110</v>
      </c>
      <c r="B120" s="1">
        <v>51.973684611316386</v>
      </c>
    </row>
    <row r="121" spans="1:2" x14ac:dyDescent="0.25">
      <c r="A121" s="1">
        <v>111</v>
      </c>
      <c r="B121" s="1">
        <v>66.81656526455221</v>
      </c>
    </row>
    <row r="122" spans="1:2" x14ac:dyDescent="0.25">
      <c r="A122" s="1">
        <v>112</v>
      </c>
      <c r="B122" s="1">
        <v>55.81036555796338</v>
      </c>
    </row>
    <row r="123" spans="1:2" x14ac:dyDescent="0.25">
      <c r="A123" s="1">
        <v>113</v>
      </c>
      <c r="B123" s="1">
        <v>58.774617753791368</v>
      </c>
    </row>
    <row r="124" spans="1:2" x14ac:dyDescent="0.25">
      <c r="A124" s="1">
        <v>114</v>
      </c>
      <c r="B124" s="1">
        <v>62.817781039795371</v>
      </c>
    </row>
    <row r="125" spans="1:2" x14ac:dyDescent="0.25">
      <c r="A125" s="1">
        <v>115</v>
      </c>
      <c r="B125" s="1">
        <v>60.670722497617824</v>
      </c>
    </row>
    <row r="126" spans="1:2" x14ac:dyDescent="0.25">
      <c r="A126" s="1">
        <v>116</v>
      </c>
      <c r="B126" s="1">
        <v>67.804050050452119</v>
      </c>
    </row>
    <row r="127" spans="1:2" x14ac:dyDescent="0.25">
      <c r="A127" s="1">
        <v>117</v>
      </c>
      <c r="B127" s="1">
        <v>59.685117777525008</v>
      </c>
    </row>
    <row r="128" spans="1:2" x14ac:dyDescent="0.25">
      <c r="A128" s="1">
        <v>118</v>
      </c>
      <c r="B128" s="1">
        <v>68.507775212265457</v>
      </c>
    </row>
    <row r="129" spans="1:2" x14ac:dyDescent="0.25">
      <c r="A129" s="1">
        <v>119</v>
      </c>
      <c r="B129" s="1">
        <v>65.251683928617794</v>
      </c>
    </row>
    <row r="130" spans="1:2" x14ac:dyDescent="0.25">
      <c r="A130" s="1">
        <v>120</v>
      </c>
      <c r="B130" s="1">
        <v>63.694082401460022</v>
      </c>
    </row>
    <row r="131" spans="1:2" x14ac:dyDescent="0.25">
      <c r="A131" s="1">
        <v>121</v>
      </c>
      <c r="B131" s="1">
        <v>73.067854624239615</v>
      </c>
    </row>
    <row r="132" spans="1:2" x14ac:dyDescent="0.25">
      <c r="A132" s="1">
        <v>122</v>
      </c>
      <c r="B132" s="1">
        <v>65.54070229412892</v>
      </c>
    </row>
    <row r="133" spans="1:2" x14ac:dyDescent="0.25">
      <c r="A133" s="1">
        <v>123</v>
      </c>
      <c r="B133" s="1">
        <v>57.806672688521857</v>
      </c>
    </row>
    <row r="134" spans="1:2" x14ac:dyDescent="0.25">
      <c r="A134" s="1">
        <v>124</v>
      </c>
      <c r="B134" s="1">
        <v>74.481652895416318</v>
      </c>
    </row>
    <row r="135" spans="1:2" x14ac:dyDescent="0.25">
      <c r="A135" s="1">
        <v>125</v>
      </c>
      <c r="B135" s="1">
        <v>77.590939859722781</v>
      </c>
    </row>
    <row r="136" spans="1:2" x14ac:dyDescent="0.25">
      <c r="A136" s="1">
        <v>126</v>
      </c>
      <c r="B136" s="1">
        <v>68.233293127816211</v>
      </c>
    </row>
    <row r="137" spans="1:2" x14ac:dyDescent="0.25">
      <c r="A137" s="1">
        <v>127</v>
      </c>
      <c r="B137" s="1">
        <v>58.046431861650831</v>
      </c>
    </row>
    <row r="138" spans="1:2" x14ac:dyDescent="0.25">
      <c r="A138" s="1">
        <v>128</v>
      </c>
      <c r="B138" s="1">
        <v>66.328286751205226</v>
      </c>
    </row>
    <row r="139" spans="1:2" x14ac:dyDescent="0.25">
      <c r="A139" s="1">
        <v>129</v>
      </c>
      <c r="B139" s="1">
        <v>50.157426939800793</v>
      </c>
    </row>
    <row r="140" spans="1:2" x14ac:dyDescent="0.25">
      <c r="A140" s="1">
        <v>130</v>
      </c>
      <c r="B140" s="1">
        <v>63.883904339678814</v>
      </c>
    </row>
    <row r="141" spans="1:2" x14ac:dyDescent="0.25">
      <c r="A141" s="1">
        <v>131</v>
      </c>
      <c r="B141" s="1">
        <v>61.49662658472031</v>
      </c>
    </row>
    <row r="142" spans="1:2" x14ac:dyDescent="0.25">
      <c r="A142" s="1">
        <v>132</v>
      </c>
      <c r="B142" s="1">
        <v>61.594666522284314</v>
      </c>
    </row>
    <row r="143" spans="1:2" x14ac:dyDescent="0.25">
      <c r="A143" s="1">
        <v>133</v>
      </c>
      <c r="B143" s="1">
        <v>71.148169430253461</v>
      </c>
    </row>
    <row r="144" spans="1:2" x14ac:dyDescent="0.25">
      <c r="A144" s="1">
        <v>134</v>
      </c>
      <c r="B144" s="1">
        <v>66.636424937813686</v>
      </c>
    </row>
    <row r="145" spans="1:2" x14ac:dyDescent="0.25">
      <c r="A145" s="1">
        <v>135</v>
      </c>
      <c r="B145" s="1">
        <v>57.848529547150967</v>
      </c>
    </row>
    <row r="146" spans="1:2" x14ac:dyDescent="0.25">
      <c r="A146" s="1">
        <v>136</v>
      </c>
      <c r="B146" s="1">
        <v>65.224879731407526</v>
      </c>
    </row>
    <row r="147" spans="1:2" x14ac:dyDescent="0.25">
      <c r="A147" s="1">
        <v>137</v>
      </c>
      <c r="B147" s="1">
        <v>79.650781056953164</v>
      </c>
    </row>
    <row r="148" spans="1:2" x14ac:dyDescent="0.25">
      <c r="A148" s="1">
        <v>138</v>
      </c>
      <c r="B148" s="1">
        <v>59.599157992396776</v>
      </c>
    </row>
    <row r="149" spans="1:2" x14ac:dyDescent="0.25">
      <c r="A149" s="1">
        <v>139</v>
      </c>
      <c r="B149" s="1">
        <v>61.008555671148194</v>
      </c>
    </row>
    <row r="150" spans="1:2" x14ac:dyDescent="0.25">
      <c r="A150" s="1">
        <v>140</v>
      </c>
      <c r="B150" s="1">
        <v>68.325071159278792</v>
      </c>
    </row>
    <row r="151" spans="1:2" x14ac:dyDescent="0.25">
      <c r="A151" s="1">
        <v>141</v>
      </c>
      <c r="B151" s="1">
        <v>66.85107656763779</v>
      </c>
    </row>
    <row r="152" spans="1:2" x14ac:dyDescent="0.25">
      <c r="A152" s="1">
        <v>142</v>
      </c>
      <c r="B152" s="1">
        <v>67.627245802044897</v>
      </c>
    </row>
    <row r="153" spans="1:2" x14ac:dyDescent="0.25">
      <c r="A153" s="1">
        <v>143</v>
      </c>
      <c r="B153" s="1">
        <v>60.43293813164756</v>
      </c>
    </row>
    <row r="154" spans="1:2" x14ac:dyDescent="0.25">
      <c r="A154" s="1">
        <v>144</v>
      </c>
      <c r="B154" s="1">
        <v>78.505780465067218</v>
      </c>
    </row>
    <row r="155" spans="1:2" x14ac:dyDescent="0.25">
      <c r="A155" s="1">
        <v>145</v>
      </c>
      <c r="B155" s="1">
        <v>59.308882054150232</v>
      </c>
    </row>
    <row r="156" spans="1:2" x14ac:dyDescent="0.25">
      <c r="A156" s="1">
        <v>146</v>
      </c>
      <c r="B156" s="1">
        <v>74.318658891703734</v>
      </c>
    </row>
    <row r="157" spans="1:2" x14ac:dyDescent="0.25">
      <c r="A157" s="1">
        <v>147</v>
      </c>
      <c r="B157" s="1">
        <v>65.823921608710165</v>
      </c>
    </row>
    <row r="158" spans="1:2" x14ac:dyDescent="0.25">
      <c r="A158" s="1">
        <v>148</v>
      </c>
      <c r="B158" s="1">
        <v>61.540386431366443</v>
      </c>
    </row>
    <row r="159" spans="1:2" x14ac:dyDescent="0.25">
      <c r="A159" s="1">
        <v>149</v>
      </c>
      <c r="B159" s="1">
        <v>71.719814246369353</v>
      </c>
    </row>
    <row r="160" spans="1:2" x14ac:dyDescent="0.25">
      <c r="A160" s="1">
        <v>150</v>
      </c>
      <c r="B160" s="1">
        <v>46.448112881341238</v>
      </c>
    </row>
    <row r="161" spans="1:2" x14ac:dyDescent="0.25">
      <c r="A161" s="1">
        <v>151</v>
      </c>
      <c r="B161" s="1">
        <v>67.965187085745185</v>
      </c>
    </row>
    <row r="162" spans="1:2" x14ac:dyDescent="0.25">
      <c r="A162" s="1">
        <v>152</v>
      </c>
      <c r="B162" s="1">
        <v>57.443952687284281</v>
      </c>
    </row>
    <row r="163" spans="1:2" x14ac:dyDescent="0.25">
      <c r="A163" s="1">
        <v>153</v>
      </c>
      <c r="B163" s="1">
        <v>73.02739407353684</v>
      </c>
    </row>
    <row r="164" spans="1:2" x14ac:dyDescent="0.25">
      <c r="A164" s="1">
        <v>154</v>
      </c>
      <c r="B164" s="1">
        <v>77.041359747305307</v>
      </c>
    </row>
    <row r="165" spans="1:2" x14ac:dyDescent="0.25">
      <c r="A165" s="1">
        <v>155</v>
      </c>
      <c r="B165" s="1">
        <v>54.716026021298298</v>
      </c>
    </row>
    <row r="166" spans="1:2" x14ac:dyDescent="0.25">
      <c r="A166" s="1">
        <v>156</v>
      </c>
      <c r="B166" s="1">
        <v>71.98252873474523</v>
      </c>
    </row>
    <row r="167" spans="1:2" x14ac:dyDescent="0.25">
      <c r="A167" s="1">
        <v>157</v>
      </c>
      <c r="B167" s="1">
        <v>53.458289936261053</v>
      </c>
    </row>
    <row r="168" spans="1:2" x14ac:dyDescent="0.25">
      <c r="A168" s="1">
        <v>158</v>
      </c>
      <c r="B168" s="1">
        <v>59.041873752108302</v>
      </c>
    </row>
    <row r="169" spans="1:2" x14ac:dyDescent="0.25">
      <c r="A169" s="1">
        <v>159</v>
      </c>
      <c r="B169" s="1">
        <v>82.397301341069905</v>
      </c>
    </row>
    <row r="170" spans="1:2" x14ac:dyDescent="0.25">
      <c r="A170" s="1">
        <v>160</v>
      </c>
      <c r="B170" s="1">
        <v>60.8859905978141</v>
      </c>
    </row>
    <row r="171" spans="1:2" x14ac:dyDescent="0.25">
      <c r="A171" s="1">
        <v>161</v>
      </c>
      <c r="B171" s="1">
        <v>61.559502827808991</v>
      </c>
    </row>
    <row r="172" spans="1:2" x14ac:dyDescent="0.25">
      <c r="A172" s="1">
        <v>162</v>
      </c>
      <c r="B172" s="1">
        <v>58.068859002966683</v>
      </c>
    </row>
    <row r="173" spans="1:2" x14ac:dyDescent="0.25">
      <c r="A173" s="1">
        <v>163</v>
      </c>
      <c r="B173" s="1">
        <v>74.771192423527566</v>
      </c>
    </row>
    <row r="174" spans="1:2" x14ac:dyDescent="0.25">
      <c r="A174" s="1">
        <v>164</v>
      </c>
      <c r="B174" s="1">
        <v>72.014574715495527</v>
      </c>
    </row>
    <row r="175" spans="1:2" x14ac:dyDescent="0.25">
      <c r="A175" s="1">
        <v>165</v>
      </c>
      <c r="B175" s="1">
        <v>81.914924334899482</v>
      </c>
    </row>
    <row r="176" spans="1:2" x14ac:dyDescent="0.25">
      <c r="A176" s="1">
        <v>166</v>
      </c>
      <c r="B176" s="1">
        <v>62.395722828324438</v>
      </c>
    </row>
    <row r="177" spans="1:2" x14ac:dyDescent="0.25">
      <c r="A177" s="1">
        <v>167</v>
      </c>
      <c r="B177" s="1">
        <v>69.361446346614429</v>
      </c>
    </row>
    <row r="178" spans="1:2" x14ac:dyDescent="0.25">
      <c r="A178" s="1">
        <v>168</v>
      </c>
      <c r="B178" s="1">
        <v>59.979513650344799</v>
      </c>
    </row>
    <row r="179" spans="1:2" x14ac:dyDescent="0.25">
      <c r="A179" s="1">
        <v>169</v>
      </c>
      <c r="B179" s="1">
        <v>72.659235328209817</v>
      </c>
    </row>
    <row r="180" spans="1:2" x14ac:dyDescent="0.25">
      <c r="A180" s="1">
        <v>170</v>
      </c>
      <c r="B180" s="1">
        <v>74.251598076710181</v>
      </c>
    </row>
    <row r="181" spans="1:2" x14ac:dyDescent="0.25">
      <c r="A181" s="1">
        <v>171</v>
      </c>
      <c r="B181" s="1">
        <v>54.041347460108383</v>
      </c>
    </row>
    <row r="182" spans="1:2" x14ac:dyDescent="0.25">
      <c r="A182" s="1">
        <v>172</v>
      </c>
      <c r="B182" s="1">
        <v>77.663316443411915</v>
      </c>
    </row>
    <row r="183" spans="1:2" x14ac:dyDescent="0.25">
      <c r="A183" s="1">
        <v>173</v>
      </c>
      <c r="B183" s="1">
        <v>79.070546427302261</v>
      </c>
    </row>
    <row r="184" spans="1:2" x14ac:dyDescent="0.25">
      <c r="A184" s="1">
        <v>174</v>
      </c>
      <c r="B184" s="1">
        <v>76.21772422403167</v>
      </c>
    </row>
    <row r="185" spans="1:2" x14ac:dyDescent="0.25">
      <c r="A185" s="1">
        <v>175</v>
      </c>
      <c r="B185" s="1">
        <v>69.885217835018892</v>
      </c>
    </row>
    <row r="186" spans="1:2" x14ac:dyDescent="0.25">
      <c r="A186" s="1">
        <v>176</v>
      </c>
      <c r="B186" s="1">
        <v>58.842104307629619</v>
      </c>
    </row>
    <row r="187" spans="1:2" x14ac:dyDescent="0.25">
      <c r="A187" s="1">
        <v>177</v>
      </c>
      <c r="B187" s="1">
        <v>65.86380726304462</v>
      </c>
    </row>
    <row r="188" spans="1:2" x14ac:dyDescent="0.25">
      <c r="A188" s="1">
        <v>178</v>
      </c>
      <c r="B188" s="1">
        <v>68.542309624308388</v>
      </c>
    </row>
    <row r="189" spans="1:2" x14ac:dyDescent="0.25">
      <c r="A189" s="1">
        <v>179</v>
      </c>
      <c r="B189" s="1">
        <v>76.144650595550232</v>
      </c>
    </row>
    <row r="190" spans="1:2" x14ac:dyDescent="0.25">
      <c r="A190" s="1">
        <v>180</v>
      </c>
      <c r="B190" s="1">
        <v>72.589940677518655</v>
      </c>
    </row>
    <row r="191" spans="1:2" x14ac:dyDescent="0.25">
      <c r="A191" s="1">
        <v>181</v>
      </c>
      <c r="B191" s="1">
        <v>75.406218570345374</v>
      </c>
    </row>
    <row r="192" spans="1:2" x14ac:dyDescent="0.25">
      <c r="A192" s="1">
        <v>182</v>
      </c>
      <c r="B192" s="1">
        <v>55.868408475324003</v>
      </c>
    </row>
    <row r="193" spans="1:2" x14ac:dyDescent="0.25">
      <c r="A193" s="1">
        <v>183</v>
      </c>
      <c r="B193" s="1">
        <v>76.11134722941803</v>
      </c>
    </row>
    <row r="194" spans="1:2" x14ac:dyDescent="0.25">
      <c r="A194" s="1">
        <v>184</v>
      </c>
      <c r="B194" s="1">
        <v>52.512212833328007</v>
      </c>
    </row>
    <row r="195" spans="1:2" x14ac:dyDescent="0.25">
      <c r="A195" s="1">
        <v>185</v>
      </c>
      <c r="B195" s="1">
        <v>75.830199168077655</v>
      </c>
    </row>
    <row r="196" spans="1:2" x14ac:dyDescent="0.25">
      <c r="A196" s="1">
        <v>186</v>
      </c>
      <c r="B196" s="1">
        <v>54.458276162846161</v>
      </c>
    </row>
    <row r="197" spans="1:2" x14ac:dyDescent="0.25">
      <c r="A197" s="1">
        <v>187</v>
      </c>
      <c r="B197" s="1">
        <v>62.552313177979642</v>
      </c>
    </row>
    <row r="198" spans="1:2" x14ac:dyDescent="0.25">
      <c r="A198" s="1">
        <v>188</v>
      </c>
      <c r="B198" s="1">
        <v>71.729850167529776</v>
      </c>
    </row>
    <row r="199" spans="1:2" x14ac:dyDescent="0.25">
      <c r="A199" s="1">
        <v>189</v>
      </c>
      <c r="B199" s="1">
        <v>65.587988156142359</v>
      </c>
    </row>
    <row r="200" spans="1:2" x14ac:dyDescent="0.25">
      <c r="A200" s="1">
        <v>190</v>
      </c>
      <c r="B200" s="1">
        <v>72.770532709851111</v>
      </c>
    </row>
    <row r="201" spans="1:2" x14ac:dyDescent="0.25">
      <c r="A201" s="1">
        <v>191</v>
      </c>
      <c r="B201" s="1">
        <v>56.035215285375294</v>
      </c>
    </row>
    <row r="202" spans="1:2" x14ac:dyDescent="0.25">
      <c r="A202" s="1">
        <v>192</v>
      </c>
      <c r="B202" s="1">
        <v>58.506318864671272</v>
      </c>
    </row>
    <row r="203" spans="1:2" x14ac:dyDescent="0.25">
      <c r="A203" s="1">
        <v>193</v>
      </c>
      <c r="B203" s="1">
        <v>55.465141199929683</v>
      </c>
    </row>
    <row r="204" spans="1:2" x14ac:dyDescent="0.25">
      <c r="A204" s="1">
        <v>194</v>
      </c>
      <c r="B204" s="1">
        <v>66.03513067399453</v>
      </c>
    </row>
    <row r="205" spans="1:2" x14ac:dyDescent="0.25">
      <c r="A205" s="1">
        <v>195</v>
      </c>
      <c r="B205" s="1">
        <v>69.858692591479951</v>
      </c>
    </row>
    <row r="206" spans="1:2" x14ac:dyDescent="0.25">
      <c r="A206" s="1">
        <v>196</v>
      </c>
      <c r="B206" s="1">
        <v>77.741339394696055</v>
      </c>
    </row>
    <row r="207" spans="1:2" x14ac:dyDescent="0.25">
      <c r="A207" s="1">
        <v>197</v>
      </c>
      <c r="B207" s="1">
        <v>75.870505410247006</v>
      </c>
    </row>
    <row r="208" spans="1:2" x14ac:dyDescent="0.25">
      <c r="A208" s="1">
        <v>198</v>
      </c>
      <c r="B208" s="1">
        <v>74.030979035845135</v>
      </c>
    </row>
    <row r="209" spans="1:3" x14ac:dyDescent="0.25">
      <c r="A209" s="1">
        <v>199</v>
      </c>
      <c r="B209" s="1">
        <v>64.031709497126116</v>
      </c>
    </row>
    <row r="210" spans="1:3" x14ac:dyDescent="0.25">
      <c r="A210" s="1">
        <v>200</v>
      </c>
      <c r="B210" s="1">
        <v>68.970542446866062</v>
      </c>
    </row>
    <row r="211" spans="1:3" x14ac:dyDescent="0.25">
      <c r="A211" s="16" t="s">
        <v>267</v>
      </c>
      <c r="B211" s="1">
        <f>AVERAGE(B11:B210)</f>
        <v>66.381885485895594</v>
      </c>
    </row>
    <row r="212" spans="1:3" x14ac:dyDescent="0.25">
      <c r="A212" s="16" t="s">
        <v>268</v>
      </c>
      <c r="B212" s="1">
        <f>_xlfn.VAR.S(B11:B210)</f>
        <v>57.163804182583284</v>
      </c>
    </row>
    <row r="213" spans="1:3" x14ac:dyDescent="0.25">
      <c r="A213" s="16" t="s">
        <v>218</v>
      </c>
      <c r="B213" s="1">
        <f>MIN(B11:B210)</f>
        <v>46.448112881341238</v>
      </c>
    </row>
    <row r="214" spans="1:3" x14ac:dyDescent="0.25">
      <c r="A214" s="16" t="s">
        <v>226</v>
      </c>
      <c r="B214" s="1">
        <f>MAX(B11:B210)</f>
        <v>82.397301341069905</v>
      </c>
    </row>
    <row r="215" spans="1:3" x14ac:dyDescent="0.25">
      <c r="A215" s="16" t="s">
        <v>227</v>
      </c>
      <c r="B215" s="1">
        <f>INT(SQRT(A210)+1)</f>
        <v>15</v>
      </c>
    </row>
    <row r="216" spans="1:3" x14ac:dyDescent="0.25">
      <c r="A216" s="16" t="s">
        <v>103</v>
      </c>
      <c r="B216" s="1">
        <f>(B214-B213)/(B215-1)</f>
        <v>2.5677991756949048</v>
      </c>
    </row>
    <row r="217" spans="1:3" x14ac:dyDescent="0.25">
      <c r="B217" s="1" t="s">
        <v>229</v>
      </c>
    </row>
    <row r="218" spans="1:3" x14ac:dyDescent="0.25">
      <c r="B218" s="70">
        <f>$B$213</f>
        <v>46.448112881341238</v>
      </c>
      <c r="C218" s="1">
        <f t="array" ref="C218:C233">FREQUENCY(B11:B210,B218:B232)</f>
        <v>1</v>
      </c>
    </row>
    <row r="219" spans="1:3" x14ac:dyDescent="0.25">
      <c r="B219" s="70">
        <f>B218+$B$216</f>
        <v>49.015912057036147</v>
      </c>
      <c r="C219" s="1">
        <v>0</v>
      </c>
    </row>
    <row r="220" spans="1:3" x14ac:dyDescent="0.25">
      <c r="B220" s="70">
        <f t="shared" ref="B220:B232" si="0">B219+$B$216</f>
        <v>51.583711232731048</v>
      </c>
      <c r="C220" s="1">
        <v>1</v>
      </c>
    </row>
    <row r="221" spans="1:3" x14ac:dyDescent="0.25">
      <c r="B221" s="70">
        <f t="shared" si="0"/>
        <v>54.151510408425949</v>
      </c>
      <c r="C221" s="1">
        <v>10</v>
      </c>
    </row>
    <row r="222" spans="1:3" x14ac:dyDescent="0.25">
      <c r="B222" s="70">
        <f t="shared" si="0"/>
        <v>56.71930958412085</v>
      </c>
      <c r="C222" s="1">
        <v>13</v>
      </c>
    </row>
    <row r="223" spans="1:3" x14ac:dyDescent="0.25">
      <c r="B223" s="70">
        <f t="shared" si="0"/>
        <v>59.287108759815752</v>
      </c>
      <c r="C223" s="1">
        <v>11</v>
      </c>
    </row>
    <row r="224" spans="1:3" x14ac:dyDescent="0.25">
      <c r="B224" s="70">
        <f t="shared" si="0"/>
        <v>61.854907935510653</v>
      </c>
      <c r="C224" s="1">
        <v>21</v>
      </c>
    </row>
    <row r="225" spans="2:3" x14ac:dyDescent="0.25">
      <c r="B225" s="70">
        <f t="shared" si="0"/>
        <v>64.422707111205554</v>
      </c>
      <c r="C225" s="1">
        <v>25</v>
      </c>
    </row>
    <row r="226" spans="2:3" x14ac:dyDescent="0.25">
      <c r="B226" s="70">
        <f t="shared" si="0"/>
        <v>66.990506286900455</v>
      </c>
      <c r="C226" s="1">
        <v>27</v>
      </c>
    </row>
    <row r="227" spans="2:3" x14ac:dyDescent="0.25">
      <c r="B227" s="70">
        <f>B226+$B$216</f>
        <v>69.558305462595357</v>
      </c>
      <c r="C227" s="1">
        <v>20</v>
      </c>
    </row>
    <row r="228" spans="2:3" x14ac:dyDescent="0.25">
      <c r="B228" s="70">
        <f t="shared" si="0"/>
        <v>72.126104638290258</v>
      </c>
      <c r="C228" s="1">
        <v>22</v>
      </c>
    </row>
    <row r="229" spans="2:3" x14ac:dyDescent="0.25">
      <c r="B229" s="70">
        <f>B228+$B$216</f>
        <v>74.693903813985159</v>
      </c>
      <c r="C229" s="1">
        <v>16</v>
      </c>
    </row>
    <row r="230" spans="2:3" x14ac:dyDescent="0.25">
      <c r="B230" s="70">
        <f t="shared" si="0"/>
        <v>77.26170298968006</v>
      </c>
      <c r="C230" s="1">
        <v>15</v>
      </c>
    </row>
    <row r="231" spans="2:3" x14ac:dyDescent="0.25">
      <c r="B231" s="70">
        <f>B230+$B$216</f>
        <v>79.829502165374961</v>
      </c>
      <c r="C231" s="1">
        <v>14</v>
      </c>
    </row>
    <row r="232" spans="2:3" x14ac:dyDescent="0.25">
      <c r="B232" s="70">
        <f t="shared" si="0"/>
        <v>82.397301341069863</v>
      </c>
      <c r="C232" s="1">
        <v>3</v>
      </c>
    </row>
    <row r="233" spans="2:3" x14ac:dyDescent="0.25">
      <c r="C233" s="1">
        <v>1</v>
      </c>
    </row>
  </sheetData>
  <mergeCells count="1">
    <mergeCell ref="D29:E29"/>
  </mergeCells>
  <pageMargins left="0.7" right="0.7" top="0.75" bottom="0.75" header="0.3" footer="0.3"/>
  <pageSetup paperSize="9" orientation="portrait" r:id="rId1"/>
  <ignoredErrors>
    <ignoredError sqref="R5" formula="1"/>
  </ignoredErrors>
  <drawing r:id="rId2"/>
  <legacyDrawing r:id="rId3"/>
  <controls>
    <mc:AlternateContent xmlns:mc="http://schemas.openxmlformats.org/markup-compatibility/2006">
      <mc:Choice Requires="x14">
        <control shapeId="23555" r:id="rId4" name="CommandButton3">
          <controlPr defaultSize="0" autoLine="0" r:id="rId5">
            <anchor moveWithCells="1">
              <from>
                <xdr:col>20</xdr:col>
                <xdr:colOff>514350</xdr:colOff>
                <xdr:row>2</xdr:row>
                <xdr:rowOff>19050</xdr:rowOff>
              </from>
              <to>
                <xdr:col>22</xdr:col>
                <xdr:colOff>85725</xdr:colOff>
                <xdr:row>5</xdr:row>
                <xdr:rowOff>47625</xdr:rowOff>
              </to>
            </anchor>
          </controlPr>
        </control>
      </mc:Choice>
      <mc:Fallback>
        <control shapeId="23555" r:id="rId4" name="CommandButton3"/>
      </mc:Fallback>
    </mc:AlternateContent>
    <mc:AlternateContent xmlns:mc="http://schemas.openxmlformats.org/markup-compatibility/2006">
      <mc:Choice Requires="x14">
        <control shapeId="23553" r:id="rId6" name="CommandButton1">
          <controlPr defaultSize="0" autoLine="0" r:id="rId7">
            <anchor moveWithCells="1">
              <from>
                <xdr:col>5</xdr:col>
                <xdr:colOff>180975</xdr:colOff>
                <xdr:row>4</xdr:row>
                <xdr:rowOff>19050</xdr:rowOff>
              </from>
              <to>
                <xdr:col>6</xdr:col>
                <xdr:colOff>523875</xdr:colOff>
                <xdr:row>7</xdr:row>
                <xdr:rowOff>28575</xdr:rowOff>
              </to>
            </anchor>
          </controlPr>
        </control>
      </mc:Choice>
      <mc:Fallback>
        <control shapeId="23553" r:id="rId6" name="CommandButton1"/>
      </mc:Fallback>
    </mc:AlternateContent>
    <mc:AlternateContent xmlns:mc="http://schemas.openxmlformats.org/markup-compatibility/2006">
      <mc:Choice Requires="x14">
        <control shapeId="23554" r:id="rId8" name="CommandButton2">
          <controlPr defaultSize="0" autoLine="0" r:id="rId9">
            <anchor moveWithCells="1">
              <from>
                <xdr:col>4</xdr:col>
                <xdr:colOff>314325</xdr:colOff>
                <xdr:row>212</xdr:row>
                <xdr:rowOff>0</xdr:rowOff>
              </from>
              <to>
                <xdr:col>4</xdr:col>
                <xdr:colOff>1200150</xdr:colOff>
                <xdr:row>214</xdr:row>
                <xdr:rowOff>180975</xdr:rowOff>
              </to>
            </anchor>
          </controlPr>
        </control>
      </mc:Choice>
      <mc:Fallback>
        <control shapeId="23554" r:id="rId8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3</vt:i4>
      </vt:variant>
    </vt:vector>
  </HeadingPairs>
  <TitlesOfParts>
    <vt:vector size="26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Лист11</vt:lpstr>
      <vt:lpstr>Лист12</vt:lpstr>
      <vt:lpstr>Лист13</vt:lpstr>
      <vt:lpstr>Лист14</vt:lpstr>
      <vt:lpstr>Лист15</vt:lpstr>
      <vt:lpstr>Лист16</vt:lpstr>
      <vt:lpstr>Лист17</vt:lpstr>
      <vt:lpstr>Лист18</vt:lpstr>
      <vt:lpstr>Лист19</vt:lpstr>
      <vt:lpstr>Лист20</vt:lpstr>
      <vt:lpstr>Лист21</vt:lpstr>
      <vt:lpstr>Лист22</vt:lpstr>
      <vt:lpstr>Лист23</vt:lpstr>
      <vt:lpstr>a</vt:lpstr>
      <vt:lpstr>b</vt:lpstr>
      <vt:lpstr>Лист3!Критерии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2025-02-14T08:12:00Z</dcterms:modified>
</cp:coreProperties>
</file>